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1) 31.01.2022_\проект решения +приложения\"/>
    </mc:Choice>
  </mc:AlternateContent>
  <xr:revisionPtr revIDLastSave="0" documentId="13_ncr:1_{E3D69F11-D01B-41E7-BB89-748C8866E963}" xr6:coauthVersionLast="47" xr6:coauthVersionMax="47" xr10:uidLastSave="{00000000-0000-0000-0000-000000000000}"/>
  <bookViews>
    <workbookView xWindow="90" yWindow="810" windowWidth="19335" windowHeight="14460" xr2:uid="{00000000-000D-0000-FFFF-FFFF00000000}"/>
  </bookViews>
  <sheets>
    <sheet name="Документ" sheetId="2" r:id="rId1"/>
  </sheets>
  <definedNames>
    <definedName name="_xlnm.Print_Titles" localSheetId="0">Документ!$8:$10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4" i="2" l="1"/>
  <c r="K197" i="2"/>
  <c r="K198" i="2"/>
  <c r="I756" i="2"/>
  <c r="J756" i="2"/>
  <c r="H756" i="2"/>
  <c r="O654" i="2"/>
  <c r="O696" i="2"/>
  <c r="O698" i="2"/>
  <c r="O724" i="2"/>
  <c r="O752" i="2"/>
  <c r="G352" i="2"/>
  <c r="K755" i="2"/>
  <c r="K754" i="2" s="1"/>
  <c r="O754" i="2" s="1"/>
  <c r="K753" i="2"/>
  <c r="O753" i="2" s="1"/>
  <c r="K752" i="2"/>
  <c r="K750" i="2"/>
  <c r="K749" i="2" s="1"/>
  <c r="O749" i="2" s="1"/>
  <c r="K743" i="2"/>
  <c r="O743" i="2" s="1"/>
  <c r="K742" i="2"/>
  <c r="O742" i="2" s="1"/>
  <c r="K737" i="2"/>
  <c r="O737" i="2" s="1"/>
  <c r="K736" i="2"/>
  <c r="O736" i="2" s="1"/>
  <c r="K734" i="2"/>
  <c r="K733" i="2" s="1"/>
  <c r="O733" i="2" s="1"/>
  <c r="K727" i="2"/>
  <c r="K726" i="2" s="1"/>
  <c r="O726" i="2" s="1"/>
  <c r="K725" i="2"/>
  <c r="K724" i="2" s="1"/>
  <c r="K719" i="2"/>
  <c r="K718" i="2" s="1"/>
  <c r="K717" i="2" s="1"/>
  <c r="O717" i="2" s="1"/>
  <c r="K716" i="2"/>
  <c r="K715" i="2" s="1"/>
  <c r="K714" i="2" s="1"/>
  <c r="O714" i="2" s="1"/>
  <c r="K710" i="2"/>
  <c r="O710" i="2" s="1"/>
  <c r="K709" i="2"/>
  <c r="O709" i="2" s="1"/>
  <c r="K704" i="2"/>
  <c r="K703" i="2" s="1"/>
  <c r="K702" i="2" s="1"/>
  <c r="K701" i="2" s="1"/>
  <c r="K700" i="2" s="1"/>
  <c r="O700" i="2" s="1"/>
  <c r="K698" i="2"/>
  <c r="K697" i="2" s="1"/>
  <c r="K696" i="2" s="1"/>
  <c r="K695" i="2" s="1"/>
  <c r="K694" i="2" s="1"/>
  <c r="O694" i="2" s="1"/>
  <c r="K693" i="2"/>
  <c r="K692" i="2" s="1"/>
  <c r="K691" i="2" s="1"/>
  <c r="K690" i="2" s="1"/>
  <c r="K689" i="2" s="1"/>
  <c r="O689" i="2" s="1"/>
  <c r="K687" i="2"/>
  <c r="K686" i="2" s="1"/>
  <c r="O686" i="2" s="1"/>
  <c r="K685" i="2"/>
  <c r="K684" i="2" s="1"/>
  <c r="O684" i="2" s="1"/>
  <c r="K681" i="2"/>
  <c r="O681" i="2" s="1"/>
  <c r="K680" i="2"/>
  <c r="O680" i="2" s="1"/>
  <c r="K678" i="2"/>
  <c r="K677" i="2" s="1"/>
  <c r="O677" i="2" s="1"/>
  <c r="K676" i="2"/>
  <c r="K675" i="2" s="1"/>
  <c r="O675" i="2" s="1"/>
  <c r="K673" i="2"/>
  <c r="K668" i="2"/>
  <c r="K667" i="2" s="1"/>
  <c r="K666" i="2" s="1"/>
  <c r="K665" i="2" s="1"/>
  <c r="K663" i="2"/>
  <c r="K662" i="2" s="1"/>
  <c r="K661" i="2" s="1"/>
  <c r="K660" i="2" s="1"/>
  <c r="K659" i="2" s="1"/>
  <c r="O659" i="2" s="1"/>
  <c r="K657" i="2"/>
  <c r="K656" i="2" s="1"/>
  <c r="K655" i="2" s="1"/>
  <c r="O655" i="2" s="1"/>
  <c r="K654" i="2"/>
  <c r="K653" i="2" s="1"/>
  <c r="K652" i="2" s="1"/>
  <c r="O652" i="2" s="1"/>
  <c r="K650" i="2"/>
  <c r="O650" i="2" s="1"/>
  <c r="K648" i="2"/>
  <c r="K647" i="2" s="1"/>
  <c r="O647" i="2" s="1"/>
  <c r="K643" i="2"/>
  <c r="O643" i="2" s="1"/>
  <c r="K638" i="2"/>
  <c r="K637" i="2" s="1"/>
  <c r="O637" i="2" s="1"/>
  <c r="K636" i="2"/>
  <c r="O636" i="2" s="1"/>
  <c r="K635" i="2"/>
  <c r="O635" i="2" s="1"/>
  <c r="K632" i="2"/>
  <c r="K631" i="2" s="1"/>
  <c r="K630" i="2" s="1"/>
  <c r="O630" i="2" s="1"/>
  <c r="K626" i="2"/>
  <c r="O626" i="2" s="1"/>
  <c r="K625" i="2"/>
  <c r="O625" i="2" s="1"/>
  <c r="K619" i="2"/>
  <c r="K618" i="2" s="1"/>
  <c r="O618" i="2" s="1"/>
  <c r="K617" i="2"/>
  <c r="K616" i="2" s="1"/>
  <c r="O616" i="2" s="1"/>
  <c r="K614" i="2"/>
  <c r="O614" i="2" s="1"/>
  <c r="K613" i="2"/>
  <c r="O613" i="2" s="1"/>
  <c r="K612" i="2"/>
  <c r="O612" i="2" s="1"/>
  <c r="K610" i="2"/>
  <c r="O610" i="2" s="1"/>
  <c r="K609" i="2"/>
  <c r="O609" i="2" s="1"/>
  <c r="K608" i="2"/>
  <c r="O608" i="2" s="1"/>
  <c r="K605" i="2"/>
  <c r="O605" i="2" s="1"/>
  <c r="K604" i="2"/>
  <c r="O604" i="2" s="1"/>
  <c r="K601" i="2"/>
  <c r="K600" i="2" s="1"/>
  <c r="K599" i="2" s="1"/>
  <c r="O599" i="2" s="1"/>
  <c r="K597" i="2"/>
  <c r="O597" i="2" s="1"/>
  <c r="K596" i="2"/>
  <c r="O596" i="2" s="1"/>
  <c r="K592" i="2"/>
  <c r="O592" i="2" s="1"/>
  <c r="K591" i="2"/>
  <c r="O591" i="2" s="1"/>
  <c r="K586" i="2"/>
  <c r="K581" i="2"/>
  <c r="K580" i="2" s="1"/>
  <c r="K579" i="2" s="1"/>
  <c r="K576" i="2"/>
  <c r="O576" i="2" s="1"/>
  <c r="K575" i="2"/>
  <c r="O575" i="2" s="1"/>
  <c r="K573" i="2"/>
  <c r="K572" i="2" s="1"/>
  <c r="O572" i="2" s="1"/>
  <c r="K566" i="2"/>
  <c r="O566" i="2" s="1"/>
  <c r="K565" i="2"/>
  <c r="O565" i="2" s="1"/>
  <c r="K564" i="2"/>
  <c r="O564" i="2" s="1"/>
  <c r="K557" i="2"/>
  <c r="K556" i="2" s="1"/>
  <c r="O556" i="2" s="1"/>
  <c r="K555" i="2"/>
  <c r="O555" i="2" s="1"/>
  <c r="K549" i="2"/>
  <c r="K547" i="2"/>
  <c r="K544" i="2"/>
  <c r="K543" i="2" s="1"/>
  <c r="O543" i="2" s="1"/>
  <c r="K542" i="2"/>
  <c r="K540" i="2"/>
  <c r="O540" i="2" s="1"/>
  <c r="K538" i="2"/>
  <c r="K537" i="2" s="1"/>
  <c r="O537" i="2" s="1"/>
  <c r="K535" i="2"/>
  <c r="K532" i="2"/>
  <c r="K531" i="2" s="1"/>
  <c r="K530" i="2" s="1"/>
  <c r="O530" i="2" s="1"/>
  <c r="K526" i="2"/>
  <c r="O526" i="2" s="1"/>
  <c r="K525" i="2"/>
  <c r="O525" i="2" s="1"/>
  <c r="K520" i="2"/>
  <c r="K519" i="2" s="1"/>
  <c r="K518" i="2" s="1"/>
  <c r="K515" i="2"/>
  <c r="K509" i="2"/>
  <c r="K508" i="2" s="1"/>
  <c r="K507" i="2" s="1"/>
  <c r="O507" i="2" s="1"/>
  <c r="K506" i="2"/>
  <c r="K505" i="2" s="1"/>
  <c r="O505" i="2" s="1"/>
  <c r="K504" i="2"/>
  <c r="K503" i="2" s="1"/>
  <c r="O503" i="2" s="1"/>
  <c r="K501" i="2"/>
  <c r="K500" i="2" s="1"/>
  <c r="O500" i="2" s="1"/>
  <c r="K499" i="2"/>
  <c r="K498" i="2" s="1"/>
  <c r="O498" i="2" s="1"/>
  <c r="K496" i="2"/>
  <c r="K495" i="2" s="1"/>
  <c r="O495" i="2" s="1"/>
  <c r="K494" i="2"/>
  <c r="K493" i="2" s="1"/>
  <c r="O493" i="2" s="1"/>
  <c r="K492" i="2"/>
  <c r="O492" i="2" s="1"/>
  <c r="K491" i="2"/>
  <c r="O491" i="2" s="1"/>
  <c r="K489" i="2"/>
  <c r="K486" i="2"/>
  <c r="K485" i="2" s="1"/>
  <c r="O485" i="2" s="1"/>
  <c r="K484" i="2"/>
  <c r="K483" i="2" s="1"/>
  <c r="O483" i="2" s="1"/>
  <c r="K478" i="2"/>
  <c r="O478" i="2" s="1"/>
  <c r="K477" i="2"/>
  <c r="O477" i="2" s="1"/>
  <c r="K475" i="2"/>
  <c r="O475" i="2" s="1"/>
  <c r="K474" i="2"/>
  <c r="O474" i="2" s="1"/>
  <c r="K470" i="2"/>
  <c r="O470" i="2" s="1"/>
  <c r="K469" i="2"/>
  <c r="O469" i="2" s="1"/>
  <c r="K467" i="2"/>
  <c r="O467" i="2" s="1"/>
  <c r="K466" i="2"/>
  <c r="O466" i="2" s="1"/>
  <c r="K461" i="2"/>
  <c r="K457" i="2"/>
  <c r="K456" i="2" s="1"/>
  <c r="K452" i="2"/>
  <c r="K451" i="2" s="1"/>
  <c r="K450" i="2" s="1"/>
  <c r="O450" i="2" s="1"/>
  <c r="K449" i="2"/>
  <c r="K447" i="2"/>
  <c r="K446" i="2" s="1"/>
  <c r="O446" i="2" s="1"/>
  <c r="K445" i="2"/>
  <c r="K444" i="2" s="1"/>
  <c r="O444" i="2" s="1"/>
  <c r="K443" i="2"/>
  <c r="K439" i="2"/>
  <c r="O439" i="2" s="1"/>
  <c r="K438" i="2"/>
  <c r="O438" i="2" s="1"/>
  <c r="K435" i="2"/>
  <c r="K434" i="2" s="1"/>
  <c r="O434" i="2" s="1"/>
  <c r="K433" i="2"/>
  <c r="O433" i="2" s="1"/>
  <c r="K432" i="2"/>
  <c r="O432" i="2" s="1"/>
  <c r="K427" i="2"/>
  <c r="O427" i="2" s="1"/>
  <c r="K426" i="2"/>
  <c r="O426" i="2" s="1"/>
  <c r="K423" i="2"/>
  <c r="K420" i="2"/>
  <c r="K419" i="2" s="1"/>
  <c r="O419" i="2" s="1"/>
  <c r="K418" i="2"/>
  <c r="K416" i="2"/>
  <c r="K415" i="2" s="1"/>
  <c r="O415" i="2" s="1"/>
  <c r="K414" i="2"/>
  <c r="O414" i="2" s="1"/>
  <c r="K413" i="2"/>
  <c r="O413" i="2" s="1"/>
  <c r="K410" i="2"/>
  <c r="O410" i="2" s="1"/>
  <c r="K409" i="2"/>
  <c r="O409" i="2" s="1"/>
  <c r="K406" i="2"/>
  <c r="O406" i="2" s="1"/>
  <c r="K405" i="2"/>
  <c r="O405" i="2" s="1"/>
  <c r="K403" i="2"/>
  <c r="O403" i="2" s="1"/>
  <c r="K402" i="2"/>
  <c r="O402" i="2" s="1"/>
  <c r="K400" i="2"/>
  <c r="O400" i="2" s="1"/>
  <c r="K399" i="2"/>
  <c r="O399" i="2" s="1"/>
  <c r="K397" i="2"/>
  <c r="O397" i="2" s="1"/>
  <c r="K396" i="2"/>
  <c r="O396" i="2" s="1"/>
  <c r="K393" i="2"/>
  <c r="K391" i="2"/>
  <c r="O391" i="2" s="1"/>
  <c r="K390" i="2"/>
  <c r="O390" i="2" s="1"/>
  <c r="K388" i="2"/>
  <c r="O388" i="2" s="1"/>
  <c r="K387" i="2"/>
  <c r="O387" i="2" s="1"/>
  <c r="K385" i="2"/>
  <c r="O385" i="2" s="1"/>
  <c r="K384" i="2"/>
  <c r="O384" i="2" s="1"/>
  <c r="K379" i="2"/>
  <c r="K377" i="2"/>
  <c r="O377" i="2" s="1"/>
  <c r="K376" i="2"/>
  <c r="O376" i="2" s="1"/>
  <c r="K374" i="2"/>
  <c r="O374" i="2" s="1"/>
  <c r="K373" i="2"/>
  <c r="O373" i="2" s="1"/>
  <c r="K370" i="2"/>
  <c r="O370" i="2" s="1"/>
  <c r="K369" i="2"/>
  <c r="O369" i="2" s="1"/>
  <c r="K367" i="2"/>
  <c r="O367" i="2" s="1"/>
  <c r="K366" i="2"/>
  <c r="O366" i="2" s="1"/>
  <c r="K360" i="2"/>
  <c r="K355" i="2"/>
  <c r="K354" i="2" s="1"/>
  <c r="O354" i="2" s="1"/>
  <c r="K353" i="2"/>
  <c r="K352" i="2" s="1"/>
  <c r="O352" i="2" s="1"/>
  <c r="K349" i="2"/>
  <c r="K348" i="2" s="1"/>
  <c r="K347" i="2" s="1"/>
  <c r="O347" i="2" s="1"/>
  <c r="K346" i="2"/>
  <c r="K345" i="2" s="1"/>
  <c r="K344" i="2" s="1"/>
  <c r="O344" i="2" s="1"/>
  <c r="K342" i="2"/>
  <c r="K341" i="2" s="1"/>
  <c r="O341" i="2" s="1"/>
  <c r="K340" i="2"/>
  <c r="K339" i="2" s="1"/>
  <c r="O339" i="2" s="1"/>
  <c r="K338" i="2"/>
  <c r="K337" i="2" s="1"/>
  <c r="O337" i="2" s="1"/>
  <c r="K333" i="2"/>
  <c r="K332" i="2" s="1"/>
  <c r="O332" i="2" s="1"/>
  <c r="K331" i="2"/>
  <c r="K330" i="2" s="1"/>
  <c r="O330" i="2" s="1"/>
  <c r="K325" i="2"/>
  <c r="K324" i="2" s="1"/>
  <c r="K323" i="2" s="1"/>
  <c r="K322" i="2" s="1"/>
  <c r="O322" i="2" s="1"/>
  <c r="K321" i="2"/>
  <c r="K320" i="2" s="1"/>
  <c r="K319" i="2" s="1"/>
  <c r="K318" i="2" s="1"/>
  <c r="O318" i="2" s="1"/>
  <c r="K317" i="2"/>
  <c r="K316" i="2" s="1"/>
  <c r="O316" i="2" s="1"/>
  <c r="K315" i="2"/>
  <c r="K314" i="2" s="1"/>
  <c r="O314" i="2" s="1"/>
  <c r="K311" i="2"/>
  <c r="O311" i="2" s="1"/>
  <c r="K310" i="2"/>
  <c r="O310" i="2" s="1"/>
  <c r="K308" i="2"/>
  <c r="K307" i="2" s="1"/>
  <c r="O307" i="2" s="1"/>
  <c r="K306" i="2"/>
  <c r="O306" i="2" s="1"/>
  <c r="K305" i="2"/>
  <c r="O305" i="2" s="1"/>
  <c r="K300" i="2"/>
  <c r="K299" i="2" s="1"/>
  <c r="O299" i="2" s="1"/>
  <c r="K298" i="2"/>
  <c r="K297" i="2" s="1"/>
  <c r="O297" i="2" s="1"/>
  <c r="K292" i="2"/>
  <c r="K286" i="2"/>
  <c r="O286" i="2" s="1"/>
  <c r="K284" i="2"/>
  <c r="K283" i="2" s="1"/>
  <c r="O283" i="2" s="1"/>
  <c r="K281" i="2"/>
  <c r="K279" i="2"/>
  <c r="K278" i="2" s="1"/>
  <c r="O278" i="2" s="1"/>
  <c r="K277" i="2"/>
  <c r="K276" i="2" s="1"/>
  <c r="O276" i="2" s="1"/>
  <c r="K275" i="2"/>
  <c r="K274" i="2" s="1"/>
  <c r="O274" i="2" s="1"/>
  <c r="K272" i="2"/>
  <c r="K271" i="2" s="1"/>
  <c r="K270" i="2" s="1"/>
  <c r="O270" i="2" s="1"/>
  <c r="K267" i="2"/>
  <c r="K266" i="2" s="1"/>
  <c r="K264" i="2"/>
  <c r="K263" i="2" s="1"/>
  <c r="O263" i="2" s="1"/>
  <c r="K262" i="2"/>
  <c r="O262" i="2" s="1"/>
  <c r="K261" i="2"/>
  <c r="O261" i="2" s="1"/>
  <c r="K254" i="2"/>
  <c r="O254" i="2" s="1"/>
  <c r="K253" i="2"/>
  <c r="O253" i="2" s="1"/>
  <c r="K252" i="2"/>
  <c r="O252" i="2" s="1"/>
  <c r="K245" i="2"/>
  <c r="O245" i="2" s="1"/>
  <c r="K244" i="2"/>
  <c r="O244" i="2" s="1"/>
  <c r="K243" i="2"/>
  <c r="O243" i="2" s="1"/>
  <c r="K238" i="2"/>
  <c r="K237" i="2" s="1"/>
  <c r="K235" i="2"/>
  <c r="K234" i="2" s="1"/>
  <c r="K233" i="2" s="1"/>
  <c r="O233" i="2" s="1"/>
  <c r="K231" i="2"/>
  <c r="K230" i="2" s="1"/>
  <c r="O230" i="2" s="1"/>
  <c r="K229" i="2"/>
  <c r="K228" i="2" s="1"/>
  <c r="O228" i="2" s="1"/>
  <c r="K226" i="2"/>
  <c r="K223" i="2"/>
  <c r="K222" i="2" s="1"/>
  <c r="K220" i="2"/>
  <c r="K219" i="2" s="1"/>
  <c r="K217" i="2"/>
  <c r="K216" i="2" s="1"/>
  <c r="O216" i="2" s="1"/>
  <c r="K215" i="2"/>
  <c r="K214" i="2" s="1"/>
  <c r="O214" i="2" s="1"/>
  <c r="K213" i="2"/>
  <c r="K212" i="2" s="1"/>
  <c r="O212" i="2" s="1"/>
  <c r="K210" i="2"/>
  <c r="K207" i="2"/>
  <c r="K206" i="2" s="1"/>
  <c r="O206" i="2" s="1"/>
  <c r="K205" i="2"/>
  <c r="K203" i="2"/>
  <c r="K202" i="2" s="1"/>
  <c r="O202" i="2" s="1"/>
  <c r="K201" i="2"/>
  <c r="K200" i="2" s="1"/>
  <c r="O200" i="2" s="1"/>
  <c r="K196" i="2"/>
  <c r="K194" i="2"/>
  <c r="K193" i="2" s="1"/>
  <c r="O193" i="2" s="1"/>
  <c r="K192" i="2"/>
  <c r="K191" i="2" s="1"/>
  <c r="O191" i="2" s="1"/>
  <c r="K190" i="2"/>
  <c r="K188" i="2"/>
  <c r="K186" i="2"/>
  <c r="K185" i="2" s="1"/>
  <c r="O185" i="2" s="1"/>
  <c r="K183" i="2"/>
  <c r="K182" i="2" s="1"/>
  <c r="O182" i="2" s="1"/>
  <c r="K181" i="2"/>
  <c r="K179" i="2"/>
  <c r="O179" i="2" s="1"/>
  <c r="K178" i="2"/>
  <c r="O178" i="2" s="1"/>
  <c r="K176" i="2"/>
  <c r="K175" i="2" s="1"/>
  <c r="O175" i="2" s="1"/>
  <c r="K173" i="2"/>
  <c r="K172" i="2" s="1"/>
  <c r="K169" i="2"/>
  <c r="K168" i="2" s="1"/>
  <c r="O168" i="2" s="1"/>
  <c r="K167" i="2"/>
  <c r="K165" i="2"/>
  <c r="K164" i="2" s="1"/>
  <c r="O164" i="2" s="1"/>
  <c r="K160" i="2"/>
  <c r="K159" i="2" s="1"/>
  <c r="O159" i="2" s="1"/>
  <c r="K158" i="2"/>
  <c r="K155" i="2"/>
  <c r="K154" i="2" s="1"/>
  <c r="K153" i="2" s="1"/>
  <c r="O153" i="2" s="1"/>
  <c r="K151" i="2"/>
  <c r="K149" i="2"/>
  <c r="K148" i="2" s="1"/>
  <c r="O148" i="2" s="1"/>
  <c r="K147" i="2"/>
  <c r="K142" i="2"/>
  <c r="K141" i="2" s="1"/>
  <c r="O141" i="2" s="1"/>
  <c r="K140" i="2"/>
  <c r="K139" i="2" s="1"/>
  <c r="O139" i="2" s="1"/>
  <c r="K138" i="2"/>
  <c r="K132" i="2"/>
  <c r="K131" i="2" s="1"/>
  <c r="O131" i="2" s="1"/>
  <c r="K130" i="2"/>
  <c r="K126" i="2"/>
  <c r="K125" i="2" s="1"/>
  <c r="O125" i="2" s="1"/>
  <c r="K124" i="2"/>
  <c r="K123" i="2" s="1"/>
  <c r="O123" i="2" s="1"/>
  <c r="K119" i="2"/>
  <c r="K118" i="2" s="1"/>
  <c r="O118" i="2" s="1"/>
  <c r="K117" i="2"/>
  <c r="K116" i="2" s="1"/>
  <c r="O116" i="2" s="1"/>
  <c r="K111" i="2"/>
  <c r="K110" i="2" s="1"/>
  <c r="K106" i="2"/>
  <c r="O106" i="2" s="1"/>
  <c r="K105" i="2"/>
  <c r="O105" i="2" s="1"/>
  <c r="K98" i="2"/>
  <c r="O98" i="2" s="1"/>
  <c r="K97" i="2"/>
  <c r="O97" i="2" s="1"/>
  <c r="K95" i="2"/>
  <c r="O95" i="2" s="1"/>
  <c r="K94" i="2"/>
  <c r="O94" i="2" s="1"/>
  <c r="K92" i="2"/>
  <c r="O92" i="2" s="1"/>
  <c r="K91" i="2"/>
  <c r="O91" i="2" s="1"/>
  <c r="K89" i="2"/>
  <c r="O89" i="2" s="1"/>
  <c r="K88" i="2"/>
  <c r="O88" i="2" s="1"/>
  <c r="K83" i="2"/>
  <c r="K82" i="2" s="1"/>
  <c r="K81" i="2" s="1"/>
  <c r="K80" i="2" s="1"/>
  <c r="O80" i="2" s="1"/>
  <c r="K79" i="2"/>
  <c r="K78" i="2" s="1"/>
  <c r="K77" i="2" s="1"/>
  <c r="O77" i="2" s="1"/>
  <c r="K76" i="2"/>
  <c r="K75" i="2" s="1"/>
  <c r="O75" i="2" s="1"/>
  <c r="K74" i="2"/>
  <c r="K72" i="2"/>
  <c r="K71" i="2" s="1"/>
  <c r="O71" i="2" s="1"/>
  <c r="K70" i="2"/>
  <c r="K69" i="2" s="1"/>
  <c r="O69" i="2" s="1"/>
  <c r="K68" i="2"/>
  <c r="K67" i="2" s="1"/>
  <c r="O67" i="2" s="1"/>
  <c r="K65" i="2"/>
  <c r="K64" i="2" s="1"/>
  <c r="O64" i="2" s="1"/>
  <c r="K63" i="2"/>
  <c r="K58" i="2"/>
  <c r="O58" i="2" s="1"/>
  <c r="K57" i="2"/>
  <c r="O57" i="2" s="1"/>
  <c r="K55" i="2"/>
  <c r="K54" i="2" s="1"/>
  <c r="O54" i="2" s="1"/>
  <c r="K53" i="2"/>
  <c r="K52" i="2" s="1"/>
  <c r="O52" i="2" s="1"/>
  <c r="K50" i="2"/>
  <c r="K47" i="2"/>
  <c r="K46" i="2" s="1"/>
  <c r="K45" i="2" s="1"/>
  <c r="O45" i="2" s="1"/>
  <c r="K44" i="2"/>
  <c r="K42" i="2"/>
  <c r="K41" i="2" s="1"/>
  <c r="O41" i="2" s="1"/>
  <c r="K40" i="2"/>
  <c r="K39" i="2" s="1"/>
  <c r="O39" i="2" s="1"/>
  <c r="K38" i="2"/>
  <c r="K36" i="2"/>
  <c r="K35" i="2" s="1"/>
  <c r="O35" i="2" s="1"/>
  <c r="K34" i="2"/>
  <c r="K33" i="2" s="1"/>
  <c r="O33" i="2" s="1"/>
  <c r="K29" i="2"/>
  <c r="K28" i="2" s="1"/>
  <c r="K27" i="2" s="1"/>
  <c r="K26" i="2" s="1"/>
  <c r="K23" i="2"/>
  <c r="K22" i="2" s="1"/>
  <c r="K20" i="2"/>
  <c r="K19" i="2" s="1"/>
  <c r="K17" i="2"/>
  <c r="K16" i="2" s="1"/>
  <c r="K15" i="2" s="1"/>
  <c r="O15" i="2" s="1"/>
  <c r="K649" i="2"/>
  <c r="O649" i="2" s="1"/>
  <c r="K554" i="2"/>
  <c r="O554" i="2" s="1"/>
  <c r="K285" i="2"/>
  <c r="O285" i="2" s="1"/>
  <c r="G754" i="2"/>
  <c r="G751" i="2"/>
  <c r="G749" i="2"/>
  <c r="G741" i="2"/>
  <c r="G735" i="2"/>
  <c r="G733" i="2"/>
  <c r="G726" i="2"/>
  <c r="G724" i="2"/>
  <c r="G718" i="2"/>
  <c r="G717" i="2" s="1"/>
  <c r="G715" i="2"/>
  <c r="G714" i="2" s="1"/>
  <c r="G708" i="2"/>
  <c r="G707" i="2" s="1"/>
  <c r="G706" i="2" s="1"/>
  <c r="G705" i="2" s="1"/>
  <c r="G703" i="2"/>
  <c r="G702" i="2" s="1"/>
  <c r="G701" i="2" s="1"/>
  <c r="G700" i="2" s="1"/>
  <c r="G697" i="2"/>
  <c r="G696" i="2" s="1"/>
  <c r="G695" i="2" s="1"/>
  <c r="G694" i="2" s="1"/>
  <c r="G692" i="2"/>
  <c r="G691" i="2" s="1"/>
  <c r="G690" i="2" s="1"/>
  <c r="G689" i="2" s="1"/>
  <c r="G686" i="2"/>
  <c r="G684" i="2"/>
  <c r="G679" i="2"/>
  <c r="G677" i="2"/>
  <c r="G675" i="2"/>
  <c r="G672" i="2"/>
  <c r="G671" i="2" s="1"/>
  <c r="G667" i="2"/>
  <c r="G666" i="2" s="1"/>
  <c r="G665" i="2" s="1"/>
  <c r="G664" i="2" s="1"/>
  <c r="G662" i="2"/>
  <c r="G661" i="2" s="1"/>
  <c r="G660" i="2" s="1"/>
  <c r="G659" i="2" s="1"/>
  <c r="G656" i="2"/>
  <c r="G655" i="2" s="1"/>
  <c r="G653" i="2"/>
  <c r="G652" i="2" s="1"/>
  <c r="G649" i="2"/>
  <c r="G647" i="2"/>
  <c r="G642" i="2"/>
  <c r="G641" i="2" s="1"/>
  <c r="G640" i="2" s="1"/>
  <c r="G639" i="2" s="1"/>
  <c r="G637" i="2"/>
  <c r="G634" i="2"/>
  <c r="G631" i="2"/>
  <c r="G630" i="2" s="1"/>
  <c r="G624" i="2"/>
  <c r="G623" i="2" s="1"/>
  <c r="G622" i="2" s="1"/>
  <c r="G621" i="2" s="1"/>
  <c r="G620" i="2" s="1"/>
  <c r="G618" i="2"/>
  <c r="G616" i="2"/>
  <c r="G611" i="2"/>
  <c r="G607" i="2"/>
  <c r="G603" i="2"/>
  <c r="G602" i="2" s="1"/>
  <c r="G600" i="2"/>
  <c r="G599" i="2" s="1"/>
  <c r="G595" i="2"/>
  <c r="G594" i="2" s="1"/>
  <c r="G593" i="2" s="1"/>
  <c r="G590" i="2"/>
  <c r="G589" i="2" s="1"/>
  <c r="G588" i="2" s="1"/>
  <c r="G585" i="2"/>
  <c r="G584" i="2" s="1"/>
  <c r="G583" i="2" s="1"/>
  <c r="G582" i="2" s="1"/>
  <c r="G580" i="2"/>
  <c r="G579" i="2" s="1"/>
  <c r="G578" i="2" s="1"/>
  <c r="G577" i="2" s="1"/>
  <c r="G574" i="2"/>
  <c r="G572" i="2"/>
  <c r="G563" i="2"/>
  <c r="G562" i="2" s="1"/>
  <c r="G561" i="2" s="1"/>
  <c r="G560" i="2" s="1"/>
  <c r="G559" i="2" s="1"/>
  <c r="G558" i="2" s="1"/>
  <c r="G556" i="2"/>
  <c r="G554" i="2"/>
  <c r="G548" i="2"/>
  <c r="G546" i="2"/>
  <c r="G543" i="2"/>
  <c r="G541" i="2"/>
  <c r="G539" i="2"/>
  <c r="G537" i="2"/>
  <c r="G534" i="2"/>
  <c r="G533" i="2" s="1"/>
  <c r="G531" i="2"/>
  <c r="G530" i="2" s="1"/>
  <c r="G524" i="2"/>
  <c r="G523" i="2" s="1"/>
  <c r="G522" i="2" s="1"/>
  <c r="G521" i="2" s="1"/>
  <c r="G519" i="2"/>
  <c r="G518" i="2" s="1"/>
  <c r="G517" i="2" s="1"/>
  <c r="G516" i="2" s="1"/>
  <c r="G514" i="2"/>
  <c r="G513" i="2" s="1"/>
  <c r="G512" i="2" s="1"/>
  <c r="G511" i="2" s="1"/>
  <c r="G508" i="2"/>
  <c r="G507" i="2" s="1"/>
  <c r="G505" i="2"/>
  <c r="G503" i="2"/>
  <c r="G500" i="2"/>
  <c r="G498" i="2"/>
  <c r="G495" i="2"/>
  <c r="G493" i="2"/>
  <c r="G490" i="2"/>
  <c r="G488" i="2"/>
  <c r="G485" i="2"/>
  <c r="G483" i="2"/>
  <c r="G476" i="2"/>
  <c r="G473" i="2"/>
  <c r="G468" i="2"/>
  <c r="G465" i="2"/>
  <c r="G460" i="2"/>
  <c r="G459" i="2" s="1"/>
  <c r="G458" i="2" s="1"/>
  <c r="G456" i="2"/>
  <c r="G455" i="2" s="1"/>
  <c r="G454" i="2" s="1"/>
  <c r="G451" i="2"/>
  <c r="G450" i="2" s="1"/>
  <c r="G448" i="2"/>
  <c r="G446" i="2"/>
  <c r="G444" i="2"/>
  <c r="G442" i="2"/>
  <c r="G437" i="2"/>
  <c r="G436" i="2" s="1"/>
  <c r="G434" i="2"/>
  <c r="G431" i="2"/>
  <c r="G425" i="2"/>
  <c r="G424" i="2" s="1"/>
  <c r="G422" i="2"/>
  <c r="G421" i="2" s="1"/>
  <c r="G419" i="2"/>
  <c r="G417" i="2"/>
  <c r="G415" i="2"/>
  <c r="G412" i="2"/>
  <c r="G408" i="2"/>
  <c r="G407" i="2" s="1"/>
  <c r="G404" i="2"/>
  <c r="G401" i="2"/>
  <c r="G398" i="2"/>
  <c r="G395" i="2"/>
  <c r="G392" i="2"/>
  <c r="G389" i="2"/>
  <c r="G386" i="2"/>
  <c r="G383" i="2"/>
  <c r="G378" i="2"/>
  <c r="G375" i="2"/>
  <c r="G372" i="2"/>
  <c r="G368" i="2"/>
  <c r="G365" i="2"/>
  <c r="G359" i="2"/>
  <c r="G358" i="2" s="1"/>
  <c r="G357" i="2" s="1"/>
  <c r="G356" i="2" s="1"/>
  <c r="G354" i="2"/>
  <c r="G351" i="2" s="1"/>
  <c r="G350" i="2" s="1"/>
  <c r="G348" i="2"/>
  <c r="G347" i="2" s="1"/>
  <c r="G345" i="2"/>
  <c r="G344" i="2" s="1"/>
  <c r="G341" i="2"/>
  <c r="G339" i="2"/>
  <c r="G337" i="2"/>
  <c r="G332" i="2"/>
  <c r="G330" i="2"/>
  <c r="G324" i="2"/>
  <c r="G323" i="2" s="1"/>
  <c r="G322" i="2" s="1"/>
  <c r="G320" i="2"/>
  <c r="G319" i="2" s="1"/>
  <c r="G318" i="2" s="1"/>
  <c r="G316" i="2"/>
  <c r="G314" i="2"/>
  <c r="G309" i="2"/>
  <c r="G307" i="2"/>
  <c r="G304" i="2"/>
  <c r="G299" i="2"/>
  <c r="G297" i="2"/>
  <c r="G291" i="2"/>
  <c r="G290" i="2" s="1"/>
  <c r="G289" i="2" s="1"/>
  <c r="G288" i="2" s="1"/>
  <c r="G287" i="2" s="1"/>
  <c r="G285" i="2"/>
  <c r="G283" i="2"/>
  <c r="G280" i="2"/>
  <c r="G278" i="2"/>
  <c r="G276" i="2"/>
  <c r="G274" i="2"/>
  <c r="G271" i="2"/>
  <c r="G270" i="2" s="1"/>
  <c r="G266" i="2"/>
  <c r="G265" i="2" s="1"/>
  <c r="G263" i="2"/>
  <c r="G260" i="2"/>
  <c r="G251" i="2"/>
  <c r="G250" i="2" s="1"/>
  <c r="G249" i="2" s="1"/>
  <c r="G248" i="2" s="1"/>
  <c r="G247" i="2" s="1"/>
  <c r="G246" i="2" s="1"/>
  <c r="G242" i="2"/>
  <c r="G241" i="2" s="1"/>
  <c r="G240" i="2" s="1"/>
  <c r="G239" i="2" s="1"/>
  <c r="G237" i="2"/>
  <c r="G236" i="2" s="1"/>
  <c r="G234" i="2"/>
  <c r="G233" i="2" s="1"/>
  <c r="G230" i="2"/>
  <c r="G228" i="2"/>
  <c r="G225" i="2"/>
  <c r="G224" i="2" s="1"/>
  <c r="G222" i="2"/>
  <c r="G221" i="2" s="1"/>
  <c r="G219" i="2"/>
  <c r="G218" i="2" s="1"/>
  <c r="G216" i="2"/>
  <c r="G214" i="2"/>
  <c r="G212" i="2"/>
  <c r="G209" i="2"/>
  <c r="G208" i="2" s="1"/>
  <c r="G206" i="2"/>
  <c r="G204" i="2"/>
  <c r="G202" i="2"/>
  <c r="G200" i="2"/>
  <c r="G195" i="2"/>
  <c r="G193" i="2"/>
  <c r="G191" i="2"/>
  <c r="G189" i="2"/>
  <c r="G187" i="2"/>
  <c r="G185" i="2"/>
  <c r="G182" i="2"/>
  <c r="G180" i="2"/>
  <c r="G177" i="2"/>
  <c r="G175" i="2"/>
  <c r="G172" i="2"/>
  <c r="G171" i="2" s="1"/>
  <c r="G168" i="2"/>
  <c r="G166" i="2"/>
  <c r="G164" i="2"/>
  <c r="G159" i="2"/>
  <c r="G157" i="2"/>
  <c r="G154" i="2"/>
  <c r="G153" i="2" s="1"/>
  <c r="G150" i="2"/>
  <c r="G148" i="2"/>
  <c r="G146" i="2"/>
  <c r="G141" i="2"/>
  <c r="G139" i="2"/>
  <c r="G137" i="2"/>
  <c r="G131" i="2"/>
  <c r="G129" i="2"/>
  <c r="G125" i="2"/>
  <c r="G123" i="2"/>
  <c r="G118" i="2"/>
  <c r="G116" i="2"/>
  <c r="G110" i="2"/>
  <c r="G109" i="2" s="1"/>
  <c r="G108" i="2" s="1"/>
  <c r="G107" i="2" s="1"/>
  <c r="G104" i="2"/>
  <c r="G103" i="2" s="1"/>
  <c r="G102" i="2" s="1"/>
  <c r="G101" i="2" s="1"/>
  <c r="G96" i="2"/>
  <c r="G93" i="2"/>
  <c r="G90" i="2"/>
  <c r="G87" i="2"/>
  <c r="G82" i="2"/>
  <c r="G81" i="2" s="1"/>
  <c r="G80" i="2" s="1"/>
  <c r="G78" i="2"/>
  <c r="G77" i="2" s="1"/>
  <c r="G75" i="2"/>
  <c r="G73" i="2"/>
  <c r="G71" i="2"/>
  <c r="G69" i="2"/>
  <c r="G67" i="2"/>
  <c r="G64" i="2"/>
  <c r="G62" i="2"/>
  <c r="G56" i="2"/>
  <c r="G54" i="2"/>
  <c r="G52" i="2"/>
  <c r="G49" i="2"/>
  <c r="G48" i="2" s="1"/>
  <c r="G46" i="2"/>
  <c r="G45" i="2" s="1"/>
  <c r="G43" i="2"/>
  <c r="G41" i="2"/>
  <c r="G39" i="2"/>
  <c r="G37" i="2"/>
  <c r="G35" i="2"/>
  <c r="G33" i="2"/>
  <c r="G28" i="2"/>
  <c r="G27" i="2" s="1"/>
  <c r="G26" i="2" s="1"/>
  <c r="G25" i="2" s="1"/>
  <c r="G22" i="2"/>
  <c r="G21" i="2" s="1"/>
  <c r="G19" i="2"/>
  <c r="G18" i="2" s="1"/>
  <c r="G16" i="2"/>
  <c r="G15" i="2" s="1"/>
  <c r="G740" i="2"/>
  <c r="G739" i="2" s="1"/>
  <c r="G738" i="2" s="1"/>
  <c r="O750" i="2" l="1"/>
  <c r="O703" i="2"/>
  <c r="O229" i="2"/>
  <c r="O702" i="2"/>
  <c r="O617" i="2"/>
  <c r="O213" i="2"/>
  <c r="O111" i="2"/>
  <c r="O36" i="2"/>
  <c r="O725" i="2"/>
  <c r="O701" i="2"/>
  <c r="O657" i="2"/>
  <c r="O183" i="2"/>
  <c r="K539" i="2"/>
  <c r="O539" i="2" s="1"/>
  <c r="O264" i="2"/>
  <c r="O79" i="2"/>
  <c r="O719" i="2"/>
  <c r="O573" i="2"/>
  <c r="K642" i="2"/>
  <c r="K641" i="2" s="1"/>
  <c r="K640" i="2" s="1"/>
  <c r="O704" i="2"/>
  <c r="O697" i="2"/>
  <c r="O653" i="2"/>
  <c r="O494" i="2"/>
  <c r="O132" i="2"/>
  <c r="O65" i="2"/>
  <c r="K62" i="2"/>
  <c r="O62" i="2" s="1"/>
  <c r="O63" i="2"/>
  <c r="K129" i="2"/>
  <c r="O129" i="2" s="1"/>
  <c r="O130" i="2"/>
  <c r="K166" i="2"/>
  <c r="O166" i="2" s="1"/>
  <c r="O167" i="2"/>
  <c r="K180" i="2"/>
  <c r="O180" i="2" s="1"/>
  <c r="O181" i="2"/>
  <c r="K209" i="2"/>
  <c r="O210" i="2"/>
  <c r="K546" i="2"/>
  <c r="O546" i="2" s="1"/>
  <c r="O547" i="2"/>
  <c r="K708" i="2"/>
  <c r="K49" i="2"/>
  <c r="O50" i="2"/>
  <c r="K109" i="2"/>
  <c r="O110" i="2"/>
  <c r="K150" i="2"/>
  <c r="O150" i="2" s="1"/>
  <c r="O151" i="2"/>
  <c r="K195" i="2"/>
  <c r="O195" i="2" s="1"/>
  <c r="O196" i="2"/>
  <c r="K280" i="2"/>
  <c r="O280" i="2" s="1"/>
  <c r="O281" i="2"/>
  <c r="K359" i="2"/>
  <c r="O360" i="2"/>
  <c r="K417" i="2"/>
  <c r="O417" i="2" s="1"/>
  <c r="O418" i="2"/>
  <c r="K534" i="2"/>
  <c r="O535" i="2"/>
  <c r="K548" i="2"/>
  <c r="O548" i="2" s="1"/>
  <c r="O549" i="2"/>
  <c r="O727" i="2"/>
  <c r="O691" i="2"/>
  <c r="O678" i="2"/>
  <c r="O656" i="2"/>
  <c r="O642" i="2"/>
  <c r="O557" i="2"/>
  <c r="O506" i="2"/>
  <c r="O496" i="2"/>
  <c r="O457" i="2"/>
  <c r="O447" i="2"/>
  <c r="O420" i="2"/>
  <c r="O340" i="2"/>
  <c r="O324" i="2"/>
  <c r="O231" i="2"/>
  <c r="O223" i="2"/>
  <c r="O194" i="2"/>
  <c r="O186" i="2"/>
  <c r="O169" i="2"/>
  <c r="O160" i="2"/>
  <c r="O126" i="2"/>
  <c r="O78" i="2"/>
  <c r="O70" i="2"/>
  <c r="O42" i="2"/>
  <c r="O34" i="2"/>
  <c r="O16" i="2"/>
  <c r="K37" i="2"/>
  <c r="O37" i="2" s="1"/>
  <c r="O38" i="2"/>
  <c r="K137" i="2"/>
  <c r="O137" i="2" s="1"/>
  <c r="O138" i="2"/>
  <c r="K171" i="2"/>
  <c r="O171" i="2" s="1"/>
  <c r="O172" i="2"/>
  <c r="K265" i="2"/>
  <c r="O265" i="2" s="1"/>
  <c r="O266" i="2"/>
  <c r="K448" i="2"/>
  <c r="O448" i="2" s="1"/>
  <c r="O449" i="2"/>
  <c r="K514" i="2"/>
  <c r="O515" i="2"/>
  <c r="O734" i="2"/>
  <c r="O690" i="2"/>
  <c r="O663" i="2"/>
  <c r="O648" i="2"/>
  <c r="O641" i="2"/>
  <c r="O619" i="2"/>
  <c r="O538" i="2"/>
  <c r="O504" i="2"/>
  <c r="O484" i="2"/>
  <c r="O355" i="2"/>
  <c r="O323" i="2"/>
  <c r="O277" i="2"/>
  <c r="O203" i="2"/>
  <c r="O176" i="2"/>
  <c r="O149" i="2"/>
  <c r="O117" i="2"/>
  <c r="O68" i="2"/>
  <c r="O23" i="2"/>
  <c r="K18" i="2"/>
  <c r="O18" i="2" s="1"/>
  <c r="O19" i="2"/>
  <c r="K157" i="2"/>
  <c r="O157" i="2" s="1"/>
  <c r="O158" i="2"/>
  <c r="K187" i="2"/>
  <c r="O187" i="2" s="1"/>
  <c r="O188" i="2"/>
  <c r="K422" i="2"/>
  <c r="O423" i="2"/>
  <c r="K517" i="2"/>
  <c r="O518" i="2"/>
  <c r="K664" i="2"/>
  <c r="O664" i="2" s="1"/>
  <c r="O665" i="2"/>
  <c r="O662" i="2"/>
  <c r="O632" i="2"/>
  <c r="O581" i="2"/>
  <c r="O445" i="2"/>
  <c r="O416" i="2"/>
  <c r="O348" i="2"/>
  <c r="O338" i="2"/>
  <c r="O284" i="2"/>
  <c r="O267" i="2"/>
  <c r="O220" i="2"/>
  <c r="O192" i="2"/>
  <c r="O165" i="2"/>
  <c r="O124" i="2"/>
  <c r="O76" i="2"/>
  <c r="O40" i="2"/>
  <c r="K21" i="2"/>
  <c r="O21" i="2" s="1"/>
  <c r="O22" i="2"/>
  <c r="K189" i="2"/>
  <c r="O189" i="2" s="1"/>
  <c r="O190" i="2"/>
  <c r="K204" i="2"/>
  <c r="O204" i="2" s="1"/>
  <c r="O205" i="2"/>
  <c r="K218" i="2"/>
  <c r="O218" i="2" s="1"/>
  <c r="O219" i="2"/>
  <c r="K236" i="2"/>
  <c r="O236" i="2" s="1"/>
  <c r="O237" i="2"/>
  <c r="K291" i="2"/>
  <c r="O292" i="2"/>
  <c r="K378" i="2"/>
  <c r="O378" i="2" s="1"/>
  <c r="O379" i="2"/>
  <c r="K455" i="2"/>
  <c r="O456" i="2"/>
  <c r="K488" i="2"/>
  <c r="O488" i="2" s="1"/>
  <c r="O489" i="2"/>
  <c r="K541" i="2"/>
  <c r="O541" i="2" s="1"/>
  <c r="O542" i="2"/>
  <c r="K578" i="2"/>
  <c r="O579" i="2"/>
  <c r="K672" i="2"/>
  <c r="O673" i="2"/>
  <c r="O718" i="2"/>
  <c r="O687" i="2"/>
  <c r="O668" i="2"/>
  <c r="O661" i="2"/>
  <c r="O638" i="2"/>
  <c r="O631" i="2"/>
  <c r="O580" i="2"/>
  <c r="O544" i="2"/>
  <c r="O501" i="2"/>
  <c r="O452" i="2"/>
  <c r="O435" i="2"/>
  <c r="O346" i="2"/>
  <c r="O275" i="2"/>
  <c r="O201" i="2"/>
  <c r="O173" i="2"/>
  <c r="O155" i="2"/>
  <c r="O55" i="2"/>
  <c r="O47" i="2"/>
  <c r="O29" i="2"/>
  <c r="O20" i="2"/>
  <c r="K25" i="2"/>
  <c r="O25" i="2" s="1"/>
  <c r="O26" i="2"/>
  <c r="K43" i="2"/>
  <c r="O43" i="2" s="1"/>
  <c r="O44" i="2"/>
  <c r="K73" i="2"/>
  <c r="O73" i="2" s="1"/>
  <c r="O74" i="2"/>
  <c r="K146" i="2"/>
  <c r="O146" i="2" s="1"/>
  <c r="O147" i="2"/>
  <c r="K221" i="2"/>
  <c r="O221" i="2" s="1"/>
  <c r="O222" i="2"/>
  <c r="K392" i="2"/>
  <c r="O392" i="2" s="1"/>
  <c r="O393" i="2"/>
  <c r="K442" i="2"/>
  <c r="O442" i="2" s="1"/>
  <c r="O443" i="2"/>
  <c r="K460" i="2"/>
  <c r="O461" i="2"/>
  <c r="K585" i="2"/>
  <c r="O586" i="2"/>
  <c r="O693" i="2"/>
  <c r="O667" i="2"/>
  <c r="O660" i="2"/>
  <c r="O601" i="2"/>
  <c r="O520" i="2"/>
  <c r="O451" i="2"/>
  <c r="O345" i="2"/>
  <c r="O300" i="2"/>
  <c r="O272" i="2"/>
  <c r="O238" i="2"/>
  <c r="O217" i="2"/>
  <c r="O154" i="2"/>
  <c r="O142" i="2"/>
  <c r="O72" i="2"/>
  <c r="O46" i="2"/>
  <c r="O28" i="2"/>
  <c r="K639" i="2"/>
  <c r="O639" i="2" s="1"/>
  <c r="O640" i="2"/>
  <c r="K225" i="2"/>
  <c r="O226" i="2"/>
  <c r="O755" i="2"/>
  <c r="O716" i="2"/>
  <c r="O692" i="2"/>
  <c r="O685" i="2"/>
  <c r="O666" i="2"/>
  <c r="O600" i="2"/>
  <c r="O519" i="2"/>
  <c r="O499" i="2"/>
  <c r="O486" i="2"/>
  <c r="O342" i="2"/>
  <c r="O325" i="2"/>
  <c r="O308" i="2"/>
  <c r="O298" i="2"/>
  <c r="O279" i="2"/>
  <c r="O271" i="2"/>
  <c r="O215" i="2"/>
  <c r="O207" i="2"/>
  <c r="O140" i="2"/>
  <c r="O119" i="2"/>
  <c r="O53" i="2"/>
  <c r="O27" i="2"/>
  <c r="O17" i="2"/>
  <c r="O715" i="2"/>
  <c r="O695" i="2"/>
  <c r="O676" i="2"/>
  <c r="O532" i="2"/>
  <c r="O531" i="2"/>
  <c r="O509" i="2"/>
  <c r="O508" i="2"/>
  <c r="O353" i="2"/>
  <c r="O349" i="2"/>
  <c r="O333" i="2"/>
  <c r="O331" i="2"/>
  <c r="O317" i="2"/>
  <c r="O321" i="2"/>
  <c r="O320" i="2"/>
  <c r="O319" i="2"/>
  <c r="O315" i="2"/>
  <c r="O235" i="2"/>
  <c r="O234" i="2"/>
  <c r="O83" i="2"/>
  <c r="O82" i="2"/>
  <c r="O81" i="2"/>
  <c r="K365" i="2"/>
  <c r="O365" i="2" s="1"/>
  <c r="K90" i="2"/>
  <c r="O90" i="2" s="1"/>
  <c r="K476" i="2"/>
  <c r="O476" i="2" s="1"/>
  <c r="K490" i="2"/>
  <c r="K634" i="2"/>
  <c r="K741" i="2"/>
  <c r="G683" i="2"/>
  <c r="G682" i="2" s="1"/>
  <c r="K56" i="2"/>
  <c r="K309" i="2"/>
  <c r="O309" i="2" s="1"/>
  <c r="K401" i="2"/>
  <c r="O401" i="2" s="1"/>
  <c r="K412" i="2"/>
  <c r="K425" i="2"/>
  <c r="K437" i="2"/>
  <c r="G502" i="2"/>
  <c r="K375" i="2"/>
  <c r="O375" i="2" s="1"/>
  <c r="K398" i="2"/>
  <c r="O398" i="2" s="1"/>
  <c r="K408" i="2"/>
  <c r="K574" i="2"/>
  <c r="K260" i="2"/>
  <c r="K383" i="2"/>
  <c r="O383" i="2" s="1"/>
  <c r="G313" i="2"/>
  <c r="G312" i="2" s="1"/>
  <c r="G336" i="2"/>
  <c r="G335" i="2" s="1"/>
  <c r="G723" i="2"/>
  <c r="G722" i="2" s="1"/>
  <c r="G721" i="2" s="1"/>
  <c r="G720" i="2" s="1"/>
  <c r="K304" i="2"/>
  <c r="O304" i="2" s="1"/>
  <c r="K431" i="2"/>
  <c r="K590" i="2"/>
  <c r="K607" i="2"/>
  <c r="O607" i="2" s="1"/>
  <c r="G227" i="2"/>
  <c r="G732" i="2"/>
  <c r="G731" i="2" s="1"/>
  <c r="G730" i="2" s="1"/>
  <c r="G729" i="2" s="1"/>
  <c r="G728" i="2" s="1"/>
  <c r="K751" i="2"/>
  <c r="K603" i="2"/>
  <c r="G430" i="2"/>
  <c r="G429" i="2" s="1"/>
  <c r="G633" i="2"/>
  <c r="G629" i="2" s="1"/>
  <c r="G628" i="2" s="1"/>
  <c r="K468" i="2"/>
  <c r="O468" i="2" s="1"/>
  <c r="G115" i="2"/>
  <c r="G114" i="2" s="1"/>
  <c r="G113" i="2" s="1"/>
  <c r="K87" i="2"/>
  <c r="O87" i="2" s="1"/>
  <c r="K389" i="2"/>
  <c r="O389" i="2" s="1"/>
  <c r="K624" i="2"/>
  <c r="G136" i="2"/>
  <c r="G135" i="2" s="1"/>
  <c r="G134" i="2" s="1"/>
  <c r="G482" i="2"/>
  <c r="G497" i="2"/>
  <c r="K473" i="2"/>
  <c r="O473" i="2" s="1"/>
  <c r="K368" i="2"/>
  <c r="K563" i="2"/>
  <c r="K104" i="2"/>
  <c r="K242" i="2"/>
  <c r="K735" i="2"/>
  <c r="G713" i="2"/>
  <c r="G712" i="2" s="1"/>
  <c r="G711" i="2" s="1"/>
  <c r="K713" i="2"/>
  <c r="K683" i="2"/>
  <c r="K679" i="2"/>
  <c r="G646" i="2"/>
  <c r="G645" i="2" s="1"/>
  <c r="G615" i="2"/>
  <c r="K611" i="2"/>
  <c r="O611" i="2" s="1"/>
  <c r="K595" i="2"/>
  <c r="G553" i="2"/>
  <c r="G552" i="2" s="1"/>
  <c r="G551" i="2" s="1"/>
  <c r="G550" i="2" s="1"/>
  <c r="K524" i="2"/>
  <c r="K502" i="2"/>
  <c r="O502" i="2" s="1"/>
  <c r="G472" i="2"/>
  <c r="G471" i="2" s="1"/>
  <c r="K465" i="2"/>
  <c r="O465" i="2" s="1"/>
  <c r="G464" i="2"/>
  <c r="G463" i="2" s="1"/>
  <c r="G411" i="2"/>
  <c r="K404" i="2"/>
  <c r="O404" i="2" s="1"/>
  <c r="K395" i="2"/>
  <c r="O395" i="2" s="1"/>
  <c r="G382" i="2"/>
  <c r="K386" i="2"/>
  <c r="O386" i="2" s="1"/>
  <c r="G371" i="2"/>
  <c r="K372" i="2"/>
  <c r="O372" i="2" s="1"/>
  <c r="G303" i="2"/>
  <c r="G302" i="2" s="1"/>
  <c r="G301" i="2" s="1"/>
  <c r="G296" i="2"/>
  <c r="G295" i="2" s="1"/>
  <c r="G294" i="2" s="1"/>
  <c r="G259" i="2"/>
  <c r="G258" i="2" s="1"/>
  <c r="G257" i="2" s="1"/>
  <c r="K251" i="2"/>
  <c r="G211" i="2"/>
  <c r="K177" i="2"/>
  <c r="G163" i="2"/>
  <c r="G162" i="2" s="1"/>
  <c r="K128" i="2"/>
  <c r="K96" i="2"/>
  <c r="O96" i="2" s="1"/>
  <c r="K93" i="2"/>
  <c r="O93" i="2" s="1"/>
  <c r="K723" i="2"/>
  <c r="K651" i="2"/>
  <c r="O651" i="2" s="1"/>
  <c r="K646" i="2"/>
  <c r="K615" i="2"/>
  <c r="O615" i="2" s="1"/>
  <c r="K553" i="2"/>
  <c r="K545" i="2"/>
  <c r="O545" i="2" s="1"/>
  <c r="K497" i="2"/>
  <c r="O497" i="2" s="1"/>
  <c r="K482" i="2"/>
  <c r="O482" i="2" s="1"/>
  <c r="K441" i="2"/>
  <c r="K351" i="2"/>
  <c r="K343" i="2"/>
  <c r="O343" i="2" s="1"/>
  <c r="K336" i="2"/>
  <c r="K329" i="2"/>
  <c r="K313" i="2"/>
  <c r="K296" i="2"/>
  <c r="K282" i="2"/>
  <c r="O282" i="2" s="1"/>
  <c r="K227" i="2"/>
  <c r="O227" i="2" s="1"/>
  <c r="K211" i="2"/>
  <c r="O211" i="2" s="1"/>
  <c r="K163" i="2"/>
  <c r="K145" i="2"/>
  <c r="K136" i="2"/>
  <c r="K122" i="2"/>
  <c r="K115" i="2"/>
  <c r="K66" i="2"/>
  <c r="O66" i="2" s="1"/>
  <c r="K61" i="2"/>
  <c r="O61" i="2" s="1"/>
  <c r="K32" i="2"/>
  <c r="O32" i="2" s="1"/>
  <c r="K14" i="2"/>
  <c r="K688" i="2"/>
  <c r="O688" i="2" s="1"/>
  <c r="G748" i="2"/>
  <c r="G747" i="2" s="1"/>
  <c r="G746" i="2" s="1"/>
  <c r="G745" i="2" s="1"/>
  <c r="G744" i="2" s="1"/>
  <c r="G674" i="2"/>
  <c r="G670" i="2" s="1"/>
  <c r="G651" i="2"/>
  <c r="G606" i="2"/>
  <c r="G571" i="2"/>
  <c r="G570" i="2" s="1"/>
  <c r="G569" i="2" s="1"/>
  <c r="G545" i="2"/>
  <c r="G536" i="2"/>
  <c r="G487" i="2"/>
  <c r="G441" i="2"/>
  <c r="G440" i="2" s="1"/>
  <c r="G394" i="2"/>
  <c r="G364" i="2"/>
  <c r="G343" i="2"/>
  <c r="G329" i="2"/>
  <c r="G328" i="2" s="1"/>
  <c r="G327" i="2" s="1"/>
  <c r="G282" i="2"/>
  <c r="G273" i="2"/>
  <c r="G199" i="2"/>
  <c r="G184" i="2"/>
  <c r="G174" i="2"/>
  <c r="G156" i="2"/>
  <c r="G152" i="2" s="1"/>
  <c r="G145" i="2"/>
  <c r="G144" i="2" s="1"/>
  <c r="G128" i="2"/>
  <c r="G127" i="2" s="1"/>
  <c r="G122" i="2"/>
  <c r="G121" i="2" s="1"/>
  <c r="G120" i="2" s="1"/>
  <c r="G86" i="2"/>
  <c r="G85" i="2" s="1"/>
  <c r="G84" i="2" s="1"/>
  <c r="G66" i="2"/>
  <c r="G61" i="2"/>
  <c r="G51" i="2"/>
  <c r="G32" i="2"/>
  <c r="G232" i="2"/>
  <c r="G14" i="2"/>
  <c r="G13" i="2" s="1"/>
  <c r="G12" i="2" s="1"/>
  <c r="G699" i="2"/>
  <c r="G453" i="2"/>
  <c r="G100" i="2"/>
  <c r="G688" i="2"/>
  <c r="G510" i="2"/>
  <c r="O184" i="2" l="1"/>
  <c r="K199" i="2"/>
  <c r="O199" i="2" s="1"/>
  <c r="K536" i="2"/>
  <c r="O536" i="2" s="1"/>
  <c r="K121" i="2"/>
  <c r="O121" i="2" s="1"/>
  <c r="O122" i="2"/>
  <c r="K645" i="2"/>
  <c r="O645" i="2" s="1"/>
  <c r="O646" i="2"/>
  <c r="K224" i="2"/>
  <c r="O224" i="2" s="1"/>
  <c r="O225" i="2"/>
  <c r="K162" i="2"/>
  <c r="O162" i="2" s="1"/>
  <c r="O163" i="2"/>
  <c r="K273" i="2"/>
  <c r="O273" i="2" s="1"/>
  <c r="K174" i="2"/>
  <c r="O174" i="2" s="1"/>
  <c r="O177" i="2"/>
  <c r="K682" i="2"/>
  <c r="O682" i="2" s="1"/>
  <c r="O683" i="2"/>
  <c r="K562" i="2"/>
  <c r="O563" i="2"/>
  <c r="K623" i="2"/>
  <c r="O624" i="2"/>
  <c r="K589" i="2"/>
  <c r="O590" i="2"/>
  <c r="K51" i="2"/>
  <c r="O51" i="2" s="1"/>
  <c r="O56" i="2"/>
  <c r="K584" i="2"/>
  <c r="O585" i="2"/>
  <c r="K358" i="2"/>
  <c r="O359" i="2"/>
  <c r="K114" i="2"/>
  <c r="O115" i="2"/>
  <c r="K722" i="2"/>
  <c r="O723" i="2"/>
  <c r="K594" i="2"/>
  <c r="O595" i="2"/>
  <c r="K364" i="2"/>
  <c r="O364" i="2" s="1"/>
  <c r="O368" i="2"/>
  <c r="K602" i="2"/>
  <c r="O602" i="2" s="1"/>
  <c r="O603" i="2"/>
  <c r="K430" i="2"/>
  <c r="O431" i="2"/>
  <c r="K259" i="2"/>
  <c r="O260" i="2"/>
  <c r="K436" i="2"/>
  <c r="O436" i="2" s="1"/>
  <c r="O437" i="2"/>
  <c r="K516" i="2"/>
  <c r="O516" i="2" s="1"/>
  <c r="O517" i="2"/>
  <c r="K440" i="2"/>
  <c r="O440" i="2" s="1"/>
  <c r="O441" i="2"/>
  <c r="K571" i="2"/>
  <c r="O574" i="2"/>
  <c r="K459" i="2"/>
  <c r="O460" i="2"/>
  <c r="K671" i="2"/>
  <c r="O671" i="2" s="1"/>
  <c r="O672" i="2"/>
  <c r="K290" i="2"/>
  <c r="O291" i="2"/>
  <c r="K533" i="2"/>
  <c r="O533" i="2" s="1"/>
  <c r="O534" i="2"/>
  <c r="K108" i="2"/>
  <c r="O109" i="2"/>
  <c r="K295" i="2"/>
  <c r="O296" i="2"/>
  <c r="K552" i="2"/>
  <c r="O553" i="2"/>
  <c r="K732" i="2"/>
  <c r="O735" i="2"/>
  <c r="K407" i="2"/>
  <c r="O407" i="2" s="1"/>
  <c r="O408" i="2"/>
  <c r="K411" i="2"/>
  <c r="O411" i="2" s="1"/>
  <c r="O412" i="2"/>
  <c r="K633" i="2"/>
  <c r="O634" i="2"/>
  <c r="K421" i="2"/>
  <c r="O421" i="2" s="1"/>
  <c r="O422" i="2"/>
  <c r="K208" i="2"/>
  <c r="O208" i="2" s="1"/>
  <c r="O209" i="2"/>
  <c r="K250" i="2"/>
  <c r="O251" i="2"/>
  <c r="K13" i="2"/>
  <c r="O14" i="2"/>
  <c r="K241" i="2"/>
  <c r="O242" i="2"/>
  <c r="K577" i="2"/>
  <c r="O577" i="2" s="1"/>
  <c r="O578" i="2"/>
  <c r="K48" i="2"/>
  <c r="O48" i="2" s="1"/>
  <c r="O49" i="2"/>
  <c r="K127" i="2"/>
  <c r="O127" i="2" s="1"/>
  <c r="O128" i="2"/>
  <c r="K454" i="2"/>
  <c r="O455" i="2"/>
  <c r="K156" i="2"/>
  <c r="K232" i="2"/>
  <c r="O232" i="2" s="1"/>
  <c r="K335" i="2"/>
  <c r="O335" i="2" s="1"/>
  <c r="O336" i="2"/>
  <c r="K523" i="2"/>
  <c r="O524" i="2"/>
  <c r="K674" i="2"/>
  <c r="K670" i="2" s="1"/>
  <c r="O679" i="2"/>
  <c r="K103" i="2"/>
  <c r="O104" i="2"/>
  <c r="K513" i="2"/>
  <c r="O514" i="2"/>
  <c r="K707" i="2"/>
  <c r="O708" i="2"/>
  <c r="K144" i="2"/>
  <c r="O144" i="2" s="1"/>
  <c r="O145" i="2"/>
  <c r="K748" i="2"/>
  <c r="O748" i="2" s="1"/>
  <c r="O751" i="2"/>
  <c r="K747" i="2"/>
  <c r="K740" i="2"/>
  <c r="O741" i="2"/>
  <c r="K712" i="2"/>
  <c r="O713" i="2"/>
  <c r="K487" i="2"/>
  <c r="O487" i="2" s="1"/>
  <c r="O490" i="2"/>
  <c r="K424" i="2"/>
  <c r="O424" i="2" s="1"/>
  <c r="O425" i="2"/>
  <c r="K350" i="2"/>
  <c r="O350" i="2" s="1"/>
  <c r="O351" i="2"/>
  <c r="K328" i="2"/>
  <c r="O329" i="2"/>
  <c r="K312" i="2"/>
  <c r="O312" i="2" s="1"/>
  <c r="O313" i="2"/>
  <c r="K135" i="2"/>
  <c r="O136" i="2"/>
  <c r="K371" i="2"/>
  <c r="K472" i="2"/>
  <c r="G529" i="2"/>
  <c r="G528" i="2" s="1"/>
  <c r="G527" i="2" s="1"/>
  <c r="K303" i="2"/>
  <c r="G669" i="2"/>
  <c r="G658" i="2" s="1"/>
  <c r="K394" i="2"/>
  <c r="O394" i="2" s="1"/>
  <c r="G293" i="2"/>
  <c r="G644" i="2"/>
  <c r="G627" i="2" s="1"/>
  <c r="G60" i="2"/>
  <c r="G59" i="2" s="1"/>
  <c r="K529" i="2"/>
  <c r="G334" i="2"/>
  <c r="G326" i="2" s="1"/>
  <c r="K606" i="2"/>
  <c r="G481" i="2"/>
  <c r="G480" i="2" s="1"/>
  <c r="G479" i="2" s="1"/>
  <c r="G112" i="2"/>
  <c r="G363" i="2"/>
  <c r="G362" i="2" s="1"/>
  <c r="G462" i="2"/>
  <c r="K644" i="2"/>
  <c r="K382" i="2"/>
  <c r="O382" i="2" s="1"/>
  <c r="K86" i="2"/>
  <c r="G31" i="2"/>
  <c r="G30" i="2" s="1"/>
  <c r="G269" i="2"/>
  <c r="G268" i="2" s="1"/>
  <c r="G256" i="2" s="1"/>
  <c r="G598" i="2"/>
  <c r="G587" i="2" s="1"/>
  <c r="G568" i="2" s="1"/>
  <c r="G143" i="2"/>
  <c r="K464" i="2"/>
  <c r="G381" i="2"/>
  <c r="G380" i="2" s="1"/>
  <c r="K120" i="2"/>
  <c r="K269" i="2"/>
  <c r="K60" i="2"/>
  <c r="G428" i="2"/>
  <c r="G170" i="2"/>
  <c r="G161" i="2" s="1"/>
  <c r="K334" i="2" l="1"/>
  <c r="O334" i="2" s="1"/>
  <c r="O674" i="2"/>
  <c r="K170" i="2"/>
  <c r="K161" i="2" s="1"/>
  <c r="O161" i="2" s="1"/>
  <c r="K598" i="2"/>
  <c r="O606" i="2"/>
  <c r="K363" i="2"/>
  <c r="O371" i="2"/>
  <c r="K268" i="2"/>
  <c r="O269" i="2"/>
  <c r="O644" i="2"/>
  <c r="K706" i="2"/>
  <c r="O707" i="2"/>
  <c r="K152" i="2"/>
  <c r="O156" i="2"/>
  <c r="K12" i="2"/>
  <c r="O12" i="2" s="1"/>
  <c r="O13" i="2"/>
  <c r="K294" i="2"/>
  <c r="O294" i="2" s="1"/>
  <c r="O295" i="2"/>
  <c r="K289" i="2"/>
  <c r="O290" i="2"/>
  <c r="K570" i="2"/>
  <c r="O571" i="2"/>
  <c r="K721" i="2"/>
  <c r="O722" i="2"/>
  <c r="K583" i="2"/>
  <c r="O584" i="2"/>
  <c r="K622" i="2"/>
  <c r="O623" i="2"/>
  <c r="K31" i="2"/>
  <c r="K112" i="2"/>
  <c r="O112" i="2" s="1"/>
  <c r="O120" i="2"/>
  <c r="K302" i="2"/>
  <c r="O303" i="2"/>
  <c r="K512" i="2"/>
  <c r="O513" i="2"/>
  <c r="K522" i="2"/>
  <c r="O523" i="2"/>
  <c r="O454" i="2"/>
  <c r="K249" i="2"/>
  <c r="O250" i="2"/>
  <c r="K629" i="2"/>
  <c r="O633" i="2"/>
  <c r="K731" i="2"/>
  <c r="O732" i="2"/>
  <c r="K107" i="2"/>
  <c r="O107" i="2" s="1"/>
  <c r="O108" i="2"/>
  <c r="K258" i="2"/>
  <c r="O259" i="2"/>
  <c r="K113" i="2"/>
  <c r="O113" i="2" s="1"/>
  <c r="O114" i="2"/>
  <c r="K561" i="2"/>
  <c r="O562" i="2"/>
  <c r="K59" i="2"/>
  <c r="O59" i="2" s="1"/>
  <c r="O60" i="2"/>
  <c r="K85" i="2"/>
  <c r="O86" i="2"/>
  <c r="K471" i="2"/>
  <c r="O471" i="2" s="1"/>
  <c r="O472" i="2"/>
  <c r="K102" i="2"/>
  <c r="O103" i="2"/>
  <c r="K240" i="2"/>
  <c r="O241" i="2"/>
  <c r="K551" i="2"/>
  <c r="O552" i="2"/>
  <c r="K458" i="2"/>
  <c r="O458" i="2" s="1"/>
  <c r="O459" i="2"/>
  <c r="K429" i="2"/>
  <c r="O430" i="2"/>
  <c r="K593" i="2"/>
  <c r="O593" i="2" s="1"/>
  <c r="O594" i="2"/>
  <c r="K357" i="2"/>
  <c r="O358" i="2"/>
  <c r="K588" i="2"/>
  <c r="O588" i="2" s="1"/>
  <c r="O589" i="2"/>
  <c r="O170" i="2"/>
  <c r="K463" i="2"/>
  <c r="O463" i="2" s="1"/>
  <c r="O464" i="2"/>
  <c r="K481" i="2"/>
  <c r="K746" i="2"/>
  <c r="O747" i="2"/>
  <c r="K739" i="2"/>
  <c r="O740" i="2"/>
  <c r="K711" i="2"/>
  <c r="O711" i="2" s="1"/>
  <c r="O712" i="2"/>
  <c r="K669" i="2"/>
  <c r="O670" i="2"/>
  <c r="K528" i="2"/>
  <c r="O529" i="2"/>
  <c r="K480" i="2"/>
  <c r="O481" i="2"/>
  <c r="K327" i="2"/>
  <c r="O327" i="2" s="1"/>
  <c r="O328" i="2"/>
  <c r="K134" i="2"/>
  <c r="O134" i="2" s="1"/>
  <c r="O135" i="2"/>
  <c r="G24" i="2"/>
  <c r="G11" i="2" s="1"/>
  <c r="K381" i="2"/>
  <c r="G361" i="2"/>
  <c r="G255" i="2" s="1"/>
  <c r="G133" i="2"/>
  <c r="G99" i="2" s="1"/>
  <c r="G567" i="2"/>
  <c r="K582" i="2" l="1"/>
  <c r="O582" i="2" s="1"/>
  <c r="O583" i="2"/>
  <c r="K288" i="2"/>
  <c r="O289" i="2"/>
  <c r="O152" i="2"/>
  <c r="K143" i="2"/>
  <c r="O143" i="2" s="1"/>
  <c r="O268" i="2"/>
  <c r="K356" i="2"/>
  <c r="O356" i="2" s="1"/>
  <c r="O357" i="2"/>
  <c r="K101" i="2"/>
  <c r="O102" i="2"/>
  <c r="K257" i="2"/>
  <c r="O257" i="2" s="1"/>
  <c r="O258" i="2"/>
  <c r="K628" i="2"/>
  <c r="O629" i="2"/>
  <c r="K521" i="2"/>
  <c r="O522" i="2"/>
  <c r="K30" i="2"/>
  <c r="O31" i="2"/>
  <c r="K720" i="2"/>
  <c r="O720" i="2" s="1"/>
  <c r="O721" i="2"/>
  <c r="K705" i="2"/>
  <c r="O706" i="2"/>
  <c r="K362" i="2"/>
  <c r="O362" i="2" s="1"/>
  <c r="O363" i="2"/>
  <c r="K462" i="2"/>
  <c r="O462" i="2" s="1"/>
  <c r="K550" i="2"/>
  <c r="O550" i="2" s="1"/>
  <c r="O551" i="2"/>
  <c r="K560" i="2"/>
  <c r="O561" i="2"/>
  <c r="K248" i="2"/>
  <c r="O249" i="2"/>
  <c r="K511" i="2"/>
  <c r="O511" i="2" s="1"/>
  <c r="O512" i="2"/>
  <c r="K453" i="2"/>
  <c r="O453" i="2" s="1"/>
  <c r="K621" i="2"/>
  <c r="O622" i="2"/>
  <c r="K569" i="2"/>
  <c r="O569" i="2" s="1"/>
  <c r="O570" i="2"/>
  <c r="K587" i="2"/>
  <c r="O598" i="2"/>
  <c r="O429" i="2"/>
  <c r="K428" i="2"/>
  <c r="O428" i="2" s="1"/>
  <c r="K239" i="2"/>
  <c r="O239" i="2" s="1"/>
  <c r="O240" i="2"/>
  <c r="K84" i="2"/>
  <c r="O84" i="2" s="1"/>
  <c r="O85" i="2"/>
  <c r="K730" i="2"/>
  <c r="O730" i="2" s="1"/>
  <c r="O731" i="2"/>
  <c r="K301" i="2"/>
  <c r="O302" i="2"/>
  <c r="K745" i="2"/>
  <c r="O746" i="2"/>
  <c r="K738" i="2"/>
  <c r="O739" i="2"/>
  <c r="K658" i="2"/>
  <c r="O669" i="2"/>
  <c r="K527" i="2"/>
  <c r="O527" i="2" s="1"/>
  <c r="O528" i="2"/>
  <c r="K479" i="2"/>
  <c r="O479" i="2" s="1"/>
  <c r="O480" i="2"/>
  <c r="K380" i="2"/>
  <c r="O381" i="2"/>
  <c r="G756" i="2"/>
  <c r="G760" i="2" s="1"/>
  <c r="K293" i="2" l="1"/>
  <c r="O293" i="2" s="1"/>
  <c r="O301" i="2"/>
  <c r="K247" i="2"/>
  <c r="O248" i="2"/>
  <c r="K620" i="2"/>
  <c r="O620" i="2" s="1"/>
  <c r="O621" i="2"/>
  <c r="K256" i="2"/>
  <c r="O256" i="2" s="1"/>
  <c r="K326" i="2"/>
  <c r="O326" i="2" s="1"/>
  <c r="K559" i="2"/>
  <c r="O560" i="2"/>
  <c r="O628" i="2"/>
  <c r="K627" i="2"/>
  <c r="O627" i="2" s="1"/>
  <c r="K287" i="2"/>
  <c r="O287" i="2" s="1"/>
  <c r="O288" i="2"/>
  <c r="K133" i="2"/>
  <c r="O133" i="2" s="1"/>
  <c r="O30" i="2"/>
  <c r="K24" i="2"/>
  <c r="K568" i="2"/>
  <c r="O568" i="2" s="1"/>
  <c r="O587" i="2"/>
  <c r="O705" i="2"/>
  <c r="K699" i="2"/>
  <c r="O699" i="2" s="1"/>
  <c r="K510" i="2"/>
  <c r="O510" i="2" s="1"/>
  <c r="O521" i="2"/>
  <c r="K100" i="2"/>
  <c r="O101" i="2"/>
  <c r="K744" i="2"/>
  <c r="O744" i="2" s="1"/>
  <c r="O745" i="2"/>
  <c r="O738" i="2"/>
  <c r="K729" i="2"/>
  <c r="O658" i="2"/>
  <c r="K361" i="2"/>
  <c r="O380" i="2"/>
  <c r="K246" i="2" l="1"/>
  <c r="O246" i="2" s="1"/>
  <c r="O247" i="2"/>
  <c r="K558" i="2"/>
  <c r="O558" i="2" s="1"/>
  <c r="O559" i="2"/>
  <c r="K567" i="2"/>
  <c r="O567" i="2" s="1"/>
  <c r="O100" i="2"/>
  <c r="K99" i="2"/>
  <c r="O99" i="2" s="1"/>
  <c r="K11" i="2"/>
  <c r="O11" i="2" s="1"/>
  <c r="O24" i="2"/>
  <c r="K728" i="2"/>
  <c r="O728" i="2" s="1"/>
  <c r="O729" i="2"/>
  <c r="O361" i="2"/>
  <c r="K255" i="2"/>
  <c r="O255" i="2" l="1"/>
  <c r="K756" i="2"/>
  <c r="O756" i="2" s="1"/>
</calcChain>
</file>

<file path=xl/sharedStrings.xml><?xml version="1.0" encoding="utf-8"?>
<sst xmlns="http://schemas.openxmlformats.org/spreadsheetml/2006/main" count="3883" uniqueCount="663">
  <si>
    <t>(тыс.рублей)</t>
  </si>
  <si>
    <t>Наименование</t>
  </si>
  <si>
    <t>Код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</si>
  <si>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</si>
  <si>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</si>
  <si>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</si>
  <si>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</si>
  <si>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</si>
  <si>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</si>
  <si>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</si>
  <si>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</si>
  <si>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</si>
  <si>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</si>
  <si>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</si>
  <si>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</si>
  <si>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</si>
  <si>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</si>
  <si>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</si>
  <si>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</si>
  <si>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</si>
  <si>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</si>
  <si>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</si>
  <si>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</si>
  <si>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</si>
  <si>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</si>
  <si>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</si>
  <si>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</si>
  <si>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</si>
  <si>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Социальные выплаты гражданам, кроме публичных нормативных социальных выплат</t>
  </si>
  <si>
    <t>320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</si>
  <si>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</si>
  <si>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</si>
  <si>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</si>
  <si>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</si>
  <si>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</si>
  <si>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</si>
  <si>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</si>
  <si>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</si>
  <si>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</si>
  <si>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</si>
  <si>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</si>
  <si>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</si>
  <si>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</si>
  <si>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</si>
  <si>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</si>
  <si>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</si>
  <si>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</si>
  <si>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</si>
  <si>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</si>
  <si>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</si>
  <si>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</si>
  <si>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</si>
  <si>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</si>
  <si>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</si>
  <si>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</si>
  <si>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</si>
  <si>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</si>
  <si>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</si>
  <si>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</si>
  <si>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</si>
  <si>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"Повышение качества и доступности социального обслуживания населения"</t>
  </si>
  <si>
    <t>0210200000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</si>
  <si>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</si>
  <si>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</si>
  <si>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</si>
  <si>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</si>
  <si>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</si>
  <si>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</si>
  <si>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</si>
  <si>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</si>
  <si>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</si>
  <si>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</si>
  <si>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</si>
  <si>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</si>
  <si>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</si>
  <si>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</si>
  <si>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</si>
  <si>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</si>
  <si>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автономным учреждениям</t>
  </si>
  <si>
    <t>620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</si>
  <si>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</si>
  <si>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</si>
  <si>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</si>
  <si>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</si>
  <si>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</si>
  <si>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</si>
  <si>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</si>
  <si>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</si>
  <si>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</si>
  <si>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</si>
  <si>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</si>
  <si>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</si>
  <si>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</si>
  <si>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</si>
  <si>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</si>
  <si>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</si>
  <si>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</si>
  <si>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</si>
  <si>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</si>
  <si>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</si>
  <si>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</si>
  <si>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</si>
  <si>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</si>
  <si>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</si>
  <si>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</si>
  <si>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</si>
  <si>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</si>
  <si>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</si>
  <si>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</si>
  <si>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</si>
  <si>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</si>
  <si>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</si>
  <si>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</si>
  <si>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</si>
  <si>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</si>
  <si>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</si>
  <si>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</si>
  <si>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</si>
  <si>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</si>
  <si>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</si>
  <si>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</si>
  <si>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</si>
  <si>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</si>
  <si>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</si>
  <si>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</si>
  <si>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</si>
  <si>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</si>
  <si>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</si>
  <si>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</si>
  <si>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</si>
  <si>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</si>
  <si>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</si>
  <si>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Обеспечение первичных мер пожарной безопасности в границах городского округа</t>
  </si>
  <si>
    <t>0510184680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</si>
  <si>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</si>
  <si>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</si>
  <si>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</si>
  <si>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</si>
  <si>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</si>
  <si>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</si>
  <si>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Установка дорожных знаков со стойками</t>
  </si>
  <si>
    <t>2100284540</t>
  </si>
  <si>
    <t>Нанесение дорожной разметки</t>
  </si>
  <si>
    <t>2100284550</t>
  </si>
  <si>
    <t>Другие вопросы в области национальной экономики</t>
  </si>
  <si>
    <t>12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</si>
  <si>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</si>
  <si>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</si>
  <si>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</si>
  <si>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</si>
  <si>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</si>
  <si>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</si>
  <si>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</si>
  <si>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</si>
  <si>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</si>
  <si>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</si>
  <si>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</si>
  <si>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</si>
  <si>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</si>
  <si>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</si>
  <si>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Субсидии бюджетным учреждениям</t>
  </si>
  <si>
    <t>610</t>
  </si>
  <si>
    <t>Содержание городского пляжа территории Светлогорского городского округа</t>
  </si>
  <si>
    <t>2200185911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</si>
  <si>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</si>
  <si>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</si>
  <si>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</si>
  <si>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</si>
  <si>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</si>
  <si>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</si>
  <si>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</si>
  <si>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</si>
  <si>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</si>
  <si>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</si>
  <si>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</si>
  <si>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Ремонт муниципального жилищного фонда</t>
  </si>
  <si>
    <t>1500185450</t>
  </si>
  <si>
    <t>Коммунальное хозяйство</t>
  </si>
  <si>
    <t>02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</si>
  <si>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</si>
  <si>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</si>
  <si>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</si>
  <si>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</si>
  <si>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</si>
  <si>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</si>
  <si>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</si>
  <si>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</si>
  <si>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</si>
  <si>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</si>
  <si>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</si>
  <si>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</si>
  <si>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</si>
  <si>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</si>
  <si>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</si>
  <si>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</si>
  <si>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</si>
  <si>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</si>
  <si>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</si>
  <si>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</si>
  <si>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</si>
  <si>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</si>
  <si>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Благоустройство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</si>
  <si>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</si>
  <si>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</si>
  <si>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</si>
  <si>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</si>
  <si>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</si>
  <si>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</si>
  <si>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</si>
  <si>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</si>
  <si>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</si>
  <si>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</si>
  <si>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</si>
  <si>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</si>
  <si>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</si>
  <si>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</si>
  <si>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</si>
  <si>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</si>
  <si>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</si>
  <si>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</si>
  <si>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</si>
  <si>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</si>
  <si>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</si>
  <si>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</si>
  <si>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</si>
  <si>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</si>
  <si>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</si>
  <si>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</si>
  <si>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</si>
  <si>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</si>
  <si>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</si>
  <si>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</si>
  <si>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</si>
  <si>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</si>
  <si>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</si>
  <si>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</si>
  <si>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</si>
  <si>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</si>
  <si>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</si>
  <si>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</si>
  <si>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</si>
  <si>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</si>
  <si>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</si>
  <si>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</si>
  <si>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</si>
  <si>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</si>
  <si>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</si>
  <si>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</si>
  <si>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</si>
  <si>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</si>
  <si>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</si>
  <si>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</si>
  <si>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</si>
  <si>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</si>
  <si>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</si>
  <si>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</si>
  <si>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</si>
  <si>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</si>
  <si>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</si>
  <si>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</si>
  <si>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</si>
  <si>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</si>
  <si>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</si>
  <si>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</si>
  <si>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</si>
  <si>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</si>
  <si>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</si>
  <si>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</si>
  <si>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</si>
  <si>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</si>
  <si>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</si>
  <si>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</si>
  <si>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</si>
  <si>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</si>
  <si>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</si>
  <si>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</si>
  <si>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</si>
  <si>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</si>
  <si>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</si>
  <si>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</si>
  <si>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</si>
  <si>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</si>
  <si>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</si>
  <si>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</si>
  <si>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Другие вопросы в области жилищно-коммунального хозяйства</t>
  </si>
  <si>
    <t>Непрограммное направление деятельности</t>
  </si>
  <si>
    <t>9900000000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</si>
  <si>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</si>
  <si>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</si>
  <si>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</si>
  <si>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</si>
  <si>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Уплата налогов, сборов и иных платежей</t>
  </si>
  <si>
    <t>850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</si>
  <si>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</si>
  <si>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</si>
  <si>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ОБЩЕГОСУДАРСТВЕННЫЕ ВОПРОСЫ</t>
  </si>
  <si>
    <t>Другие общегосударственные вопросы</t>
  </si>
  <si>
    <t>13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</si>
  <si>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</si>
  <si>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</si>
  <si>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Исполнение судебных актов</t>
  </si>
  <si>
    <t>830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</si>
  <si>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</si>
  <si>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</si>
  <si>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</si>
  <si>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</si>
  <si>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</si>
  <si>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</si>
  <si>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</si>
  <si>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</si>
  <si>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</si>
  <si>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</si>
  <si>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</si>
  <si>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</si>
  <si>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</si>
  <si>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</si>
  <si>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</si>
  <si>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</si>
  <si>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</si>
  <si>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</si>
  <si>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</si>
  <si>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</si>
  <si>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</si>
  <si>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</si>
  <si>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</si>
  <si>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</si>
  <si>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</si>
  <si>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</si>
  <si>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</si>
  <si>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</si>
  <si>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</si>
  <si>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</si>
  <si>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</si>
  <si>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</si>
  <si>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</si>
  <si>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</si>
  <si>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</si>
  <si>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</si>
  <si>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</si>
  <si>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</si>
  <si>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</si>
  <si>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</si>
  <si>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</si>
  <si>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</si>
  <si>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</si>
  <si>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</si>
  <si>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</si>
  <si>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</si>
  <si>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</si>
  <si>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</si>
  <si>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</si>
  <si>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</si>
  <si>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</si>
  <si>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</si>
  <si>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</si>
  <si>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</si>
  <si>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</si>
  <si>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Мероприятия в рамках благоустройства рекреационных территорий</t>
  </si>
  <si>
    <t>2200185540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</si>
  <si>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</si>
  <si>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</si>
  <si>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</si>
  <si>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</si>
  <si>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Ремонт дорожного покрытия и иных сооружений на них</t>
  </si>
  <si>
    <t>2100284530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</si>
  <si>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</si>
  <si>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</si>
  <si>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</si>
  <si>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</si>
  <si>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Благоустройсто общественных территорий (территориальное планирование и планировка территорий)</t>
  </si>
  <si>
    <t>2400185560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</si>
  <si>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</si>
  <si>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</si>
  <si>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</si>
  <si>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</si>
  <si>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</si>
  <si>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</si>
  <si>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</si>
  <si>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</si>
  <si>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</si>
  <si>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</si>
  <si>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</si>
  <si>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</si>
  <si>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</si>
  <si>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</si>
  <si>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</si>
  <si>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</si>
  <si>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</si>
  <si>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</si>
  <si>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</si>
  <si>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</si>
  <si>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</si>
  <si>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</si>
  <si>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</si>
  <si>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</si>
  <si>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</si>
  <si>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</si>
  <si>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</si>
  <si>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</si>
  <si>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</si>
  <si>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</si>
  <si>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</si>
  <si>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</si>
  <si>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</si>
  <si>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</si>
  <si>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</si>
  <si>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</si>
  <si>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</si>
  <si>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</si>
  <si>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</si>
  <si>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</si>
  <si>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</si>
  <si>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</t>
  </si>
  <si>
    <t>01003S1010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</si>
  <si>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</si>
  <si>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</si>
  <si>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</si>
  <si>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</si>
  <si>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</si>
  <si>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</si>
  <si>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</si>
  <si>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</si>
  <si>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</si>
  <si>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</si>
  <si>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</si>
  <si>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</si>
  <si>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</si>
  <si>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</si>
  <si>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</si>
  <si>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Муниципальная программа "Развитие культуры"</t>
  </si>
  <si>
    <t>0300000000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</si>
  <si>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</si>
  <si>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</si>
  <si>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</si>
  <si>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</si>
  <si>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</si>
  <si>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</si>
  <si>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</si>
  <si>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</si>
  <si>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</si>
  <si>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</si>
  <si>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</si>
  <si>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</si>
  <si>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</si>
  <si>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</si>
  <si>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</si>
  <si>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</si>
  <si>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</si>
  <si>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</si>
  <si>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</si>
  <si>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</si>
  <si>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</si>
  <si>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</si>
  <si>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</si>
  <si>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</si>
  <si>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</si>
  <si>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</si>
  <si>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</si>
  <si>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</si>
  <si>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</si>
  <si>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</si>
  <si>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</si>
  <si>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</si>
  <si>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</si>
  <si>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</si>
  <si>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</si>
  <si>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</si>
  <si>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</si>
  <si>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</si>
  <si>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</si>
  <si>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</si>
  <si>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</si>
  <si>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</si>
  <si>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</si>
  <si>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</si>
  <si>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</si>
  <si>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</si>
  <si>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</si>
  <si>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</si>
  <si>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</si>
  <si>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</si>
  <si>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</si>
  <si>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</si>
  <si>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</si>
  <si>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</si>
  <si>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</si>
  <si>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</si>
  <si>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</si>
  <si>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</si>
  <si>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</si>
  <si>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</si>
  <si>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Проведение мероприятий МБУ "Дом культуры п. Приморье"</t>
  </si>
  <si>
    <t>0320383570</t>
  </si>
  <si>
    <t>Социальное обслуживание населения</t>
  </si>
  <si>
    <t>Социальное обслуживание граждан</t>
  </si>
  <si>
    <t>0210270710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</si>
  <si>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</si>
  <si>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</si>
  <si>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</si>
  <si>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</si>
  <si>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</si>
  <si>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</si>
  <si>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</si>
  <si>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</si>
  <si>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</si>
  <si>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</si>
  <si>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</si>
  <si>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</si>
  <si>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</si>
  <si>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</si>
  <si>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</si>
  <si>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</si>
  <si>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</si>
  <si>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</si>
  <si>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</si>
  <si>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</si>
  <si>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</si>
  <si>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</si>
  <si>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</si>
  <si>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</si>
  <si>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</si>
  <si>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</si>
  <si>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</si>
  <si>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</si>
  <si>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</si>
  <si>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</si>
  <si>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</si>
  <si>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</si>
  <si>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</si>
  <si>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</si>
  <si>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</si>
  <si>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СРЕДСТВА МАССОВОЙ ИНФОРМАЦИИ</t>
  </si>
  <si>
    <t>Периодическая печать и издательства</t>
  </si>
  <si>
    <t>Реализация муниципальных функций, связанных с общегосударственным управлением</t>
  </si>
  <si>
    <t>9990400000</t>
  </si>
  <si>
    <t>Муниципальная поддержка средств массовой информации</t>
  </si>
  <si>
    <t>9990499410</t>
  </si>
  <si>
    <t>Поддержка муниципальных газет</t>
  </si>
  <si>
    <t>99904S1250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</si>
  <si>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</si>
  <si>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</si>
  <si>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</si>
  <si>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</si>
  <si>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</si>
  <si>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</si>
  <si>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</si>
  <si>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органов местного самоуправления</t>
  </si>
  <si>
    <t>9990100000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</si>
  <si>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</si>
  <si>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</si>
  <si>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</si>
  <si>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</si>
  <si>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</si>
  <si>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</si>
  <si>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</si>
  <si>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</si>
  <si>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фонды муниципальных образований</t>
  </si>
  <si>
    <t>9990199150</t>
  </si>
  <si>
    <t>Резервные средства</t>
  </si>
  <si>
    <t>870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</si>
  <si>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</si>
  <si>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</si>
  <si>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</si>
  <si>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</si>
  <si>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Организация работы комиссий по делам несовершеннолетних и защите их прав</t>
  </si>
  <si>
    <t>1200170720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</si>
  <si>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</si>
  <si>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</si>
  <si>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</si>
  <si>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</si>
  <si>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</si>
  <si>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</si>
  <si>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</si>
  <si>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</si>
  <si>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</si>
  <si>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</si>
  <si>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</si>
  <si>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</si>
  <si>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Формирование уставного фонда муниципальных унитарных предприятий за счет денежных средств</t>
  </si>
  <si>
    <t>9990499420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</si>
  <si>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</si>
  <si>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</si>
  <si>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</si>
  <si>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</si>
  <si>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</si>
  <si>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</si>
  <si>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</si>
  <si>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</si>
  <si>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</si>
  <si>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</si>
  <si>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</si>
  <si>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</si>
  <si>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</si>
  <si>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</si>
  <si>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</si>
  <si>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</si>
  <si>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</si>
  <si>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</si>
  <si>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</si>
  <si>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</si>
  <si>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</si>
  <si>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</si>
  <si>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</si>
  <si>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</si>
  <si>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</si>
  <si>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</si>
  <si>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</si>
  <si>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</si>
  <si>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Общеэкономические вопросы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</si>
  <si>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</si>
  <si>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</si>
  <si>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</si>
  <si>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</si>
  <si>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</si>
  <si>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</si>
  <si>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</si>
  <si>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</si>
  <si>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</si>
  <si>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</si>
  <si>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</si>
  <si>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</si>
  <si>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</si>
  <si>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</si>
  <si>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</si>
  <si>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</si>
  <si>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</si>
  <si>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</si>
  <si>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</si>
  <si>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</si>
  <si>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</si>
  <si>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Премии и гранты</t>
  </si>
  <si>
    <t>350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</si>
  <si>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</si>
  <si>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</si>
  <si>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</si>
  <si>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</si>
  <si>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</si>
  <si>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</si>
  <si>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</si>
  <si>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</si>
  <si>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</si>
  <si>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Председатель контрольно-счетной комиссия муниципального образования</t>
  </si>
  <si>
    <t>9990199120</t>
  </si>
  <si>
    <t>КОНТРОЛЬНО-СЧЕТНАЯ КОМИССИЯ</t>
  </si>
  <si>
    <t>396</t>
  </si>
  <si>
    <t>Аудиторы контрольно-счетной комиссии муниципального образования</t>
  </si>
  <si>
    <t>9990199160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</si>
  <si>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</si>
  <si>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</si>
  <si>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</si>
  <si>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2022 год</t>
  </si>
  <si>
    <t>(в редакции решений от 20.12.2021 № 97)</t>
  </si>
  <si>
    <t>Вед</t>
  </si>
  <si>
    <t xml:space="preserve">от "  " января 2022 года  №         </t>
  </si>
  <si>
    <t>Приложение № 3</t>
  </si>
  <si>
    <t>Сумма</t>
  </si>
  <si>
    <t>поправки</t>
  </si>
  <si>
    <t>передвижки</t>
  </si>
  <si>
    <t>доп.ср.</t>
  </si>
  <si>
    <t>об</t>
  </si>
  <si>
    <t>(тыс. руб.)</t>
  </si>
  <si>
    <t>Проведение кадастровых работ с целью постановки на учет системы централизованной канализации</t>
  </si>
  <si>
    <t>2200585981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</si>
</sst>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62">
    <xf numFmtId="0" fontId="0" fillId="0" borderId="0" xfId="0"/>
    <xf numFmtId="0" fontId="12" fillId="0" borderId="1" xfId="1" applyNumberFormat="1" applyFont="1" applyBorder="1" applyProtection="1"/>
    <xf numFmtId="0" fontId="12" fillId="0" borderId="1" xfId="2" applyNumberFormat="1" applyFont="1" applyBorder="1" applyProtection="1"/>
    <xf numFmtId="0" fontId="12" fillId="0" borderId="1" xfId="3" applyNumberFormat="1" applyFont="1" applyBorder="1" applyProtection="1">
      <alignment horizontal="center"/>
    </xf>
    <xf numFmtId="0" fontId="13" fillId="0" borderId="1" xfId="4" applyNumberFormat="1" applyFont="1" applyBorder="1" applyProtection="1"/>
    <xf numFmtId="0" fontId="14" fillId="0" borderId="1" xfId="0" applyFont="1" applyBorder="1" applyProtection="1">
      <protection locked="0"/>
    </xf>
    <xf numFmtId="49" fontId="12" fillId="0" borderId="1" xfId="5" applyNumberFormat="1" applyFont="1" applyBorder="1" applyProtection="1">
      <alignment horizontal="center" shrinkToFit="1"/>
    </xf>
    <xf numFmtId="0" fontId="12" fillId="0" borderId="1" xfId="6" applyNumberFormat="1" applyFont="1" applyBorder="1" applyProtection="1"/>
    <xf numFmtId="0" fontId="12" fillId="0" borderId="1" xfId="1" applyNumberFormat="1" applyFont="1" applyProtection="1"/>
    <xf numFmtId="0" fontId="13" fillId="0" borderId="1" xfId="4" applyNumberFormat="1" applyFont="1" applyProtection="1"/>
    <xf numFmtId="0" fontId="14" fillId="0" borderId="0" xfId="0" applyFont="1" applyProtection="1">
      <protection locked="0"/>
    </xf>
    <xf numFmtId="0" fontId="12" fillId="0" borderId="3" xfId="13" applyNumberFormat="1" applyFont="1" applyProtection="1">
      <alignment horizontal="center" vertical="center" wrapText="1"/>
    </xf>
    <xf numFmtId="0" fontId="12" fillId="0" borderId="3" xfId="14" applyNumberFormat="1" applyFont="1" applyProtection="1">
      <alignment horizontal="center" vertical="center" shrinkToFit="1"/>
    </xf>
    <xf numFmtId="0" fontId="12" fillId="0" borderId="3" xfId="15" applyNumberFormat="1" applyFont="1" applyProtection="1">
      <alignment vertical="top" wrapText="1"/>
    </xf>
    <xf numFmtId="49" fontId="12" fillId="0" borderId="3" xfId="16" applyNumberFormat="1" applyFont="1" applyProtection="1">
      <alignment horizontal="center" vertical="top" shrinkToFit="1"/>
    </xf>
    <xf numFmtId="4" fontId="12" fillId="2" borderId="3" xfId="17" applyNumberFormat="1" applyFont="1" applyProtection="1">
      <alignment horizontal="right" vertical="top" shrinkToFit="1"/>
    </xf>
    <xf numFmtId="4" fontId="12" fillId="3" borderId="3" xfId="19" applyNumberFormat="1" applyFont="1" applyProtection="1">
      <alignment horizontal="right" vertical="top" shrinkToFit="1"/>
    </xf>
    <xf numFmtId="0" fontId="12" fillId="0" borderId="4" xfId="6" applyNumberFormat="1" applyFont="1" applyProtection="1"/>
    <xf numFmtId="4" fontId="12" fillId="0" borderId="4" xfId="6" applyNumberFormat="1" applyFont="1" applyAlignment="1" applyProtection="1">
      <alignment horizontal="center"/>
    </xf>
    <xf numFmtId="4" fontId="16" fillId="0" borderId="3" xfId="16" applyNumberFormat="1" applyFont="1" applyAlignment="1" applyProtection="1">
      <alignment horizontal="center" vertical="top" shrinkToFit="1"/>
    </xf>
    <xf numFmtId="4" fontId="12" fillId="0" borderId="3" xfId="14" applyNumberFormat="1" applyFont="1" applyAlignment="1" applyProtection="1">
      <alignment horizontal="center" vertical="center" shrinkToFit="1"/>
    </xf>
    <xf numFmtId="4" fontId="19" fillId="0" borderId="3" xfId="16" applyNumberFormat="1" applyFont="1" applyAlignment="1" applyProtection="1">
      <alignment horizontal="center" vertical="top" shrinkToFit="1"/>
    </xf>
    <xf numFmtId="4" fontId="14" fillId="0" borderId="0" xfId="0" applyNumberFormat="1" applyFont="1" applyProtection="1">
      <protection locked="0"/>
    </xf>
    <xf numFmtId="0" fontId="16" fillId="0" borderId="3" xfId="15" applyNumberFormat="1" applyFont="1" applyProtection="1">
      <alignment vertical="top" wrapText="1"/>
    </xf>
    <xf numFmtId="49" fontId="16" fillId="0" borderId="3" xfId="16" applyNumberFormat="1" applyFont="1" applyProtection="1">
      <alignment horizontal="center" vertical="top" shrinkToFit="1"/>
    </xf>
    <xf numFmtId="4" fontId="16" fillId="2" borderId="3" xfId="17" applyNumberFormat="1" applyFont="1" applyProtection="1">
      <alignment horizontal="right" vertical="top" shrinkToFit="1"/>
    </xf>
    <xf numFmtId="4" fontId="12" fillId="0" borderId="3" xfId="16" applyNumberFormat="1" applyFont="1" applyAlignment="1" applyProtection="1">
      <alignment horizontal="center" vertical="top" shrinkToFit="1"/>
    </xf>
    <xf numFmtId="4" fontId="14" fillId="0" borderId="0" xfId="0" applyNumberFormat="1" applyFont="1" applyAlignment="1" applyProtection="1">
      <alignment horizontal="center"/>
      <protection locked="0"/>
    </xf>
    <xf numFmtId="4" fontId="12" fillId="0" borderId="1" xfId="1" applyNumberFormat="1" applyFont="1" applyAlignment="1" applyProtection="1">
      <alignment horizontal="center"/>
    </xf>
    <xf numFmtId="4" fontId="12" fillId="0" borderId="1" xfId="1" applyNumberFormat="1" applyFont="1" applyProtection="1"/>
    <xf numFmtId="4" fontId="12" fillId="0" borderId="3" xfId="14" applyNumberFormat="1" applyFont="1" applyProtection="1">
      <alignment horizontal="center" vertical="center" shrinkToFit="1"/>
    </xf>
    <xf numFmtId="4" fontId="16" fillId="0" borderId="3" xfId="16" applyNumberFormat="1" applyFont="1" applyProtection="1">
      <alignment horizontal="center" vertical="top" shrinkToFit="1"/>
    </xf>
    <xf numFmtId="4" fontId="12" fillId="0" borderId="3" xfId="16" applyNumberFormat="1" applyFont="1" applyProtection="1">
      <alignment horizontal="center" vertical="top" shrinkToFit="1"/>
    </xf>
    <xf numFmtId="4" fontId="12" fillId="0" borderId="4" xfId="6" applyNumberFormat="1" applyFont="1" applyProtection="1"/>
    <xf numFmtId="4" fontId="16" fillId="0" borderId="3" xfId="18" applyNumberFormat="1" applyFont="1" applyAlignment="1">
      <alignment horizontal="center"/>
    </xf>
    <xf numFmtId="4" fontId="13" fillId="0" borderId="1" xfId="4" applyNumberFormat="1" applyFont="1" applyProtection="1"/>
    <xf numFmtId="4" fontId="20" fillId="0" borderId="3" xfId="13" applyNumberFormat="1" applyFont="1" applyProtection="1">
      <alignment horizontal="center" vertical="center" wrapText="1"/>
    </xf>
    <xf numFmtId="4" fontId="20" fillId="0" borderId="3" xfId="18" applyNumberFormat="1" applyFont="1">
      <alignment horizontal="left"/>
    </xf>
    <xf numFmtId="0" fontId="12" fillId="0" borderId="1" xfId="7" applyNumberFormat="1" applyFont="1" applyBorder="1" applyProtection="1">
      <alignment horizontal="center"/>
    </xf>
    <xf numFmtId="0" fontId="12" fillId="0" borderId="1" xfId="7" applyFont="1" applyBorder="1">
      <alignment horizontal="center"/>
    </xf>
    <xf numFmtId="0" fontId="12" fillId="0" borderId="1" xfId="8" applyNumberFormat="1" applyFont="1" applyBorder="1" applyProtection="1"/>
    <xf numFmtId="0" fontId="12" fillId="0" borderId="1" xfId="8" applyFont="1" applyBorder="1"/>
    <xf numFmtId="0" fontId="16" fillId="0" borderId="3" xfId="18" applyNumberFormat="1" applyFont="1" applyProtection="1">
      <alignment horizontal="left"/>
    </xf>
    <xf numFmtId="0" fontId="16" fillId="0" borderId="3" xfId="18" applyFont="1">
      <alignment horizontal="left"/>
    </xf>
    <xf numFmtId="0" fontId="12" fillId="0" borderId="1" xfId="20" applyNumberFormat="1" applyFont="1" applyProtection="1">
      <alignment horizontal="left" wrapText="1"/>
    </xf>
    <xf numFmtId="0" fontId="12" fillId="0" borderId="1" xfId="20" applyFont="1">
      <alignment horizontal="left" wrapText="1"/>
    </xf>
    <xf numFmtId="0" fontId="12" fillId="0" borderId="1" xfId="12" applyNumberFormat="1" applyFont="1" applyProtection="1">
      <alignment horizontal="right"/>
    </xf>
    <xf numFmtId="0" fontId="12" fillId="0" borderId="1" xfId="12" applyFont="1">
      <alignment horizontal="right"/>
    </xf>
    <xf numFmtId="0" fontId="12" fillId="0" borderId="3" xfId="13" applyNumberFormat="1" applyFont="1" applyProtection="1">
      <alignment horizontal="center" vertical="center" wrapText="1"/>
    </xf>
    <xf numFmtId="0" fontId="12" fillId="0" borderId="3" xfId="13" applyFont="1">
      <alignment horizontal="center" vertical="center" wrapText="1"/>
    </xf>
    <xf numFmtId="0" fontId="12" fillId="0" borderId="1" xfId="1" applyNumberFormat="1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4" fontId="12" fillId="0" borderId="7" xfId="13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2" fillId="0" borderId="9" xfId="13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2" fillId="0" borderId="1" xfId="1" applyFont="1" applyAlignment="1">
      <alignment horizontal="right" wrapText="1"/>
    </xf>
    <xf numFmtId="0" fontId="11" fillId="0" borderId="1" xfId="54" applyFont="1" applyAlignment="1">
      <alignment horizontal="right" wrapText="1"/>
    </xf>
    <xf numFmtId="0" fontId="17" fillId="0" borderId="1" xfId="1" applyFont="1" applyAlignment="1">
      <alignment horizontal="center" vertical="center" wrapText="1"/>
    </xf>
    <xf numFmtId="0" fontId="18" fillId="0" borderId="1" xfId="55" applyFont="1" applyAlignment="1">
      <alignment horizontal="center" vertical="center" wrapText="1"/>
    </xf>
    <xf numFmtId="4" fontId="12" fillId="5" borderId="3" xfId="16" applyNumberFormat="1" applyFont="1" applyFill="1" applyProtection="1">
      <alignment horizontal="center" vertical="top" shrinkToFit="1"/>
    </xf>
  </cellXfs>
  <cellStyles count="58">
    <cellStyle name="br" xfId="23" xr:uid="{00000000-0005-0000-0000-000017000000}"/>
    <cellStyle name="br 2" xfId="49" xr:uid="{CCDC0C99-2702-473C-9400-4DB5121713C1}"/>
    <cellStyle name="br 3" xfId="39" xr:uid="{9F13D6BA-8F5E-418D-9BB5-8F21FD10307D}"/>
    <cellStyle name="col" xfId="22" xr:uid="{00000000-0005-0000-0000-000016000000}"/>
    <cellStyle name="col 2" xfId="48" xr:uid="{F43A4308-BE7D-464A-8005-B688BA6ADAA5}"/>
    <cellStyle name="col 3" xfId="38" xr:uid="{3202BA9A-C286-48A7-AE40-25DAC4E925FE}"/>
    <cellStyle name="st31" xfId="32" xr:uid="{00000000-0005-0000-0000-000020000000}"/>
    <cellStyle name="style0" xfId="24" xr:uid="{00000000-0005-0000-0000-000018000000}"/>
    <cellStyle name="style0 2" xfId="50" xr:uid="{548AC2A5-443F-4CD1-94D3-75CC93BBE7DD}"/>
    <cellStyle name="style0 3" xfId="40" xr:uid="{F0461563-4C6E-4A61-8640-84BBB095DB2E}"/>
    <cellStyle name="td" xfId="25" xr:uid="{00000000-0005-0000-0000-000019000000}"/>
    <cellStyle name="td 2" xfId="51" xr:uid="{31DED0D7-F7A6-4359-B85D-F4E28D28792F}"/>
    <cellStyle name="td 3" xfId="41" xr:uid="{27891C01-2975-4A3C-9547-33BE7C9BC371}"/>
    <cellStyle name="tr" xfId="21" xr:uid="{00000000-0005-0000-0000-000015000000}"/>
    <cellStyle name="tr 2" xfId="47" xr:uid="{B4E74F39-1943-43CD-BA08-ED90394BC231}"/>
    <cellStyle name="tr 3" xfId="37" xr:uid="{4563C320-1CD8-4885-A370-E7321CB7E135}"/>
    <cellStyle name="xl21" xfId="26" xr:uid="{00000000-0005-0000-0000-00001A000000}"/>
    <cellStyle name="xl21 2" xfId="52" xr:uid="{A372A7AE-FB94-4512-B8F2-36F57BE85AC6}"/>
    <cellStyle name="xl21 3" xfId="42" xr:uid="{B2259DF1-A101-4CFD-98A3-A93DFEF3E30A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53" xr:uid="{38588CAA-2BBE-4C93-A9DC-62CC87BDEAB3}"/>
    <cellStyle name="xl26 3" xfId="43" xr:uid="{CB36642D-869A-49C2-B31C-3E7DC5CDB207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45" xr:uid="{A8996D08-2999-4CDE-AF89-5C9ADA91CDB8}"/>
    <cellStyle name="xl40 3" xfId="34" xr:uid="{6DABCBCC-E879-4742-A7B9-0A6EE51E2358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57" xr:uid="{BF2909B9-539C-458C-8AD1-9B056AA35BC7}"/>
    <cellStyle name="Обычный 2" xfId="54" xr:uid="{F711FEAB-AB44-4549-9D27-CC93D0284D74}"/>
    <cellStyle name="Обычный 3" xfId="44" xr:uid="{D3475A22-F92B-4C65-9CF8-D9A4FBBB3372}"/>
    <cellStyle name="Обычный 4" xfId="46" xr:uid="{59AF4682-BFE8-49CD-9692-C86153F63980}"/>
    <cellStyle name="Обычный 5" xfId="55" xr:uid="{B56DBE13-6293-4DA2-8F46-BC017B012998}"/>
    <cellStyle name="Обычный 6" xfId="33" xr:uid="{D9D5AF08-F525-4FD4-BF88-01514D9E5B66}"/>
    <cellStyle name="Обычный 7" xfId="35" xr:uid="{BE519E5D-1C2E-4BA2-BB03-12B383033592}"/>
    <cellStyle name="Обычный 8" xfId="56" xr:uid="{B294CCC3-A791-424B-B535-BEA44A5EDD89}"/>
    <cellStyle name="Обычный 9" xfId="36" xr:uid="{2C18ACCB-EBF3-42C6-8B39-18D6126F7D0A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60"/>
  <sheetViews>
    <sheetView showGridLines="0" tabSelected="1" zoomScaleNormal="100" zoomScaleSheetLayoutView="100" workbookViewId="0">
      <selection activeCell="A758" sqref="A758:N758"/>
    </sheetView>
  </sheetViews>
  <sheetFormatPr defaultRowHeight="15" outlineLevelRow="6" outlineLevelCol="1" x14ac:dyDescent="0.25"/>
  <cols>
    <col min="1" max="1" width="35.5703125" style="10" customWidth="1"/>
    <col min="2" max="2" width="9.140625" style="10"/>
    <col min="3" max="4" width="7.5703125" style="10" customWidth="1"/>
    <col min="5" max="5" width="12.42578125" style="10" customWidth="1"/>
    <col min="6" max="6" width="6.85546875" style="10" customWidth="1"/>
    <col min="7" max="7" width="11.28515625" style="27" hidden="1" customWidth="1" outlineLevel="1"/>
    <col min="8" max="9" width="6.85546875" style="22" hidden="1" customWidth="1" outlineLevel="1"/>
    <col min="10" max="10" width="8" style="22" hidden="1" customWidth="1" outlineLevel="1"/>
    <col min="11" max="11" width="11.28515625" style="27" customWidth="1" collapsed="1"/>
    <col min="12" max="14" width="11.7109375" style="10" hidden="1" customWidth="1"/>
    <col min="15" max="15" width="9.140625" style="10" hidden="1" customWidth="1"/>
    <col min="16" max="16384" width="9.140625" style="10"/>
  </cols>
  <sheetData>
    <row r="1" spans="1:15" s="5" customFormat="1" ht="12.75" customHeight="1" x14ac:dyDescent="0.25">
      <c r="A1" s="57" t="s">
        <v>654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1"/>
      <c r="M1" s="2"/>
      <c r="N1" s="3"/>
      <c r="O1" s="4"/>
    </row>
    <row r="2" spans="1:15" s="5" customFormat="1" ht="12.75" customHeight="1" x14ac:dyDescent="0.25">
      <c r="A2" s="57" t="s">
        <v>648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1"/>
      <c r="M2" s="2"/>
      <c r="N2" s="6"/>
      <c r="O2" s="4"/>
    </row>
    <row r="3" spans="1:15" s="5" customFormat="1" ht="12.75" customHeight="1" x14ac:dyDescent="0.25">
      <c r="A3" s="57" t="s">
        <v>649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1"/>
      <c r="M3" s="2"/>
      <c r="N3" s="6"/>
      <c r="O3" s="4"/>
    </row>
    <row r="4" spans="1:15" s="5" customFormat="1" ht="12.75" customHeight="1" x14ac:dyDescent="0.25">
      <c r="A4" s="57" t="s">
        <v>653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1"/>
      <c r="M4" s="1"/>
      <c r="N4" s="7"/>
      <c r="O4" s="4"/>
    </row>
    <row r="5" spans="1:15" s="5" customFormat="1" ht="53.25" customHeight="1" x14ac:dyDescent="0.25">
      <c r="A5" s="59" t="s">
        <v>650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38"/>
      <c r="M5" s="39"/>
      <c r="N5" s="39"/>
      <c r="O5" s="4"/>
    </row>
    <row r="6" spans="1:15" s="5" customFormat="1" ht="12.75" customHeight="1" x14ac:dyDescent="0.25">
      <c r="A6" s="50" t="s">
        <v>651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40"/>
      <c r="M6" s="41"/>
      <c r="N6" s="41"/>
      <c r="O6" s="4"/>
    </row>
    <row r="7" spans="1:15" ht="12.75" customHeight="1" x14ac:dyDescent="0.25">
      <c r="A7" s="8"/>
      <c r="B7" s="8"/>
      <c r="C7" s="8"/>
      <c r="D7" s="8"/>
      <c r="E7" s="8"/>
      <c r="F7" s="8"/>
      <c r="G7" s="28"/>
      <c r="H7" s="29"/>
      <c r="I7" s="29"/>
      <c r="J7" s="29"/>
      <c r="K7" s="28" t="s">
        <v>660</v>
      </c>
      <c r="L7" s="46" t="s">
        <v>0</v>
      </c>
      <c r="M7" s="47"/>
      <c r="N7" s="47"/>
      <c r="O7" s="9"/>
    </row>
    <row r="8" spans="1:15" ht="15" customHeight="1" x14ac:dyDescent="0.25">
      <c r="A8" s="48" t="s">
        <v>1</v>
      </c>
      <c r="B8" s="48" t="s">
        <v>2</v>
      </c>
      <c r="C8" s="49"/>
      <c r="D8" s="49"/>
      <c r="E8" s="49"/>
      <c r="F8" s="49"/>
      <c r="G8" s="52" t="s">
        <v>655</v>
      </c>
      <c r="H8" s="54" t="s">
        <v>656</v>
      </c>
      <c r="I8" s="55"/>
      <c r="J8" s="56"/>
      <c r="K8" s="52" t="s">
        <v>655</v>
      </c>
      <c r="L8" s="48" t="s">
        <v>3</v>
      </c>
      <c r="M8" s="49"/>
      <c r="N8" s="49"/>
      <c r="O8" s="9"/>
    </row>
    <row r="9" spans="1:15" ht="38.25" x14ac:dyDescent="0.25">
      <c r="A9" s="49"/>
      <c r="B9" s="11" t="s">
        <v>652</v>
      </c>
      <c r="C9" s="11" t="s">
        <v>4</v>
      </c>
      <c r="D9" s="11" t="s">
        <v>5</v>
      </c>
      <c r="E9" s="11" t="s">
        <v>6</v>
      </c>
      <c r="F9" s="11" t="s">
        <v>7</v>
      </c>
      <c r="G9" s="53"/>
      <c r="H9" s="36" t="s">
        <v>657</v>
      </c>
      <c r="I9" s="36" t="s">
        <v>658</v>
      </c>
      <c r="J9" s="36" t="s">
        <v>659</v>
      </c>
      <c r="K9" s="53"/>
      <c r="L9" s="11" t="s">
        <v>8</v>
      </c>
      <c r="M9" s="11" t="s">
        <v>9</v>
      </c>
      <c r="N9" s="11" t="s">
        <v>10</v>
      </c>
      <c r="O9" s="9"/>
    </row>
    <row r="10" spans="1:15" ht="12.75" customHeight="1" x14ac:dyDescent="0.25">
      <c r="A10" s="12">
        <v>1</v>
      </c>
      <c r="B10" s="12">
        <v>1</v>
      </c>
      <c r="C10" s="12">
        <v>2</v>
      </c>
      <c r="D10" s="12">
        <v>3</v>
      </c>
      <c r="E10" s="12">
        <v>4</v>
      </c>
      <c r="F10" s="12">
        <v>5</v>
      </c>
      <c r="G10" s="20"/>
      <c r="H10" s="30"/>
      <c r="I10" s="30"/>
      <c r="J10" s="30"/>
      <c r="K10" s="12">
        <v>6</v>
      </c>
      <c r="L10" s="12">
        <v>6</v>
      </c>
      <c r="M10" s="12">
        <v>7</v>
      </c>
      <c r="N10" s="12">
        <v>8</v>
      </c>
      <c r="O10" s="9"/>
    </row>
    <row r="11" spans="1:15" ht="51" x14ac:dyDescent="0.25">
      <c r="A11" s="23" t="s">
        <v>11</v>
      </c>
      <c r="B11" s="24" t="s">
        <v>12</v>
      </c>
      <c r="C11" s="24"/>
      <c r="D11" s="24"/>
      <c r="E11" s="24"/>
      <c r="F11" s="24"/>
      <c r="G11" s="19">
        <f>G12+G24</f>
        <v>25755.529999999995</v>
      </c>
      <c r="H11" s="31"/>
      <c r="I11" s="31"/>
      <c r="J11" s="31"/>
      <c r="K11" s="19">
        <f>K12+K24</f>
        <v>23027.34</v>
      </c>
      <c r="L11" s="15">
        <v>23027.328000000001</v>
      </c>
      <c r="M11" s="15">
        <v>24524.768</v>
      </c>
      <c r="N11" s="15">
        <v>24144.754000000001</v>
      </c>
      <c r="O11" s="35">
        <f>L11-K11</f>
        <v>-1.1999999998806743E-2</v>
      </c>
    </row>
    <row r="12" spans="1:15" outlineLevel="1" x14ac:dyDescent="0.25">
      <c r="A12" s="13" t="s">
        <v>13</v>
      </c>
      <c r="B12" s="14" t="s">
        <v>12</v>
      </c>
      <c r="C12" s="14" t="s">
        <v>14</v>
      </c>
      <c r="D12" s="14"/>
      <c r="E12" s="14"/>
      <c r="F12" s="14"/>
      <c r="G12" s="26">
        <f>G13</f>
        <v>1261.26</v>
      </c>
      <c r="H12" s="32"/>
      <c r="I12" s="32"/>
      <c r="J12" s="32"/>
      <c r="K12" s="26">
        <f>K13</f>
        <v>1261.26</v>
      </c>
      <c r="L12" s="15">
        <v>1261.2560000000001</v>
      </c>
      <c r="M12" s="15">
        <v>1261.2560000000001</v>
      </c>
      <c r="N12" s="15">
        <v>1261.2560000000001</v>
      </c>
      <c r="O12" s="35">
        <f t="shared" ref="O12:O75" si="0">L12-K12</f>
        <v>-3.9999999999054126E-3</v>
      </c>
    </row>
    <row r="13" spans="1:15" outlineLevel="2" x14ac:dyDescent="0.25">
      <c r="A13" s="13" t="s">
        <v>15</v>
      </c>
      <c r="B13" s="14" t="s">
        <v>12</v>
      </c>
      <c r="C13" s="14" t="s">
        <v>14</v>
      </c>
      <c r="D13" s="14" t="s">
        <v>14</v>
      </c>
      <c r="E13" s="14"/>
      <c r="F13" s="14"/>
      <c r="G13" s="26">
        <f>G14</f>
        <v>1261.26</v>
      </c>
      <c r="H13" s="32"/>
      <c r="I13" s="32"/>
      <c r="J13" s="32"/>
      <c r="K13" s="26">
        <f>K14</f>
        <v>1261.26</v>
      </c>
      <c r="L13" s="15">
        <v>1261.2560000000001</v>
      </c>
      <c r="M13" s="15">
        <v>1261.2560000000001</v>
      </c>
      <c r="N13" s="15">
        <v>1261.2560000000001</v>
      </c>
      <c r="O13" s="35">
        <f t="shared" si="0"/>
        <v>-3.9999999999054126E-3</v>
      </c>
    </row>
    <row r="14" spans="1:15" ht="25.5" outlineLevel="3" x14ac:dyDescent="0.25">
      <c r="A14" s="13" t="s">
        <v>16</v>
      </c>
      <c r="B14" s="14" t="s">
        <v>12</v>
      </c>
      <c r="C14" s="14" t="s">
        <v>14</v>
      </c>
      <c r="D14" s="14" t="s">
        <v>14</v>
      </c>
      <c r="E14" s="14" t="s">
        <v>17</v>
      </c>
      <c r="F14" s="14"/>
      <c r="G14" s="26">
        <f>G15+G18+G21</f>
        <v>1261.26</v>
      </c>
      <c r="H14" s="32"/>
      <c r="I14" s="32"/>
      <c r="J14" s="32"/>
      <c r="K14" s="26">
        <f>K15+K18+K21</f>
        <v>1261.26</v>
      </c>
      <c r="L14" s="15">
        <v>1261.2560000000001</v>
      </c>
      <c r="M14" s="15">
        <v>1261.2560000000001</v>
      </c>
      <c r="N14" s="15">
        <v>1261.2560000000001</v>
      </c>
      <c r="O14" s="35">
        <f t="shared" si="0"/>
        <v>-3.9999999999054126E-3</v>
      </c>
    </row>
    <row r="15" spans="1:15" ht="51" outlineLevel="4" x14ac:dyDescent="0.25">
      <c r="A15" s="13" t="s">
        <v>18</v>
      </c>
      <c r="B15" s="14" t="s">
        <v>12</v>
      </c>
      <c r="C15" s="14" t="s">
        <v>14</v>
      </c>
      <c r="D15" s="14" t="s">
        <v>14</v>
      </c>
      <c r="E15" s="14" t="s">
        <v>19</v>
      </c>
      <c r="F15" s="14"/>
      <c r="G15" s="26">
        <f>G16</f>
        <v>120</v>
      </c>
      <c r="H15" s="32"/>
      <c r="I15" s="32"/>
      <c r="J15" s="32"/>
      <c r="K15" s="26">
        <f>K16</f>
        <v>120</v>
      </c>
      <c r="L15" s="15">
        <v>120</v>
      </c>
      <c r="M15" s="15">
        <v>120</v>
      </c>
      <c r="N15" s="15">
        <v>120</v>
      </c>
      <c r="O15" s="35">
        <f t="shared" si="0"/>
        <v>0</v>
      </c>
    </row>
    <row r="16" spans="1:15" ht="38.25" outlineLevel="5" x14ac:dyDescent="0.25">
      <c r="A16" s="13" t="s">
        <v>20</v>
      </c>
      <c r="B16" s="14" t="s">
        <v>12</v>
      </c>
      <c r="C16" s="14" t="s">
        <v>14</v>
      </c>
      <c r="D16" s="14" t="s">
        <v>14</v>
      </c>
      <c r="E16" s="14" t="s">
        <v>21</v>
      </c>
      <c r="F16" s="14"/>
      <c r="G16" s="26">
        <f>G17</f>
        <v>120</v>
      </c>
      <c r="H16" s="32"/>
      <c r="I16" s="32"/>
      <c r="J16" s="32"/>
      <c r="K16" s="26">
        <f>K17</f>
        <v>120</v>
      </c>
      <c r="L16" s="15">
        <v>120</v>
      </c>
      <c r="M16" s="15">
        <v>120</v>
      </c>
      <c r="N16" s="15">
        <v>120</v>
      </c>
      <c r="O16" s="35">
        <f t="shared" si="0"/>
        <v>0</v>
      </c>
    </row>
    <row r="17" spans="1:15" ht="38.25" outlineLevel="6" x14ac:dyDescent="0.25">
      <c r="A17" s="13" t="s">
        <v>22</v>
      </c>
      <c r="B17" s="14" t="s">
        <v>12</v>
      </c>
      <c r="C17" s="14" t="s">
        <v>14</v>
      </c>
      <c r="D17" s="14" t="s">
        <v>14</v>
      </c>
      <c r="E17" s="14" t="s">
        <v>21</v>
      </c>
      <c r="F17" s="14" t="s">
        <v>23</v>
      </c>
      <c r="G17" s="26">
        <v>120</v>
      </c>
      <c r="H17" s="32"/>
      <c r="I17" s="32"/>
      <c r="J17" s="32"/>
      <c r="K17" s="21">
        <f>SUM(G17:J17)</f>
        <v>120</v>
      </c>
      <c r="L17" s="15">
        <v>120</v>
      </c>
      <c r="M17" s="15">
        <v>120</v>
      </c>
      <c r="N17" s="15">
        <v>120</v>
      </c>
      <c r="O17" s="35">
        <f t="shared" si="0"/>
        <v>0</v>
      </c>
    </row>
    <row r="18" spans="1:15" ht="51" outlineLevel="4" x14ac:dyDescent="0.25">
      <c r="A18" s="13" t="s">
        <v>24</v>
      </c>
      <c r="B18" s="14" t="s">
        <v>12</v>
      </c>
      <c r="C18" s="14" t="s">
        <v>14</v>
      </c>
      <c r="D18" s="14" t="s">
        <v>14</v>
      </c>
      <c r="E18" s="14" t="s">
        <v>25</v>
      </c>
      <c r="F18" s="14"/>
      <c r="G18" s="26">
        <f>G19</f>
        <v>941.26</v>
      </c>
      <c r="H18" s="32"/>
      <c r="I18" s="32"/>
      <c r="J18" s="32"/>
      <c r="K18" s="26">
        <f>K19</f>
        <v>941.26</v>
      </c>
      <c r="L18" s="15">
        <v>941.25599999999997</v>
      </c>
      <c r="M18" s="15">
        <v>941.25599999999997</v>
      </c>
      <c r="N18" s="15">
        <v>941.25599999999997</v>
      </c>
      <c r="O18" s="35">
        <f t="shared" si="0"/>
        <v>-4.0000000000190994E-3</v>
      </c>
    </row>
    <row r="19" spans="1:15" ht="38.25" outlineLevel="5" x14ac:dyDescent="0.25">
      <c r="A19" s="13" t="s">
        <v>26</v>
      </c>
      <c r="B19" s="14" t="s">
        <v>12</v>
      </c>
      <c r="C19" s="14" t="s">
        <v>14</v>
      </c>
      <c r="D19" s="14" t="s">
        <v>14</v>
      </c>
      <c r="E19" s="14" t="s">
        <v>27</v>
      </c>
      <c r="F19" s="14"/>
      <c r="G19" s="26">
        <f>G20</f>
        <v>941.26</v>
      </c>
      <c r="H19" s="32"/>
      <c r="I19" s="32"/>
      <c r="J19" s="32"/>
      <c r="K19" s="26">
        <f>K20</f>
        <v>941.26</v>
      </c>
      <c r="L19" s="15">
        <v>941.25599999999997</v>
      </c>
      <c r="M19" s="15">
        <v>941.25599999999997</v>
      </c>
      <c r="N19" s="15">
        <v>941.25599999999997</v>
      </c>
      <c r="O19" s="35">
        <f t="shared" si="0"/>
        <v>-4.0000000000190994E-3</v>
      </c>
    </row>
    <row r="20" spans="1:15" ht="38.25" outlineLevel="6" x14ac:dyDescent="0.25">
      <c r="A20" s="13" t="s">
        <v>28</v>
      </c>
      <c r="B20" s="14" t="s">
        <v>12</v>
      </c>
      <c r="C20" s="14" t="s">
        <v>14</v>
      </c>
      <c r="D20" s="14" t="s">
        <v>14</v>
      </c>
      <c r="E20" s="14" t="s">
        <v>27</v>
      </c>
      <c r="F20" s="14" t="s">
        <v>29</v>
      </c>
      <c r="G20" s="26">
        <v>941.26</v>
      </c>
      <c r="H20" s="32"/>
      <c r="I20" s="32"/>
      <c r="J20" s="32"/>
      <c r="K20" s="21">
        <f>SUM(G20:J20)</f>
        <v>941.26</v>
      </c>
      <c r="L20" s="15">
        <v>941.25599999999997</v>
      </c>
      <c r="M20" s="15">
        <v>941.25599999999997</v>
      </c>
      <c r="N20" s="15">
        <v>941.25599999999997</v>
      </c>
      <c r="O20" s="35">
        <f t="shared" si="0"/>
        <v>-4.0000000000190994E-3</v>
      </c>
    </row>
    <row r="21" spans="1:15" ht="63.75" outlineLevel="4" x14ac:dyDescent="0.25">
      <c r="A21" s="13" t="s">
        <v>30</v>
      </c>
      <c r="B21" s="14" t="s">
        <v>12</v>
      </c>
      <c r="C21" s="14" t="s">
        <v>14</v>
      </c>
      <c r="D21" s="14" t="s">
        <v>14</v>
      </c>
      <c r="E21" s="14" t="s">
        <v>31</v>
      </c>
      <c r="F21" s="14"/>
      <c r="G21" s="26">
        <f>G22</f>
        <v>200</v>
      </c>
      <c r="H21" s="32"/>
      <c r="I21" s="32"/>
      <c r="J21" s="32"/>
      <c r="K21" s="26">
        <f>K22</f>
        <v>200</v>
      </c>
      <c r="L21" s="15">
        <v>200</v>
      </c>
      <c r="M21" s="15">
        <v>200</v>
      </c>
      <c r="N21" s="15">
        <v>200</v>
      </c>
      <c r="O21" s="35">
        <f t="shared" si="0"/>
        <v>0</v>
      </c>
    </row>
    <row r="22" spans="1:15" ht="51" outlineLevel="5" x14ac:dyDescent="0.25">
      <c r="A22" s="13" t="s">
        <v>32</v>
      </c>
      <c r="B22" s="14" t="s">
        <v>12</v>
      </c>
      <c r="C22" s="14" t="s">
        <v>14</v>
      </c>
      <c r="D22" s="14" t="s">
        <v>14</v>
      </c>
      <c r="E22" s="14" t="s">
        <v>33</v>
      </c>
      <c r="F22" s="14"/>
      <c r="G22" s="26">
        <f>G23</f>
        <v>200</v>
      </c>
      <c r="H22" s="32"/>
      <c r="I22" s="32"/>
      <c r="J22" s="32"/>
      <c r="K22" s="26">
        <f>K23</f>
        <v>200</v>
      </c>
      <c r="L22" s="15">
        <v>200</v>
      </c>
      <c r="M22" s="15">
        <v>200</v>
      </c>
      <c r="N22" s="15">
        <v>200</v>
      </c>
      <c r="O22" s="35">
        <f t="shared" si="0"/>
        <v>0</v>
      </c>
    </row>
    <row r="23" spans="1:15" ht="38.25" outlineLevel="6" x14ac:dyDescent="0.25">
      <c r="A23" s="13" t="s">
        <v>28</v>
      </c>
      <c r="B23" s="14" t="s">
        <v>12</v>
      </c>
      <c r="C23" s="14" t="s">
        <v>14</v>
      </c>
      <c r="D23" s="14" t="s">
        <v>14</v>
      </c>
      <c r="E23" s="14" t="s">
        <v>33</v>
      </c>
      <c r="F23" s="14" t="s">
        <v>29</v>
      </c>
      <c r="G23" s="26">
        <v>200</v>
      </c>
      <c r="H23" s="32"/>
      <c r="I23" s="32"/>
      <c r="J23" s="32"/>
      <c r="K23" s="21">
        <f>SUM(G23:J23)</f>
        <v>200</v>
      </c>
      <c r="L23" s="15">
        <v>200</v>
      </c>
      <c r="M23" s="15">
        <v>200</v>
      </c>
      <c r="N23" s="15">
        <v>200</v>
      </c>
      <c r="O23" s="35">
        <f t="shared" si="0"/>
        <v>0</v>
      </c>
    </row>
    <row r="24" spans="1:15" outlineLevel="1" x14ac:dyDescent="0.25">
      <c r="A24" s="13" t="s">
        <v>34</v>
      </c>
      <c r="B24" s="14" t="s">
        <v>12</v>
      </c>
      <c r="C24" s="14" t="s">
        <v>35</v>
      </c>
      <c r="D24" s="14"/>
      <c r="E24" s="14"/>
      <c r="F24" s="14"/>
      <c r="G24" s="26">
        <f>G25+G30+G59+G84</f>
        <v>24494.269999999997</v>
      </c>
      <c r="H24" s="32"/>
      <c r="I24" s="32"/>
      <c r="J24" s="32"/>
      <c r="K24" s="26">
        <f>K25+K30+K59+K84</f>
        <v>21766.080000000002</v>
      </c>
      <c r="L24" s="15">
        <v>21766.072</v>
      </c>
      <c r="M24" s="15">
        <v>23263.511999999999</v>
      </c>
      <c r="N24" s="15">
        <v>22883.498</v>
      </c>
      <c r="O24" s="35">
        <f t="shared" si="0"/>
        <v>-8.0000000016298145E-3</v>
      </c>
    </row>
    <row r="25" spans="1:15" outlineLevel="2" x14ac:dyDescent="0.25">
      <c r="A25" s="13" t="s">
        <v>36</v>
      </c>
      <c r="B25" s="14" t="s">
        <v>12</v>
      </c>
      <c r="C25" s="14" t="s">
        <v>35</v>
      </c>
      <c r="D25" s="14" t="s">
        <v>37</v>
      </c>
      <c r="E25" s="14"/>
      <c r="F25" s="14"/>
      <c r="G25" s="26">
        <f>G26</f>
        <v>591</v>
      </c>
      <c r="H25" s="32"/>
      <c r="I25" s="32"/>
      <c r="J25" s="32"/>
      <c r="K25" s="26">
        <f>K26</f>
        <v>591</v>
      </c>
      <c r="L25" s="15">
        <v>591</v>
      </c>
      <c r="M25" s="15">
        <v>591</v>
      </c>
      <c r="N25" s="15">
        <v>591</v>
      </c>
      <c r="O25" s="35">
        <f t="shared" si="0"/>
        <v>0</v>
      </c>
    </row>
    <row r="26" spans="1:15" ht="25.5" outlineLevel="3" x14ac:dyDescent="0.25">
      <c r="A26" s="13" t="s">
        <v>16</v>
      </c>
      <c r="B26" s="14" t="s">
        <v>12</v>
      </c>
      <c r="C26" s="14" t="s">
        <v>35</v>
      </c>
      <c r="D26" s="14" t="s">
        <v>37</v>
      </c>
      <c r="E26" s="14" t="s">
        <v>17</v>
      </c>
      <c r="F26" s="14"/>
      <c r="G26" s="26">
        <f>G27</f>
        <v>591</v>
      </c>
      <c r="H26" s="32"/>
      <c r="I26" s="32"/>
      <c r="J26" s="32"/>
      <c r="K26" s="26">
        <f>K27</f>
        <v>591</v>
      </c>
      <c r="L26" s="15">
        <v>591</v>
      </c>
      <c r="M26" s="15">
        <v>591</v>
      </c>
      <c r="N26" s="15">
        <v>591</v>
      </c>
      <c r="O26" s="35">
        <f t="shared" si="0"/>
        <v>0</v>
      </c>
    </row>
    <row r="27" spans="1:15" ht="51" outlineLevel="4" x14ac:dyDescent="0.25">
      <c r="A27" s="13" t="s">
        <v>38</v>
      </c>
      <c r="B27" s="14" t="s">
        <v>12</v>
      </c>
      <c r="C27" s="14" t="s">
        <v>35</v>
      </c>
      <c r="D27" s="14" t="s">
        <v>37</v>
      </c>
      <c r="E27" s="14" t="s">
        <v>39</v>
      </c>
      <c r="F27" s="14"/>
      <c r="G27" s="26">
        <f>G28</f>
        <v>591</v>
      </c>
      <c r="H27" s="32"/>
      <c r="I27" s="32"/>
      <c r="J27" s="32"/>
      <c r="K27" s="26">
        <f>K28</f>
        <v>591</v>
      </c>
      <c r="L27" s="15">
        <v>591</v>
      </c>
      <c r="M27" s="15">
        <v>591</v>
      </c>
      <c r="N27" s="15">
        <v>591</v>
      </c>
      <c r="O27" s="35">
        <f t="shared" si="0"/>
        <v>0</v>
      </c>
    </row>
    <row r="28" spans="1:15" ht="38.25" outlineLevel="5" x14ac:dyDescent="0.25">
      <c r="A28" s="13" t="s">
        <v>40</v>
      </c>
      <c r="B28" s="14" t="s">
        <v>12</v>
      </c>
      <c r="C28" s="14" t="s">
        <v>35</v>
      </c>
      <c r="D28" s="14" t="s">
        <v>37</v>
      </c>
      <c r="E28" s="14" t="s">
        <v>41</v>
      </c>
      <c r="F28" s="14"/>
      <c r="G28" s="26">
        <f>G29</f>
        <v>591</v>
      </c>
      <c r="H28" s="32"/>
      <c r="I28" s="32"/>
      <c r="J28" s="32"/>
      <c r="K28" s="26">
        <f>K29</f>
        <v>591</v>
      </c>
      <c r="L28" s="15">
        <v>591</v>
      </c>
      <c r="M28" s="15">
        <v>591</v>
      </c>
      <c r="N28" s="15">
        <v>591</v>
      </c>
      <c r="O28" s="35">
        <f t="shared" si="0"/>
        <v>0</v>
      </c>
    </row>
    <row r="29" spans="1:15" ht="25.5" outlineLevel="6" x14ac:dyDescent="0.25">
      <c r="A29" s="13" t="s">
        <v>42</v>
      </c>
      <c r="B29" s="14" t="s">
        <v>12</v>
      </c>
      <c r="C29" s="14" t="s">
        <v>35</v>
      </c>
      <c r="D29" s="14" t="s">
        <v>37</v>
      </c>
      <c r="E29" s="14" t="s">
        <v>41</v>
      </c>
      <c r="F29" s="14" t="s">
        <v>43</v>
      </c>
      <c r="G29" s="26">
        <v>591</v>
      </c>
      <c r="H29" s="32"/>
      <c r="I29" s="32"/>
      <c r="J29" s="32"/>
      <c r="K29" s="21">
        <f>SUM(G29:J29)</f>
        <v>591</v>
      </c>
      <c r="L29" s="15">
        <v>591</v>
      </c>
      <c r="M29" s="15">
        <v>591</v>
      </c>
      <c r="N29" s="15">
        <v>591</v>
      </c>
      <c r="O29" s="35">
        <f t="shared" si="0"/>
        <v>0</v>
      </c>
    </row>
    <row r="30" spans="1:15" outlineLevel="2" x14ac:dyDescent="0.25">
      <c r="A30" s="13" t="s">
        <v>44</v>
      </c>
      <c r="B30" s="14" t="s">
        <v>12</v>
      </c>
      <c r="C30" s="14" t="s">
        <v>35</v>
      </c>
      <c r="D30" s="14" t="s">
        <v>45</v>
      </c>
      <c r="E30" s="14"/>
      <c r="F30" s="14"/>
      <c r="G30" s="26">
        <f>G31</f>
        <v>3356.62</v>
      </c>
      <c r="H30" s="32"/>
      <c r="I30" s="32"/>
      <c r="J30" s="32"/>
      <c r="K30" s="26">
        <f>K31</f>
        <v>3356.62</v>
      </c>
      <c r="L30" s="15">
        <v>3356.62</v>
      </c>
      <c r="M30" s="15">
        <v>3356.62</v>
      </c>
      <c r="N30" s="15">
        <v>3356.62</v>
      </c>
      <c r="O30" s="35">
        <f t="shared" si="0"/>
        <v>0</v>
      </c>
    </row>
    <row r="31" spans="1:15" ht="25.5" outlineLevel="3" x14ac:dyDescent="0.25">
      <c r="A31" s="13" t="s">
        <v>16</v>
      </c>
      <c r="B31" s="14" t="s">
        <v>12</v>
      </c>
      <c r="C31" s="14" t="s">
        <v>35</v>
      </c>
      <c r="D31" s="14" t="s">
        <v>45</v>
      </c>
      <c r="E31" s="14" t="s">
        <v>17</v>
      </c>
      <c r="F31" s="14"/>
      <c r="G31" s="26">
        <f>G32+G45+G48+G51</f>
        <v>3356.62</v>
      </c>
      <c r="H31" s="32"/>
      <c r="I31" s="32"/>
      <c r="J31" s="32"/>
      <c r="K31" s="26">
        <f>K32+K45+K48+K51</f>
        <v>3356.62</v>
      </c>
      <c r="L31" s="15">
        <v>3356.62</v>
      </c>
      <c r="M31" s="15">
        <v>3356.62</v>
      </c>
      <c r="N31" s="15">
        <v>3356.62</v>
      </c>
      <c r="O31" s="35">
        <f t="shared" si="0"/>
        <v>0</v>
      </c>
    </row>
    <row r="32" spans="1:15" ht="51" outlineLevel="4" x14ac:dyDescent="0.25">
      <c r="A32" s="13" t="s">
        <v>38</v>
      </c>
      <c r="B32" s="14" t="s">
        <v>12</v>
      </c>
      <c r="C32" s="14" t="s">
        <v>35</v>
      </c>
      <c r="D32" s="14" t="s">
        <v>45</v>
      </c>
      <c r="E32" s="14" t="s">
        <v>39</v>
      </c>
      <c r="F32" s="14"/>
      <c r="G32" s="26">
        <f>G33+G35+G37+G39+G41+G43</f>
        <v>1075.24</v>
      </c>
      <c r="H32" s="32"/>
      <c r="I32" s="32"/>
      <c r="J32" s="32"/>
      <c r="K32" s="26">
        <f>K33+K35+K37+K39+K41+K43</f>
        <v>1075.24</v>
      </c>
      <c r="L32" s="15">
        <v>1075.24</v>
      </c>
      <c r="M32" s="15">
        <v>1075.24</v>
      </c>
      <c r="N32" s="15">
        <v>1075.24</v>
      </c>
      <c r="O32" s="35">
        <f t="shared" si="0"/>
        <v>0</v>
      </c>
    </row>
    <row r="33" spans="1:15" ht="51" outlineLevel="5" x14ac:dyDescent="0.25">
      <c r="A33" s="13" t="s">
        <v>46</v>
      </c>
      <c r="B33" s="14" t="s">
        <v>12</v>
      </c>
      <c r="C33" s="14" t="s">
        <v>35</v>
      </c>
      <c r="D33" s="14" t="s">
        <v>45</v>
      </c>
      <c r="E33" s="14" t="s">
        <v>47</v>
      </c>
      <c r="F33" s="14"/>
      <c r="G33" s="26">
        <f>G34</f>
        <v>570</v>
      </c>
      <c r="H33" s="32"/>
      <c r="I33" s="32"/>
      <c r="J33" s="32"/>
      <c r="K33" s="26">
        <f>K34</f>
        <v>570</v>
      </c>
      <c r="L33" s="15">
        <v>570</v>
      </c>
      <c r="M33" s="15">
        <v>570</v>
      </c>
      <c r="N33" s="15">
        <v>570</v>
      </c>
      <c r="O33" s="35">
        <f t="shared" si="0"/>
        <v>0</v>
      </c>
    </row>
    <row r="34" spans="1:15" ht="38.25" outlineLevel="6" x14ac:dyDescent="0.25">
      <c r="A34" s="13" t="s">
        <v>28</v>
      </c>
      <c r="B34" s="14" t="s">
        <v>12</v>
      </c>
      <c r="C34" s="14" t="s">
        <v>35</v>
      </c>
      <c r="D34" s="14" t="s">
        <v>45</v>
      </c>
      <c r="E34" s="14" t="s">
        <v>47</v>
      </c>
      <c r="F34" s="14" t="s">
        <v>29</v>
      </c>
      <c r="G34" s="26">
        <v>570</v>
      </c>
      <c r="H34" s="32"/>
      <c r="I34" s="32"/>
      <c r="J34" s="32"/>
      <c r="K34" s="21">
        <f>SUM(G34:J34)</f>
        <v>570</v>
      </c>
      <c r="L34" s="15">
        <v>570</v>
      </c>
      <c r="M34" s="15">
        <v>570</v>
      </c>
      <c r="N34" s="15">
        <v>570</v>
      </c>
      <c r="O34" s="35">
        <f t="shared" si="0"/>
        <v>0</v>
      </c>
    </row>
    <row r="35" spans="1:15" ht="51" outlineLevel="5" x14ac:dyDescent="0.25">
      <c r="A35" s="13" t="s">
        <v>48</v>
      </c>
      <c r="B35" s="14" t="s">
        <v>12</v>
      </c>
      <c r="C35" s="14" t="s">
        <v>35</v>
      </c>
      <c r="D35" s="14" t="s">
        <v>45</v>
      </c>
      <c r="E35" s="14" t="s">
        <v>49</v>
      </c>
      <c r="F35" s="14"/>
      <c r="G35" s="26">
        <f>G36</f>
        <v>85</v>
      </c>
      <c r="H35" s="32"/>
      <c r="I35" s="32"/>
      <c r="J35" s="32"/>
      <c r="K35" s="26">
        <f>K36</f>
        <v>85</v>
      </c>
      <c r="L35" s="15">
        <v>85</v>
      </c>
      <c r="M35" s="15">
        <v>85</v>
      </c>
      <c r="N35" s="15">
        <v>85</v>
      </c>
      <c r="O35" s="35">
        <f t="shared" si="0"/>
        <v>0</v>
      </c>
    </row>
    <row r="36" spans="1:15" ht="38.25" outlineLevel="6" x14ac:dyDescent="0.25">
      <c r="A36" s="13" t="s">
        <v>28</v>
      </c>
      <c r="B36" s="14" t="s">
        <v>12</v>
      </c>
      <c r="C36" s="14" t="s">
        <v>35</v>
      </c>
      <c r="D36" s="14" t="s">
        <v>45</v>
      </c>
      <c r="E36" s="14" t="s">
        <v>49</v>
      </c>
      <c r="F36" s="14" t="s">
        <v>29</v>
      </c>
      <c r="G36" s="26">
        <v>85</v>
      </c>
      <c r="H36" s="32"/>
      <c r="I36" s="32"/>
      <c r="J36" s="32"/>
      <c r="K36" s="21">
        <f>SUM(G36:J36)</f>
        <v>85</v>
      </c>
      <c r="L36" s="15">
        <v>85</v>
      </c>
      <c r="M36" s="15">
        <v>85</v>
      </c>
      <c r="N36" s="15">
        <v>85</v>
      </c>
      <c r="O36" s="35">
        <f t="shared" si="0"/>
        <v>0</v>
      </c>
    </row>
    <row r="37" spans="1:15" ht="89.25" outlineLevel="5" x14ac:dyDescent="0.25">
      <c r="A37" s="13" t="s">
        <v>50</v>
      </c>
      <c r="B37" s="14" t="s">
        <v>12</v>
      </c>
      <c r="C37" s="14" t="s">
        <v>35</v>
      </c>
      <c r="D37" s="14" t="s">
        <v>45</v>
      </c>
      <c r="E37" s="14" t="s">
        <v>51</v>
      </c>
      <c r="F37" s="14"/>
      <c r="G37" s="26">
        <f>G38</f>
        <v>35.44</v>
      </c>
      <c r="H37" s="32"/>
      <c r="I37" s="32"/>
      <c r="J37" s="32"/>
      <c r="K37" s="26">
        <f>K38</f>
        <v>35.44</v>
      </c>
      <c r="L37" s="15">
        <v>35.44</v>
      </c>
      <c r="M37" s="15">
        <v>35.44</v>
      </c>
      <c r="N37" s="15">
        <v>35.44</v>
      </c>
      <c r="O37" s="35">
        <f t="shared" si="0"/>
        <v>0</v>
      </c>
    </row>
    <row r="38" spans="1:15" ht="38.25" outlineLevel="6" x14ac:dyDescent="0.25">
      <c r="A38" s="13" t="s">
        <v>22</v>
      </c>
      <c r="B38" s="14" t="s">
        <v>12</v>
      </c>
      <c r="C38" s="14" t="s">
        <v>35</v>
      </c>
      <c r="D38" s="14" t="s">
        <v>45</v>
      </c>
      <c r="E38" s="14" t="s">
        <v>51</v>
      </c>
      <c r="F38" s="14" t="s">
        <v>23</v>
      </c>
      <c r="G38" s="26">
        <v>35.44</v>
      </c>
      <c r="H38" s="32"/>
      <c r="I38" s="32"/>
      <c r="J38" s="32"/>
      <c r="K38" s="21">
        <f>SUM(G38:J38)</f>
        <v>35.44</v>
      </c>
      <c r="L38" s="15">
        <v>35.44</v>
      </c>
      <c r="M38" s="15">
        <v>35.44</v>
      </c>
      <c r="N38" s="15">
        <v>35.44</v>
      </c>
      <c r="O38" s="35">
        <f t="shared" si="0"/>
        <v>0</v>
      </c>
    </row>
    <row r="39" spans="1:15" ht="38.25" outlineLevel="5" x14ac:dyDescent="0.25">
      <c r="A39" s="13" t="s">
        <v>52</v>
      </c>
      <c r="B39" s="14" t="s">
        <v>12</v>
      </c>
      <c r="C39" s="14" t="s">
        <v>35</v>
      </c>
      <c r="D39" s="14" t="s">
        <v>45</v>
      </c>
      <c r="E39" s="14" t="s">
        <v>53</v>
      </c>
      <c r="F39" s="14"/>
      <c r="G39" s="26">
        <f>G40</f>
        <v>45</v>
      </c>
      <c r="H39" s="32"/>
      <c r="I39" s="32"/>
      <c r="J39" s="32"/>
      <c r="K39" s="26">
        <f>K40</f>
        <v>45</v>
      </c>
      <c r="L39" s="15">
        <v>45</v>
      </c>
      <c r="M39" s="15">
        <v>45</v>
      </c>
      <c r="N39" s="15">
        <v>45</v>
      </c>
      <c r="O39" s="35">
        <f t="shared" si="0"/>
        <v>0</v>
      </c>
    </row>
    <row r="40" spans="1:15" ht="38.25" outlineLevel="6" x14ac:dyDescent="0.25">
      <c r="A40" s="13" t="s">
        <v>22</v>
      </c>
      <c r="B40" s="14" t="s">
        <v>12</v>
      </c>
      <c r="C40" s="14" t="s">
        <v>35</v>
      </c>
      <c r="D40" s="14" t="s">
        <v>45</v>
      </c>
      <c r="E40" s="14" t="s">
        <v>53</v>
      </c>
      <c r="F40" s="14" t="s">
        <v>23</v>
      </c>
      <c r="G40" s="26">
        <v>45</v>
      </c>
      <c r="H40" s="32"/>
      <c r="I40" s="32"/>
      <c r="J40" s="32"/>
      <c r="K40" s="21">
        <f>SUM(G40:J40)</f>
        <v>45</v>
      </c>
      <c r="L40" s="15">
        <v>45</v>
      </c>
      <c r="M40" s="15">
        <v>45</v>
      </c>
      <c r="N40" s="15">
        <v>45</v>
      </c>
      <c r="O40" s="35">
        <f t="shared" si="0"/>
        <v>0</v>
      </c>
    </row>
    <row r="41" spans="1:15" ht="38.25" outlineLevel="5" x14ac:dyDescent="0.25">
      <c r="A41" s="13" t="s">
        <v>54</v>
      </c>
      <c r="B41" s="14" t="s">
        <v>12</v>
      </c>
      <c r="C41" s="14" t="s">
        <v>35</v>
      </c>
      <c r="D41" s="14" t="s">
        <v>45</v>
      </c>
      <c r="E41" s="14" t="s">
        <v>55</v>
      </c>
      <c r="F41" s="14"/>
      <c r="G41" s="26">
        <f>G42</f>
        <v>63</v>
      </c>
      <c r="H41" s="32"/>
      <c r="I41" s="32"/>
      <c r="J41" s="32"/>
      <c r="K41" s="26">
        <f>K42</f>
        <v>63</v>
      </c>
      <c r="L41" s="15">
        <v>63</v>
      </c>
      <c r="M41" s="15">
        <v>63</v>
      </c>
      <c r="N41" s="15">
        <v>63</v>
      </c>
      <c r="O41" s="35">
        <f t="shared" si="0"/>
        <v>0</v>
      </c>
    </row>
    <row r="42" spans="1:15" ht="38.25" outlineLevel="6" x14ac:dyDescent="0.25">
      <c r="A42" s="13" t="s">
        <v>22</v>
      </c>
      <c r="B42" s="14" t="s">
        <v>12</v>
      </c>
      <c r="C42" s="14" t="s">
        <v>35</v>
      </c>
      <c r="D42" s="14" t="s">
        <v>45</v>
      </c>
      <c r="E42" s="14" t="s">
        <v>55</v>
      </c>
      <c r="F42" s="14" t="s">
        <v>23</v>
      </c>
      <c r="G42" s="26">
        <v>63</v>
      </c>
      <c r="H42" s="32"/>
      <c r="I42" s="32"/>
      <c r="J42" s="32"/>
      <c r="K42" s="21">
        <f>SUM(G42:J42)</f>
        <v>63</v>
      </c>
      <c r="L42" s="15">
        <v>63</v>
      </c>
      <c r="M42" s="15">
        <v>63</v>
      </c>
      <c r="N42" s="15">
        <v>63</v>
      </c>
      <c r="O42" s="35">
        <f t="shared" si="0"/>
        <v>0</v>
      </c>
    </row>
    <row r="43" spans="1:15" ht="63.75" outlineLevel="5" x14ac:dyDescent="0.25">
      <c r="A43" s="13" t="s">
        <v>56</v>
      </c>
      <c r="B43" s="14" t="s">
        <v>12</v>
      </c>
      <c r="C43" s="14" t="s">
        <v>35</v>
      </c>
      <c r="D43" s="14" t="s">
        <v>45</v>
      </c>
      <c r="E43" s="14" t="s">
        <v>57</v>
      </c>
      <c r="F43" s="14"/>
      <c r="G43" s="26">
        <f>G44</f>
        <v>276.8</v>
      </c>
      <c r="H43" s="32"/>
      <c r="I43" s="32"/>
      <c r="J43" s="32"/>
      <c r="K43" s="26">
        <f>K44</f>
        <v>276.8</v>
      </c>
      <c r="L43" s="15">
        <v>276.8</v>
      </c>
      <c r="M43" s="15">
        <v>276.8</v>
      </c>
      <c r="N43" s="15">
        <v>276.8</v>
      </c>
      <c r="O43" s="35">
        <f t="shared" si="0"/>
        <v>0</v>
      </c>
    </row>
    <row r="44" spans="1:15" ht="63.75" outlineLevel="6" x14ac:dyDescent="0.25">
      <c r="A44" s="13" t="s">
        <v>58</v>
      </c>
      <c r="B44" s="14" t="s">
        <v>12</v>
      </c>
      <c r="C44" s="14" t="s">
        <v>35</v>
      </c>
      <c r="D44" s="14" t="s">
        <v>45</v>
      </c>
      <c r="E44" s="14" t="s">
        <v>57</v>
      </c>
      <c r="F44" s="14" t="s">
        <v>59</v>
      </c>
      <c r="G44" s="26">
        <v>276.8</v>
      </c>
      <c r="H44" s="32"/>
      <c r="I44" s="32"/>
      <c r="J44" s="32"/>
      <c r="K44" s="21">
        <f>SUM(G44:J44)</f>
        <v>276.8</v>
      </c>
      <c r="L44" s="15">
        <v>276.8</v>
      </c>
      <c r="M44" s="15">
        <v>276.8</v>
      </c>
      <c r="N44" s="15">
        <v>276.8</v>
      </c>
      <c r="O44" s="35">
        <f t="shared" si="0"/>
        <v>0</v>
      </c>
    </row>
    <row r="45" spans="1:15" ht="38.25" outlineLevel="4" x14ac:dyDescent="0.25">
      <c r="A45" s="13" t="s">
        <v>60</v>
      </c>
      <c r="B45" s="14" t="s">
        <v>12</v>
      </c>
      <c r="C45" s="14" t="s">
        <v>35</v>
      </c>
      <c r="D45" s="14" t="s">
        <v>45</v>
      </c>
      <c r="E45" s="14" t="s">
        <v>61</v>
      </c>
      <c r="F45" s="14"/>
      <c r="G45" s="26">
        <f>G46</f>
        <v>43.38</v>
      </c>
      <c r="H45" s="32"/>
      <c r="I45" s="32"/>
      <c r="J45" s="32"/>
      <c r="K45" s="26">
        <f>K46</f>
        <v>43.38</v>
      </c>
      <c r="L45" s="15">
        <v>43.38</v>
      </c>
      <c r="M45" s="15">
        <v>43.38</v>
      </c>
      <c r="N45" s="15">
        <v>43.38</v>
      </c>
      <c r="O45" s="35">
        <f t="shared" si="0"/>
        <v>0</v>
      </c>
    </row>
    <row r="46" spans="1:15" ht="76.5" outlineLevel="5" x14ac:dyDescent="0.25">
      <c r="A46" s="13" t="s">
        <v>62</v>
      </c>
      <c r="B46" s="14" t="s">
        <v>12</v>
      </c>
      <c r="C46" s="14" t="s">
        <v>35</v>
      </c>
      <c r="D46" s="14" t="s">
        <v>45</v>
      </c>
      <c r="E46" s="14" t="s">
        <v>63</v>
      </c>
      <c r="F46" s="14"/>
      <c r="G46" s="26">
        <f>G47</f>
        <v>43.38</v>
      </c>
      <c r="H46" s="32"/>
      <c r="I46" s="32"/>
      <c r="J46" s="32"/>
      <c r="K46" s="26">
        <f>K47</f>
        <v>43.38</v>
      </c>
      <c r="L46" s="15">
        <v>43.38</v>
      </c>
      <c r="M46" s="15">
        <v>43.38</v>
      </c>
      <c r="N46" s="15">
        <v>43.38</v>
      </c>
      <c r="O46" s="35">
        <f t="shared" si="0"/>
        <v>0</v>
      </c>
    </row>
    <row r="47" spans="1:15" ht="38.25" outlineLevel="6" x14ac:dyDescent="0.25">
      <c r="A47" s="13" t="s">
        <v>22</v>
      </c>
      <c r="B47" s="14" t="s">
        <v>12</v>
      </c>
      <c r="C47" s="14" t="s">
        <v>35</v>
      </c>
      <c r="D47" s="14" t="s">
        <v>45</v>
      </c>
      <c r="E47" s="14" t="s">
        <v>63</v>
      </c>
      <c r="F47" s="14" t="s">
        <v>23</v>
      </c>
      <c r="G47" s="26">
        <v>43.38</v>
      </c>
      <c r="H47" s="32"/>
      <c r="I47" s="32"/>
      <c r="J47" s="32"/>
      <c r="K47" s="21">
        <f>SUM(G47:J47)</f>
        <v>43.38</v>
      </c>
      <c r="L47" s="15">
        <v>43.38</v>
      </c>
      <c r="M47" s="15">
        <v>43.38</v>
      </c>
      <c r="N47" s="15">
        <v>43.38</v>
      </c>
      <c r="O47" s="35">
        <f t="shared" si="0"/>
        <v>0</v>
      </c>
    </row>
    <row r="48" spans="1:15" ht="51" outlineLevel="4" x14ac:dyDescent="0.25">
      <c r="A48" s="13" t="s">
        <v>64</v>
      </c>
      <c r="B48" s="14" t="s">
        <v>12</v>
      </c>
      <c r="C48" s="14" t="s">
        <v>35</v>
      </c>
      <c r="D48" s="14" t="s">
        <v>45</v>
      </c>
      <c r="E48" s="14" t="s">
        <v>65</v>
      </c>
      <c r="F48" s="14"/>
      <c r="G48" s="26">
        <f>G49</f>
        <v>700</v>
      </c>
      <c r="H48" s="32"/>
      <c r="I48" s="32"/>
      <c r="J48" s="32"/>
      <c r="K48" s="26">
        <f>K49</f>
        <v>700</v>
      </c>
      <c r="L48" s="15">
        <v>700</v>
      </c>
      <c r="M48" s="15">
        <v>700</v>
      </c>
      <c r="N48" s="15">
        <v>700</v>
      </c>
      <c r="O48" s="35">
        <f t="shared" si="0"/>
        <v>0</v>
      </c>
    </row>
    <row r="49" spans="1:15" ht="51" outlineLevel="5" x14ac:dyDescent="0.25">
      <c r="A49" s="13" t="s">
        <v>66</v>
      </c>
      <c r="B49" s="14" t="s">
        <v>12</v>
      </c>
      <c r="C49" s="14" t="s">
        <v>35</v>
      </c>
      <c r="D49" s="14" t="s">
        <v>45</v>
      </c>
      <c r="E49" s="14" t="s">
        <v>67</v>
      </c>
      <c r="F49" s="14"/>
      <c r="G49" s="26">
        <f>G50</f>
        <v>700</v>
      </c>
      <c r="H49" s="32"/>
      <c r="I49" s="32"/>
      <c r="J49" s="32"/>
      <c r="K49" s="26">
        <f>K50</f>
        <v>700</v>
      </c>
      <c r="L49" s="15">
        <v>700</v>
      </c>
      <c r="M49" s="15">
        <v>700</v>
      </c>
      <c r="N49" s="15">
        <v>700</v>
      </c>
      <c r="O49" s="35">
        <f t="shared" si="0"/>
        <v>0</v>
      </c>
    </row>
    <row r="50" spans="1:15" ht="38.25" outlineLevel="6" x14ac:dyDescent="0.25">
      <c r="A50" s="13" t="s">
        <v>22</v>
      </c>
      <c r="B50" s="14" t="s">
        <v>12</v>
      </c>
      <c r="C50" s="14" t="s">
        <v>35</v>
      </c>
      <c r="D50" s="14" t="s">
        <v>45</v>
      </c>
      <c r="E50" s="14" t="s">
        <v>67</v>
      </c>
      <c r="F50" s="14" t="s">
        <v>23</v>
      </c>
      <c r="G50" s="26">
        <v>700</v>
      </c>
      <c r="H50" s="32"/>
      <c r="I50" s="32"/>
      <c r="J50" s="32"/>
      <c r="K50" s="21">
        <f>SUM(G50:J50)</f>
        <v>700</v>
      </c>
      <c r="L50" s="15">
        <v>700</v>
      </c>
      <c r="M50" s="15">
        <v>700</v>
      </c>
      <c r="N50" s="15">
        <v>700</v>
      </c>
      <c r="O50" s="35">
        <f t="shared" si="0"/>
        <v>0</v>
      </c>
    </row>
    <row r="51" spans="1:15" ht="51" outlineLevel="4" x14ac:dyDescent="0.25">
      <c r="A51" s="13" t="s">
        <v>18</v>
      </c>
      <c r="B51" s="14" t="s">
        <v>12</v>
      </c>
      <c r="C51" s="14" t="s">
        <v>35</v>
      </c>
      <c r="D51" s="14" t="s">
        <v>45</v>
      </c>
      <c r="E51" s="14" t="s">
        <v>19</v>
      </c>
      <c r="F51" s="14"/>
      <c r="G51" s="26">
        <f>G52+G54+G56</f>
        <v>1538</v>
      </c>
      <c r="H51" s="32"/>
      <c r="I51" s="32"/>
      <c r="J51" s="32"/>
      <c r="K51" s="26">
        <f>K52+K54+K56</f>
        <v>1538</v>
      </c>
      <c r="L51" s="15">
        <v>1538</v>
      </c>
      <c r="M51" s="15">
        <v>1538</v>
      </c>
      <c r="N51" s="15">
        <v>1538</v>
      </c>
      <c r="O51" s="35">
        <f t="shared" si="0"/>
        <v>0</v>
      </c>
    </row>
    <row r="52" spans="1:15" ht="51" outlineLevel="5" x14ac:dyDescent="0.25">
      <c r="A52" s="13" t="s">
        <v>68</v>
      </c>
      <c r="B52" s="14" t="s">
        <v>12</v>
      </c>
      <c r="C52" s="14" t="s">
        <v>35</v>
      </c>
      <c r="D52" s="14" t="s">
        <v>45</v>
      </c>
      <c r="E52" s="14" t="s">
        <v>69</v>
      </c>
      <c r="F52" s="14"/>
      <c r="G52" s="26">
        <f>G53</f>
        <v>396</v>
      </c>
      <c r="H52" s="32"/>
      <c r="I52" s="32"/>
      <c r="J52" s="32"/>
      <c r="K52" s="26">
        <f>K53</f>
        <v>396</v>
      </c>
      <c r="L52" s="15">
        <v>396</v>
      </c>
      <c r="M52" s="15">
        <v>396</v>
      </c>
      <c r="N52" s="15">
        <v>396</v>
      </c>
      <c r="O52" s="35">
        <f t="shared" si="0"/>
        <v>0</v>
      </c>
    </row>
    <row r="53" spans="1:15" ht="38.25" outlineLevel="6" x14ac:dyDescent="0.25">
      <c r="A53" s="13" t="s">
        <v>28</v>
      </c>
      <c r="B53" s="14" t="s">
        <v>12</v>
      </c>
      <c r="C53" s="14" t="s">
        <v>35</v>
      </c>
      <c r="D53" s="14" t="s">
        <v>45</v>
      </c>
      <c r="E53" s="14" t="s">
        <v>69</v>
      </c>
      <c r="F53" s="14" t="s">
        <v>29</v>
      </c>
      <c r="G53" s="26">
        <v>396</v>
      </c>
      <c r="H53" s="32"/>
      <c r="I53" s="32"/>
      <c r="J53" s="32"/>
      <c r="K53" s="21">
        <f>SUM(G53:J53)</f>
        <v>396</v>
      </c>
      <c r="L53" s="15">
        <v>396</v>
      </c>
      <c r="M53" s="15">
        <v>396</v>
      </c>
      <c r="N53" s="15">
        <v>396</v>
      </c>
      <c r="O53" s="35">
        <f t="shared" si="0"/>
        <v>0</v>
      </c>
    </row>
    <row r="54" spans="1:15" ht="38.25" outlineLevel="5" x14ac:dyDescent="0.25">
      <c r="A54" s="13" t="s">
        <v>70</v>
      </c>
      <c r="B54" s="14" t="s">
        <v>12</v>
      </c>
      <c r="C54" s="14" t="s">
        <v>35</v>
      </c>
      <c r="D54" s="14" t="s">
        <v>45</v>
      </c>
      <c r="E54" s="14" t="s">
        <v>71</v>
      </c>
      <c r="F54" s="14"/>
      <c r="G54" s="26">
        <f>G55</f>
        <v>400</v>
      </c>
      <c r="H54" s="32"/>
      <c r="I54" s="32"/>
      <c r="J54" s="32"/>
      <c r="K54" s="26">
        <f>K55</f>
        <v>400</v>
      </c>
      <c r="L54" s="15">
        <v>400</v>
      </c>
      <c r="M54" s="15">
        <v>400</v>
      </c>
      <c r="N54" s="15">
        <v>400</v>
      </c>
      <c r="O54" s="35">
        <f t="shared" si="0"/>
        <v>0</v>
      </c>
    </row>
    <row r="55" spans="1:15" ht="38.25" outlineLevel="6" x14ac:dyDescent="0.25">
      <c r="A55" s="13" t="s">
        <v>28</v>
      </c>
      <c r="B55" s="14" t="s">
        <v>12</v>
      </c>
      <c r="C55" s="14" t="s">
        <v>35</v>
      </c>
      <c r="D55" s="14" t="s">
        <v>45</v>
      </c>
      <c r="E55" s="14" t="s">
        <v>71</v>
      </c>
      <c r="F55" s="14" t="s">
        <v>29</v>
      </c>
      <c r="G55" s="26">
        <v>400</v>
      </c>
      <c r="H55" s="32"/>
      <c r="I55" s="32"/>
      <c r="J55" s="32"/>
      <c r="K55" s="21">
        <f>SUM(G55:J55)</f>
        <v>400</v>
      </c>
      <c r="L55" s="15">
        <v>400</v>
      </c>
      <c r="M55" s="15">
        <v>400</v>
      </c>
      <c r="N55" s="15">
        <v>400</v>
      </c>
      <c r="O55" s="35">
        <f t="shared" si="0"/>
        <v>0</v>
      </c>
    </row>
    <row r="56" spans="1:15" ht="51" outlineLevel="5" x14ac:dyDescent="0.25">
      <c r="A56" s="13" t="s">
        <v>72</v>
      </c>
      <c r="B56" s="14" t="s">
        <v>12</v>
      </c>
      <c r="C56" s="14" t="s">
        <v>35</v>
      </c>
      <c r="D56" s="14" t="s">
        <v>45</v>
      </c>
      <c r="E56" s="14" t="s">
        <v>73</v>
      </c>
      <c r="F56" s="14"/>
      <c r="G56" s="26">
        <f>G57+G58</f>
        <v>742</v>
      </c>
      <c r="H56" s="32"/>
      <c r="I56" s="32"/>
      <c r="J56" s="32"/>
      <c r="K56" s="26">
        <f>K57+K58</f>
        <v>742</v>
      </c>
      <c r="L56" s="15">
        <v>742</v>
      </c>
      <c r="M56" s="15">
        <v>742</v>
      </c>
      <c r="N56" s="15">
        <v>742</v>
      </c>
      <c r="O56" s="35">
        <f t="shared" si="0"/>
        <v>0</v>
      </c>
    </row>
    <row r="57" spans="1:15" ht="38.25" outlineLevel="6" x14ac:dyDescent="0.25">
      <c r="A57" s="13" t="s">
        <v>22</v>
      </c>
      <c r="B57" s="14" t="s">
        <v>12</v>
      </c>
      <c r="C57" s="14" t="s">
        <v>35</v>
      </c>
      <c r="D57" s="14" t="s">
        <v>45</v>
      </c>
      <c r="E57" s="14" t="s">
        <v>73</v>
      </c>
      <c r="F57" s="14" t="s">
        <v>23</v>
      </c>
      <c r="G57" s="26">
        <v>60</v>
      </c>
      <c r="H57" s="32"/>
      <c r="I57" s="32"/>
      <c r="J57" s="32"/>
      <c r="K57" s="21">
        <f t="shared" ref="K57:K58" si="1">SUM(G57:J57)</f>
        <v>60</v>
      </c>
      <c r="L57" s="15">
        <v>60</v>
      </c>
      <c r="M57" s="15">
        <v>60</v>
      </c>
      <c r="N57" s="15">
        <v>60</v>
      </c>
      <c r="O57" s="35">
        <f t="shared" si="0"/>
        <v>0</v>
      </c>
    </row>
    <row r="58" spans="1:15" ht="63.75" outlineLevel="6" x14ac:dyDescent="0.25">
      <c r="A58" s="13" t="s">
        <v>58</v>
      </c>
      <c r="B58" s="14" t="s">
        <v>12</v>
      </c>
      <c r="C58" s="14" t="s">
        <v>35</v>
      </c>
      <c r="D58" s="14" t="s">
        <v>45</v>
      </c>
      <c r="E58" s="14" t="s">
        <v>73</v>
      </c>
      <c r="F58" s="14" t="s">
        <v>59</v>
      </c>
      <c r="G58" s="26">
        <v>682</v>
      </c>
      <c r="H58" s="32"/>
      <c r="I58" s="32"/>
      <c r="J58" s="32"/>
      <c r="K58" s="21">
        <f t="shared" si="1"/>
        <v>682</v>
      </c>
      <c r="L58" s="15">
        <v>682</v>
      </c>
      <c r="M58" s="15">
        <v>682</v>
      </c>
      <c r="N58" s="15">
        <v>682</v>
      </c>
      <c r="O58" s="35">
        <f t="shared" si="0"/>
        <v>0</v>
      </c>
    </row>
    <row r="59" spans="1:15" outlineLevel="2" x14ac:dyDescent="0.25">
      <c r="A59" s="13" t="s">
        <v>74</v>
      </c>
      <c r="B59" s="14" t="s">
        <v>12</v>
      </c>
      <c r="C59" s="14" t="s">
        <v>35</v>
      </c>
      <c r="D59" s="14" t="s">
        <v>75</v>
      </c>
      <c r="E59" s="14"/>
      <c r="F59" s="14"/>
      <c r="G59" s="26">
        <f>G60+G80</f>
        <v>13468.32</v>
      </c>
      <c r="H59" s="32"/>
      <c r="I59" s="32"/>
      <c r="J59" s="32"/>
      <c r="K59" s="26">
        <f>K60+K80</f>
        <v>10740.130000000001</v>
      </c>
      <c r="L59" s="15">
        <v>10740.127</v>
      </c>
      <c r="M59" s="15">
        <v>11877.267</v>
      </c>
      <c r="N59" s="15">
        <v>11205.717000000001</v>
      </c>
      <c r="O59" s="35">
        <f t="shared" si="0"/>
        <v>-3.0000000006111804E-3</v>
      </c>
    </row>
    <row r="60" spans="1:15" ht="25.5" outlineLevel="3" x14ac:dyDescent="0.25">
      <c r="A60" s="13" t="s">
        <v>16</v>
      </c>
      <c r="B60" s="14" t="s">
        <v>12</v>
      </c>
      <c r="C60" s="14" t="s">
        <v>35</v>
      </c>
      <c r="D60" s="14" t="s">
        <v>75</v>
      </c>
      <c r="E60" s="14" t="s">
        <v>17</v>
      </c>
      <c r="F60" s="14"/>
      <c r="G60" s="26">
        <f>G61+G66+G77</f>
        <v>8598.130000000001</v>
      </c>
      <c r="H60" s="32"/>
      <c r="I60" s="32"/>
      <c r="J60" s="32"/>
      <c r="K60" s="26">
        <f>K61+K66+K77</f>
        <v>8598.130000000001</v>
      </c>
      <c r="L60" s="15">
        <v>8598.1270000000004</v>
      </c>
      <c r="M60" s="15">
        <v>8407.1270000000004</v>
      </c>
      <c r="N60" s="15">
        <v>7738.8969999999999</v>
      </c>
      <c r="O60" s="35">
        <f t="shared" si="0"/>
        <v>-3.0000000006111804E-3</v>
      </c>
    </row>
    <row r="61" spans="1:15" ht="51" outlineLevel="4" x14ac:dyDescent="0.25">
      <c r="A61" s="13" t="s">
        <v>18</v>
      </c>
      <c r="B61" s="14" t="s">
        <v>12</v>
      </c>
      <c r="C61" s="14" t="s">
        <v>35</v>
      </c>
      <c r="D61" s="14" t="s">
        <v>75</v>
      </c>
      <c r="E61" s="14" t="s">
        <v>19</v>
      </c>
      <c r="F61" s="14"/>
      <c r="G61" s="26">
        <f>G62+G64</f>
        <v>781.53</v>
      </c>
      <c r="H61" s="32"/>
      <c r="I61" s="32"/>
      <c r="J61" s="32"/>
      <c r="K61" s="26">
        <f>K62+K64</f>
        <v>781.53</v>
      </c>
      <c r="L61" s="15">
        <v>781.52499999999998</v>
      </c>
      <c r="M61" s="15">
        <v>781.52499999999998</v>
      </c>
      <c r="N61" s="15">
        <v>781.52499999999998</v>
      </c>
      <c r="O61" s="35">
        <f t="shared" si="0"/>
        <v>-4.9999999999954525E-3</v>
      </c>
    </row>
    <row r="62" spans="1:15" ht="76.5" outlineLevel="5" x14ac:dyDescent="0.25">
      <c r="A62" s="13" t="s">
        <v>76</v>
      </c>
      <c r="B62" s="14" t="s">
        <v>12</v>
      </c>
      <c r="C62" s="14" t="s">
        <v>35</v>
      </c>
      <c r="D62" s="14" t="s">
        <v>75</v>
      </c>
      <c r="E62" s="14" t="s">
        <v>77</v>
      </c>
      <c r="F62" s="14"/>
      <c r="G62" s="26">
        <f>G63</f>
        <v>581.53</v>
      </c>
      <c r="H62" s="32"/>
      <c r="I62" s="32"/>
      <c r="J62" s="32"/>
      <c r="K62" s="26">
        <f>K63</f>
        <v>581.53</v>
      </c>
      <c r="L62" s="15">
        <v>581.52499999999998</v>
      </c>
      <c r="M62" s="15">
        <v>581.52499999999998</v>
      </c>
      <c r="N62" s="15">
        <v>581.52499999999998</v>
      </c>
      <c r="O62" s="35">
        <f t="shared" si="0"/>
        <v>-4.9999999999954525E-3</v>
      </c>
    </row>
    <row r="63" spans="1:15" outlineLevel="6" x14ac:dyDescent="0.25">
      <c r="A63" s="13" t="s">
        <v>78</v>
      </c>
      <c r="B63" s="14" t="s">
        <v>12</v>
      </c>
      <c r="C63" s="14" t="s">
        <v>35</v>
      </c>
      <c r="D63" s="14" t="s">
        <v>75</v>
      </c>
      <c r="E63" s="14" t="s">
        <v>77</v>
      </c>
      <c r="F63" s="14" t="s">
        <v>79</v>
      </c>
      <c r="G63" s="26">
        <v>581.53</v>
      </c>
      <c r="H63" s="32"/>
      <c r="I63" s="32"/>
      <c r="J63" s="32"/>
      <c r="K63" s="21">
        <f>SUM(G63:J63)</f>
        <v>581.53</v>
      </c>
      <c r="L63" s="15">
        <v>581.52499999999998</v>
      </c>
      <c r="M63" s="15">
        <v>581.52499999999998</v>
      </c>
      <c r="N63" s="15">
        <v>581.52499999999998</v>
      </c>
      <c r="O63" s="35">
        <f t="shared" si="0"/>
        <v>-4.9999999999954525E-3</v>
      </c>
    </row>
    <row r="64" spans="1:15" ht="51" outlineLevel="5" x14ac:dyDescent="0.25">
      <c r="A64" s="13" t="s">
        <v>80</v>
      </c>
      <c r="B64" s="14" t="s">
        <v>12</v>
      </c>
      <c r="C64" s="14" t="s">
        <v>35</v>
      </c>
      <c r="D64" s="14" t="s">
        <v>75</v>
      </c>
      <c r="E64" s="14" t="s">
        <v>81</v>
      </c>
      <c r="F64" s="14"/>
      <c r="G64" s="26">
        <f>G65</f>
        <v>200</v>
      </c>
      <c r="H64" s="32"/>
      <c r="I64" s="32"/>
      <c r="J64" s="32"/>
      <c r="K64" s="26">
        <f>K65</f>
        <v>200</v>
      </c>
      <c r="L64" s="15">
        <v>200</v>
      </c>
      <c r="M64" s="15">
        <v>200</v>
      </c>
      <c r="N64" s="15">
        <v>200</v>
      </c>
      <c r="O64" s="35">
        <f t="shared" si="0"/>
        <v>0</v>
      </c>
    </row>
    <row r="65" spans="1:15" ht="38.25" outlineLevel="6" x14ac:dyDescent="0.25">
      <c r="A65" s="13" t="s">
        <v>22</v>
      </c>
      <c r="B65" s="14" t="s">
        <v>12</v>
      </c>
      <c r="C65" s="14" t="s">
        <v>35</v>
      </c>
      <c r="D65" s="14" t="s">
        <v>75</v>
      </c>
      <c r="E65" s="14" t="s">
        <v>81</v>
      </c>
      <c r="F65" s="14" t="s">
        <v>23</v>
      </c>
      <c r="G65" s="26">
        <v>200</v>
      </c>
      <c r="H65" s="32"/>
      <c r="I65" s="32"/>
      <c r="J65" s="32"/>
      <c r="K65" s="21">
        <f>SUM(G65:J65)</f>
        <v>200</v>
      </c>
      <c r="L65" s="15">
        <v>200</v>
      </c>
      <c r="M65" s="15">
        <v>200</v>
      </c>
      <c r="N65" s="15">
        <v>200</v>
      </c>
      <c r="O65" s="35">
        <f t="shared" si="0"/>
        <v>0</v>
      </c>
    </row>
    <row r="66" spans="1:15" ht="63.75" outlineLevel="4" x14ac:dyDescent="0.25">
      <c r="A66" s="13" t="s">
        <v>30</v>
      </c>
      <c r="B66" s="14" t="s">
        <v>12</v>
      </c>
      <c r="C66" s="14" t="s">
        <v>35</v>
      </c>
      <c r="D66" s="14" t="s">
        <v>75</v>
      </c>
      <c r="E66" s="14" t="s">
        <v>31</v>
      </c>
      <c r="F66" s="14"/>
      <c r="G66" s="26">
        <f>G67+G69+G71+G73+G75</f>
        <v>1838.23</v>
      </c>
      <c r="H66" s="32"/>
      <c r="I66" s="32"/>
      <c r="J66" s="32"/>
      <c r="K66" s="26">
        <f>K67+K69+K71+K73+K75</f>
        <v>1838.23</v>
      </c>
      <c r="L66" s="15">
        <v>1838.23</v>
      </c>
      <c r="M66" s="15">
        <v>1838.23</v>
      </c>
      <c r="N66" s="15">
        <v>1170</v>
      </c>
      <c r="O66" s="35">
        <f t="shared" si="0"/>
        <v>0</v>
      </c>
    </row>
    <row r="67" spans="1:15" ht="140.25" outlineLevel="5" x14ac:dyDescent="0.25">
      <c r="A67" s="13" t="s">
        <v>82</v>
      </c>
      <c r="B67" s="14" t="s">
        <v>12</v>
      </c>
      <c r="C67" s="14" t="s">
        <v>35</v>
      </c>
      <c r="D67" s="14" t="s">
        <v>75</v>
      </c>
      <c r="E67" s="14" t="s">
        <v>83</v>
      </c>
      <c r="F67" s="14"/>
      <c r="G67" s="26">
        <f>G68</f>
        <v>668.23</v>
      </c>
      <c r="H67" s="32"/>
      <c r="I67" s="32"/>
      <c r="J67" s="32"/>
      <c r="K67" s="26">
        <f>K68</f>
        <v>668.23</v>
      </c>
      <c r="L67" s="15">
        <v>668.23</v>
      </c>
      <c r="M67" s="15">
        <v>668.23</v>
      </c>
      <c r="N67" s="15">
        <v>0</v>
      </c>
      <c r="O67" s="35">
        <f t="shared" si="0"/>
        <v>0</v>
      </c>
    </row>
    <row r="68" spans="1:15" ht="38.25" outlineLevel="6" x14ac:dyDescent="0.25">
      <c r="A68" s="13" t="s">
        <v>22</v>
      </c>
      <c r="B68" s="14" t="s">
        <v>12</v>
      </c>
      <c r="C68" s="14" t="s">
        <v>35</v>
      </c>
      <c r="D68" s="14" t="s">
        <v>75</v>
      </c>
      <c r="E68" s="14" t="s">
        <v>83</v>
      </c>
      <c r="F68" s="14" t="s">
        <v>23</v>
      </c>
      <c r="G68" s="26">
        <v>668.23</v>
      </c>
      <c r="H68" s="32"/>
      <c r="I68" s="32"/>
      <c r="J68" s="32"/>
      <c r="K68" s="21">
        <f>SUM(G68:J68)</f>
        <v>668.23</v>
      </c>
      <c r="L68" s="15">
        <v>668.23</v>
      </c>
      <c r="M68" s="15">
        <v>668.23</v>
      </c>
      <c r="N68" s="15">
        <v>0</v>
      </c>
      <c r="O68" s="35">
        <f t="shared" si="0"/>
        <v>0</v>
      </c>
    </row>
    <row r="69" spans="1:15" ht="51" outlineLevel="5" x14ac:dyDescent="0.25">
      <c r="A69" s="13" t="s">
        <v>84</v>
      </c>
      <c r="B69" s="14" t="s">
        <v>12</v>
      </c>
      <c r="C69" s="14" t="s">
        <v>35</v>
      </c>
      <c r="D69" s="14" t="s">
        <v>75</v>
      </c>
      <c r="E69" s="14" t="s">
        <v>85</v>
      </c>
      <c r="F69" s="14"/>
      <c r="G69" s="26">
        <f>G70</f>
        <v>480</v>
      </c>
      <c r="H69" s="32"/>
      <c r="I69" s="32"/>
      <c r="J69" s="32"/>
      <c r="K69" s="26">
        <f>K70</f>
        <v>480</v>
      </c>
      <c r="L69" s="15">
        <v>480</v>
      </c>
      <c r="M69" s="15">
        <v>480</v>
      </c>
      <c r="N69" s="15">
        <v>480</v>
      </c>
      <c r="O69" s="35">
        <f t="shared" si="0"/>
        <v>0</v>
      </c>
    </row>
    <row r="70" spans="1:15" ht="38.25" outlineLevel="6" x14ac:dyDescent="0.25">
      <c r="A70" s="13" t="s">
        <v>22</v>
      </c>
      <c r="B70" s="14" t="s">
        <v>12</v>
      </c>
      <c r="C70" s="14" t="s">
        <v>35</v>
      </c>
      <c r="D70" s="14" t="s">
        <v>75</v>
      </c>
      <c r="E70" s="14" t="s">
        <v>85</v>
      </c>
      <c r="F70" s="14" t="s">
        <v>23</v>
      </c>
      <c r="G70" s="26">
        <v>480</v>
      </c>
      <c r="H70" s="32"/>
      <c r="I70" s="32"/>
      <c r="J70" s="32"/>
      <c r="K70" s="21">
        <f>SUM(G70:J70)</f>
        <v>480</v>
      </c>
      <c r="L70" s="15">
        <v>480</v>
      </c>
      <c r="M70" s="15">
        <v>480</v>
      </c>
      <c r="N70" s="15">
        <v>480</v>
      </c>
      <c r="O70" s="35">
        <f t="shared" si="0"/>
        <v>0</v>
      </c>
    </row>
    <row r="71" spans="1:15" ht="51" outlineLevel="5" x14ac:dyDescent="0.25">
      <c r="A71" s="13" t="s">
        <v>86</v>
      </c>
      <c r="B71" s="14" t="s">
        <v>12</v>
      </c>
      <c r="C71" s="14" t="s">
        <v>35</v>
      </c>
      <c r="D71" s="14" t="s">
        <v>75</v>
      </c>
      <c r="E71" s="14" t="s">
        <v>87</v>
      </c>
      <c r="F71" s="14"/>
      <c r="G71" s="26">
        <f>G72</f>
        <v>300</v>
      </c>
      <c r="H71" s="32"/>
      <c r="I71" s="32"/>
      <c r="J71" s="32"/>
      <c r="K71" s="26">
        <f>K72</f>
        <v>300</v>
      </c>
      <c r="L71" s="15">
        <v>300</v>
      </c>
      <c r="M71" s="15">
        <v>300</v>
      </c>
      <c r="N71" s="15">
        <v>300</v>
      </c>
      <c r="O71" s="35">
        <f t="shared" si="0"/>
        <v>0</v>
      </c>
    </row>
    <row r="72" spans="1:15" ht="38.25" outlineLevel="6" x14ac:dyDescent="0.25">
      <c r="A72" s="13" t="s">
        <v>22</v>
      </c>
      <c r="B72" s="14" t="s">
        <v>12</v>
      </c>
      <c r="C72" s="14" t="s">
        <v>35</v>
      </c>
      <c r="D72" s="14" t="s">
        <v>75</v>
      </c>
      <c r="E72" s="14" t="s">
        <v>87</v>
      </c>
      <c r="F72" s="14" t="s">
        <v>23</v>
      </c>
      <c r="G72" s="26">
        <v>300</v>
      </c>
      <c r="H72" s="32"/>
      <c r="I72" s="32"/>
      <c r="J72" s="32"/>
      <c r="K72" s="21">
        <f>SUM(G72:J72)</f>
        <v>300</v>
      </c>
      <c r="L72" s="15">
        <v>300</v>
      </c>
      <c r="M72" s="15">
        <v>300</v>
      </c>
      <c r="N72" s="15">
        <v>300</v>
      </c>
      <c r="O72" s="35">
        <f t="shared" si="0"/>
        <v>0</v>
      </c>
    </row>
    <row r="73" spans="1:15" ht="63.75" outlineLevel="5" x14ac:dyDescent="0.25">
      <c r="A73" s="13" t="s">
        <v>88</v>
      </c>
      <c r="B73" s="14" t="s">
        <v>12</v>
      </c>
      <c r="C73" s="14" t="s">
        <v>35</v>
      </c>
      <c r="D73" s="14" t="s">
        <v>75</v>
      </c>
      <c r="E73" s="14" t="s">
        <v>89</v>
      </c>
      <c r="F73" s="14"/>
      <c r="G73" s="26">
        <f>G74</f>
        <v>300</v>
      </c>
      <c r="H73" s="32"/>
      <c r="I73" s="32"/>
      <c r="J73" s="32"/>
      <c r="K73" s="26">
        <f>K74</f>
        <v>300</v>
      </c>
      <c r="L73" s="15">
        <v>300</v>
      </c>
      <c r="M73" s="15">
        <v>300</v>
      </c>
      <c r="N73" s="15">
        <v>300</v>
      </c>
      <c r="O73" s="35">
        <f t="shared" si="0"/>
        <v>0</v>
      </c>
    </row>
    <row r="74" spans="1:15" ht="38.25" outlineLevel="6" x14ac:dyDescent="0.25">
      <c r="A74" s="13" t="s">
        <v>22</v>
      </c>
      <c r="B74" s="14" t="s">
        <v>12</v>
      </c>
      <c r="C74" s="14" t="s">
        <v>35</v>
      </c>
      <c r="D74" s="14" t="s">
        <v>75</v>
      </c>
      <c r="E74" s="14" t="s">
        <v>89</v>
      </c>
      <c r="F74" s="14" t="s">
        <v>23</v>
      </c>
      <c r="G74" s="26">
        <v>300</v>
      </c>
      <c r="H74" s="32"/>
      <c r="I74" s="32"/>
      <c r="J74" s="32"/>
      <c r="K74" s="21">
        <f>SUM(G74:J74)</f>
        <v>300</v>
      </c>
      <c r="L74" s="15">
        <v>300</v>
      </c>
      <c r="M74" s="15">
        <v>300</v>
      </c>
      <c r="N74" s="15">
        <v>300</v>
      </c>
      <c r="O74" s="35">
        <f t="shared" si="0"/>
        <v>0</v>
      </c>
    </row>
    <row r="75" spans="1:15" ht="38.25" outlineLevel="5" x14ac:dyDescent="0.25">
      <c r="A75" s="13" t="s">
        <v>90</v>
      </c>
      <c r="B75" s="14" t="s">
        <v>12</v>
      </c>
      <c r="C75" s="14" t="s">
        <v>35</v>
      </c>
      <c r="D75" s="14" t="s">
        <v>75</v>
      </c>
      <c r="E75" s="14" t="s">
        <v>91</v>
      </c>
      <c r="F75" s="14"/>
      <c r="G75" s="26">
        <f>G76</f>
        <v>90</v>
      </c>
      <c r="H75" s="32"/>
      <c r="I75" s="32"/>
      <c r="J75" s="32"/>
      <c r="K75" s="26">
        <f>K76</f>
        <v>90</v>
      </c>
      <c r="L75" s="15">
        <v>90</v>
      </c>
      <c r="M75" s="15">
        <v>90</v>
      </c>
      <c r="N75" s="15">
        <v>90</v>
      </c>
      <c r="O75" s="35">
        <f t="shared" si="0"/>
        <v>0</v>
      </c>
    </row>
    <row r="76" spans="1:15" ht="38.25" outlineLevel="6" x14ac:dyDescent="0.25">
      <c r="A76" s="13" t="s">
        <v>22</v>
      </c>
      <c r="B76" s="14" t="s">
        <v>12</v>
      </c>
      <c r="C76" s="14" t="s">
        <v>35</v>
      </c>
      <c r="D76" s="14" t="s">
        <v>75</v>
      </c>
      <c r="E76" s="14" t="s">
        <v>91</v>
      </c>
      <c r="F76" s="14" t="s">
        <v>23</v>
      </c>
      <c r="G76" s="26">
        <v>90</v>
      </c>
      <c r="H76" s="32"/>
      <c r="I76" s="32"/>
      <c r="J76" s="32"/>
      <c r="K76" s="21">
        <f>SUM(G76:J76)</f>
        <v>90</v>
      </c>
      <c r="L76" s="15">
        <v>90</v>
      </c>
      <c r="M76" s="15">
        <v>90</v>
      </c>
      <c r="N76" s="15">
        <v>90</v>
      </c>
      <c r="O76" s="35">
        <f t="shared" ref="O76:O139" si="2">L76-K76</f>
        <v>0</v>
      </c>
    </row>
    <row r="77" spans="1:15" ht="89.25" outlineLevel="4" x14ac:dyDescent="0.25">
      <c r="A77" s="13" t="s">
        <v>92</v>
      </c>
      <c r="B77" s="14" t="s">
        <v>12</v>
      </c>
      <c r="C77" s="14" t="s">
        <v>35</v>
      </c>
      <c r="D77" s="14" t="s">
        <v>75</v>
      </c>
      <c r="E77" s="14" t="s">
        <v>93</v>
      </c>
      <c r="F77" s="14"/>
      <c r="G77" s="26">
        <f>G78</f>
        <v>5978.37</v>
      </c>
      <c r="H77" s="32"/>
      <c r="I77" s="32"/>
      <c r="J77" s="32"/>
      <c r="K77" s="26">
        <f>K78</f>
        <v>5978.37</v>
      </c>
      <c r="L77" s="15">
        <v>5978.3720000000003</v>
      </c>
      <c r="M77" s="15">
        <v>5787.3720000000003</v>
      </c>
      <c r="N77" s="15">
        <v>5787.3720000000003</v>
      </c>
      <c r="O77" s="35">
        <f t="shared" si="2"/>
        <v>2.0000000004074536E-3</v>
      </c>
    </row>
    <row r="78" spans="1:15" ht="89.25" outlineLevel="5" x14ac:dyDescent="0.25">
      <c r="A78" s="13" t="s">
        <v>94</v>
      </c>
      <c r="B78" s="14" t="s">
        <v>12</v>
      </c>
      <c r="C78" s="14" t="s">
        <v>35</v>
      </c>
      <c r="D78" s="14" t="s">
        <v>75</v>
      </c>
      <c r="E78" s="14" t="s">
        <v>95</v>
      </c>
      <c r="F78" s="14"/>
      <c r="G78" s="26">
        <f>G79</f>
        <v>5978.37</v>
      </c>
      <c r="H78" s="32"/>
      <c r="I78" s="32"/>
      <c r="J78" s="32"/>
      <c r="K78" s="26">
        <f>K79</f>
        <v>5978.37</v>
      </c>
      <c r="L78" s="15">
        <v>5978.3720000000003</v>
      </c>
      <c r="M78" s="15">
        <v>5787.3720000000003</v>
      </c>
      <c r="N78" s="15">
        <v>5787.3720000000003</v>
      </c>
      <c r="O78" s="35">
        <f t="shared" si="2"/>
        <v>2.0000000004074536E-3</v>
      </c>
    </row>
    <row r="79" spans="1:15" ht="38.25" outlineLevel="6" x14ac:dyDescent="0.25">
      <c r="A79" s="13" t="s">
        <v>28</v>
      </c>
      <c r="B79" s="14" t="s">
        <v>12</v>
      </c>
      <c r="C79" s="14" t="s">
        <v>35</v>
      </c>
      <c r="D79" s="14" t="s">
        <v>75</v>
      </c>
      <c r="E79" s="14" t="s">
        <v>95</v>
      </c>
      <c r="F79" s="14" t="s">
        <v>29</v>
      </c>
      <c r="G79" s="26">
        <v>5978.37</v>
      </c>
      <c r="H79" s="32"/>
      <c r="I79" s="32"/>
      <c r="J79" s="32"/>
      <c r="K79" s="21">
        <f>SUM(G79:J79)</f>
        <v>5978.37</v>
      </c>
      <c r="L79" s="15">
        <v>5978.3720000000003</v>
      </c>
      <c r="M79" s="15">
        <v>5787.3720000000003</v>
      </c>
      <c r="N79" s="15">
        <v>5787.3720000000003</v>
      </c>
      <c r="O79" s="35">
        <f t="shared" si="2"/>
        <v>2.0000000004074536E-3</v>
      </c>
    </row>
    <row r="80" spans="1:15" ht="25.5" outlineLevel="3" x14ac:dyDescent="0.25">
      <c r="A80" s="13" t="s">
        <v>96</v>
      </c>
      <c r="B80" s="14" t="s">
        <v>12</v>
      </c>
      <c r="C80" s="14" t="s">
        <v>35</v>
      </c>
      <c r="D80" s="14" t="s">
        <v>75</v>
      </c>
      <c r="E80" s="14" t="s">
        <v>97</v>
      </c>
      <c r="F80" s="14"/>
      <c r="G80" s="26">
        <f>G81</f>
        <v>4870.1899999999996</v>
      </c>
      <c r="H80" s="32"/>
      <c r="I80" s="32"/>
      <c r="J80" s="32"/>
      <c r="K80" s="26">
        <f>K81</f>
        <v>2141.9999999999995</v>
      </c>
      <c r="L80" s="15">
        <v>2142</v>
      </c>
      <c r="M80" s="15">
        <v>3470.14</v>
      </c>
      <c r="N80" s="15">
        <v>3466.82</v>
      </c>
      <c r="O80" s="35">
        <f t="shared" si="2"/>
        <v>0</v>
      </c>
    </row>
    <row r="81" spans="1:15" ht="25.5" outlineLevel="4" x14ac:dyDescent="0.25">
      <c r="A81" s="13" t="s">
        <v>98</v>
      </c>
      <c r="B81" s="14" t="s">
        <v>12</v>
      </c>
      <c r="C81" s="14" t="s">
        <v>35</v>
      </c>
      <c r="D81" s="14" t="s">
        <v>75</v>
      </c>
      <c r="E81" s="14" t="s">
        <v>99</v>
      </c>
      <c r="F81" s="14"/>
      <c r="G81" s="26">
        <f>G82</f>
        <v>4870.1899999999996</v>
      </c>
      <c r="H81" s="32"/>
      <c r="I81" s="32"/>
      <c r="J81" s="32"/>
      <c r="K81" s="26">
        <f>K82</f>
        <v>2141.9999999999995</v>
      </c>
      <c r="L81" s="15">
        <v>2142</v>
      </c>
      <c r="M81" s="15">
        <v>3470.14</v>
      </c>
      <c r="N81" s="15">
        <v>3466.82</v>
      </c>
      <c r="O81" s="35">
        <f t="shared" si="2"/>
        <v>0</v>
      </c>
    </row>
    <row r="82" spans="1:15" ht="25.5" outlineLevel="5" x14ac:dyDescent="0.25">
      <c r="A82" s="13" t="s">
        <v>100</v>
      </c>
      <c r="B82" s="14" t="s">
        <v>12</v>
      </c>
      <c r="C82" s="14" t="s">
        <v>35</v>
      </c>
      <c r="D82" s="14" t="s">
        <v>75</v>
      </c>
      <c r="E82" s="14" t="s">
        <v>101</v>
      </c>
      <c r="F82" s="14"/>
      <c r="G82" s="26">
        <f>G83</f>
        <v>4870.1899999999996</v>
      </c>
      <c r="H82" s="32"/>
      <c r="I82" s="32"/>
      <c r="J82" s="32"/>
      <c r="K82" s="26">
        <f>K83</f>
        <v>2141.9999999999995</v>
      </c>
      <c r="L82" s="15">
        <v>2142</v>
      </c>
      <c r="M82" s="15">
        <v>3470.14</v>
      </c>
      <c r="N82" s="15">
        <v>3466.82</v>
      </c>
      <c r="O82" s="35">
        <f t="shared" si="2"/>
        <v>0</v>
      </c>
    </row>
    <row r="83" spans="1:15" ht="38.25" outlineLevel="6" x14ac:dyDescent="0.25">
      <c r="A83" s="13" t="s">
        <v>28</v>
      </c>
      <c r="B83" s="14" t="s">
        <v>12</v>
      </c>
      <c r="C83" s="14" t="s">
        <v>35</v>
      </c>
      <c r="D83" s="14" t="s">
        <v>75</v>
      </c>
      <c r="E83" s="14" t="s">
        <v>101</v>
      </c>
      <c r="F83" s="14" t="s">
        <v>29</v>
      </c>
      <c r="G83" s="26">
        <v>4870.1899999999996</v>
      </c>
      <c r="H83" s="32"/>
      <c r="I83" s="32">
        <v>-2728.19</v>
      </c>
      <c r="J83" s="32"/>
      <c r="K83" s="21">
        <f>SUM(G83:J83)</f>
        <v>2141.9999999999995</v>
      </c>
      <c r="L83" s="15">
        <v>2142</v>
      </c>
      <c r="M83" s="15">
        <v>3470.14</v>
      </c>
      <c r="N83" s="15">
        <v>3466.82</v>
      </c>
      <c r="O83" s="35">
        <f t="shared" si="2"/>
        <v>0</v>
      </c>
    </row>
    <row r="84" spans="1:15" ht="25.5" outlineLevel="2" x14ac:dyDescent="0.25">
      <c r="A84" s="13" t="s">
        <v>102</v>
      </c>
      <c r="B84" s="14" t="s">
        <v>12</v>
      </c>
      <c r="C84" s="14" t="s">
        <v>35</v>
      </c>
      <c r="D84" s="14" t="s">
        <v>103</v>
      </c>
      <c r="E84" s="14"/>
      <c r="F84" s="14"/>
      <c r="G84" s="26">
        <f>G85</f>
        <v>7078.33</v>
      </c>
      <c r="H84" s="32"/>
      <c r="I84" s="32"/>
      <c r="J84" s="32"/>
      <c r="K84" s="26">
        <f>K85</f>
        <v>7078.33</v>
      </c>
      <c r="L84" s="15">
        <v>7078.3249999999998</v>
      </c>
      <c r="M84" s="15">
        <v>7438.625</v>
      </c>
      <c r="N84" s="15">
        <v>7730.1610000000001</v>
      </c>
      <c r="O84" s="35">
        <f t="shared" si="2"/>
        <v>-5.0000000001091394E-3</v>
      </c>
    </row>
    <row r="85" spans="1:15" ht="25.5" outlineLevel="3" x14ac:dyDescent="0.25">
      <c r="A85" s="13" t="s">
        <v>16</v>
      </c>
      <c r="B85" s="14" t="s">
        <v>12</v>
      </c>
      <c r="C85" s="14" t="s">
        <v>35</v>
      </c>
      <c r="D85" s="14" t="s">
        <v>103</v>
      </c>
      <c r="E85" s="14" t="s">
        <v>17</v>
      </c>
      <c r="F85" s="14"/>
      <c r="G85" s="26">
        <f>G86</f>
        <v>7078.33</v>
      </c>
      <c r="H85" s="32"/>
      <c r="I85" s="32"/>
      <c r="J85" s="32"/>
      <c r="K85" s="26">
        <f>K86</f>
        <v>7078.33</v>
      </c>
      <c r="L85" s="15">
        <v>7078.3249999999998</v>
      </c>
      <c r="M85" s="15">
        <v>7438.625</v>
      </c>
      <c r="N85" s="15">
        <v>7730.1610000000001</v>
      </c>
      <c r="O85" s="35">
        <f t="shared" si="2"/>
        <v>-5.0000000001091394E-3</v>
      </c>
    </row>
    <row r="86" spans="1:15" ht="51" outlineLevel="4" x14ac:dyDescent="0.25">
      <c r="A86" s="13" t="s">
        <v>104</v>
      </c>
      <c r="B86" s="14" t="s">
        <v>12</v>
      </c>
      <c r="C86" s="14" t="s">
        <v>35</v>
      </c>
      <c r="D86" s="14" t="s">
        <v>103</v>
      </c>
      <c r="E86" s="14" t="s">
        <v>105</v>
      </c>
      <c r="F86" s="14"/>
      <c r="G86" s="26">
        <f>G87+G90+G93+G96</f>
        <v>7078.33</v>
      </c>
      <c r="H86" s="32"/>
      <c r="I86" s="32"/>
      <c r="J86" s="32"/>
      <c r="K86" s="26">
        <f>K87+K90+K93+K96</f>
        <v>7078.33</v>
      </c>
      <c r="L86" s="15">
        <v>7078.3249999999998</v>
      </c>
      <c r="M86" s="15">
        <v>7438.625</v>
      </c>
      <c r="N86" s="15">
        <v>7730.1610000000001</v>
      </c>
      <c r="O86" s="35">
        <f t="shared" si="2"/>
        <v>-5.0000000001091394E-3</v>
      </c>
    </row>
    <row r="87" spans="1:15" ht="51" outlineLevel="5" x14ac:dyDescent="0.25">
      <c r="A87" s="13" t="s">
        <v>106</v>
      </c>
      <c r="B87" s="14" t="s">
        <v>12</v>
      </c>
      <c r="C87" s="14" t="s">
        <v>35</v>
      </c>
      <c r="D87" s="14" t="s">
        <v>103</v>
      </c>
      <c r="E87" s="14" t="s">
        <v>107</v>
      </c>
      <c r="F87" s="14"/>
      <c r="G87" s="26">
        <f>G88+G89</f>
        <v>1317.42</v>
      </c>
      <c r="H87" s="32"/>
      <c r="I87" s="32"/>
      <c r="J87" s="32"/>
      <c r="K87" s="26">
        <f>K88+K89</f>
        <v>1317.42</v>
      </c>
      <c r="L87" s="15">
        <v>1317.42</v>
      </c>
      <c r="M87" s="15">
        <v>1370.117</v>
      </c>
      <c r="N87" s="15">
        <v>1424.921</v>
      </c>
      <c r="O87" s="35">
        <f t="shared" si="2"/>
        <v>0</v>
      </c>
    </row>
    <row r="88" spans="1:15" ht="38.25" outlineLevel="6" x14ac:dyDescent="0.25">
      <c r="A88" s="13" t="s">
        <v>108</v>
      </c>
      <c r="B88" s="14" t="s">
        <v>12</v>
      </c>
      <c r="C88" s="14" t="s">
        <v>35</v>
      </c>
      <c r="D88" s="14" t="s">
        <v>103</v>
      </c>
      <c r="E88" s="14" t="s">
        <v>107</v>
      </c>
      <c r="F88" s="14" t="s">
        <v>109</v>
      </c>
      <c r="G88" s="26">
        <v>1273.95</v>
      </c>
      <c r="H88" s="32"/>
      <c r="I88" s="32"/>
      <c r="J88" s="32"/>
      <c r="K88" s="21">
        <f t="shared" ref="K88:K89" si="3">SUM(G88:J88)</f>
        <v>1273.95</v>
      </c>
      <c r="L88" s="15">
        <v>1273.95</v>
      </c>
      <c r="M88" s="15">
        <v>1324.92</v>
      </c>
      <c r="N88" s="15">
        <v>1377.921</v>
      </c>
      <c r="O88" s="35">
        <f t="shared" si="2"/>
        <v>0</v>
      </c>
    </row>
    <row r="89" spans="1:15" ht="38.25" outlineLevel="6" x14ac:dyDescent="0.25">
      <c r="A89" s="13" t="s">
        <v>22</v>
      </c>
      <c r="B89" s="14" t="s">
        <v>12</v>
      </c>
      <c r="C89" s="14" t="s">
        <v>35</v>
      </c>
      <c r="D89" s="14" t="s">
        <v>103</v>
      </c>
      <c r="E89" s="14" t="s">
        <v>107</v>
      </c>
      <c r="F89" s="14" t="s">
        <v>23</v>
      </c>
      <c r="G89" s="26">
        <v>43.47</v>
      </c>
      <c r="H89" s="32"/>
      <c r="I89" s="32"/>
      <c r="J89" s="32"/>
      <c r="K89" s="21">
        <f t="shared" si="3"/>
        <v>43.47</v>
      </c>
      <c r="L89" s="15">
        <v>43.47</v>
      </c>
      <c r="M89" s="15">
        <v>45.197000000000003</v>
      </c>
      <c r="N89" s="15">
        <v>47</v>
      </c>
      <c r="O89" s="35">
        <f t="shared" si="2"/>
        <v>0</v>
      </c>
    </row>
    <row r="90" spans="1:15" ht="38.25" outlineLevel="5" x14ac:dyDescent="0.25">
      <c r="A90" s="13" t="s">
        <v>110</v>
      </c>
      <c r="B90" s="14" t="s">
        <v>12</v>
      </c>
      <c r="C90" s="14" t="s">
        <v>35</v>
      </c>
      <c r="D90" s="14" t="s">
        <v>103</v>
      </c>
      <c r="E90" s="14" t="s">
        <v>111</v>
      </c>
      <c r="F90" s="14"/>
      <c r="G90" s="26">
        <f>G91+G92</f>
        <v>137.32000000000002</v>
      </c>
      <c r="H90" s="32"/>
      <c r="I90" s="32"/>
      <c r="J90" s="32"/>
      <c r="K90" s="26">
        <f>K91+K92</f>
        <v>137.32000000000002</v>
      </c>
      <c r="L90" s="15">
        <v>137.315</v>
      </c>
      <c r="M90" s="15">
        <v>142.80799999999999</v>
      </c>
      <c r="N90" s="15">
        <v>148.52000000000001</v>
      </c>
      <c r="O90" s="35">
        <f t="shared" si="2"/>
        <v>-5.0000000000238742E-3</v>
      </c>
    </row>
    <row r="91" spans="1:15" ht="38.25" outlineLevel="6" x14ac:dyDescent="0.25">
      <c r="A91" s="13" t="s">
        <v>108</v>
      </c>
      <c r="B91" s="14" t="s">
        <v>12</v>
      </c>
      <c r="C91" s="14" t="s">
        <v>35</v>
      </c>
      <c r="D91" s="14" t="s">
        <v>103</v>
      </c>
      <c r="E91" s="14" t="s">
        <v>111</v>
      </c>
      <c r="F91" s="14" t="s">
        <v>109</v>
      </c>
      <c r="G91" s="26">
        <v>129.99</v>
      </c>
      <c r="H91" s="32"/>
      <c r="I91" s="32"/>
      <c r="J91" s="32"/>
      <c r="K91" s="21">
        <f t="shared" ref="K91:K92" si="4">SUM(G91:J91)</f>
        <v>129.99</v>
      </c>
      <c r="L91" s="15">
        <v>129.99</v>
      </c>
      <c r="M91" s="15">
        <v>135.18</v>
      </c>
      <c r="N91" s="15">
        <v>140.59</v>
      </c>
      <c r="O91" s="35">
        <f t="shared" si="2"/>
        <v>0</v>
      </c>
    </row>
    <row r="92" spans="1:15" ht="38.25" outlineLevel="6" x14ac:dyDescent="0.25">
      <c r="A92" s="13" t="s">
        <v>22</v>
      </c>
      <c r="B92" s="14" t="s">
        <v>12</v>
      </c>
      <c r="C92" s="14" t="s">
        <v>35</v>
      </c>
      <c r="D92" s="14" t="s">
        <v>103</v>
      </c>
      <c r="E92" s="14" t="s">
        <v>111</v>
      </c>
      <c r="F92" s="14" t="s">
        <v>23</v>
      </c>
      <c r="G92" s="26">
        <v>7.33</v>
      </c>
      <c r="H92" s="32"/>
      <c r="I92" s="32"/>
      <c r="J92" s="32"/>
      <c r="K92" s="21">
        <f t="shared" si="4"/>
        <v>7.33</v>
      </c>
      <c r="L92" s="15">
        <v>7.3250000000000002</v>
      </c>
      <c r="M92" s="15">
        <v>7.6280000000000001</v>
      </c>
      <c r="N92" s="15">
        <v>7.93</v>
      </c>
      <c r="O92" s="35">
        <f t="shared" si="2"/>
        <v>-4.9999999999998934E-3</v>
      </c>
    </row>
    <row r="93" spans="1:15" ht="25.5" outlineLevel="5" x14ac:dyDescent="0.25">
      <c r="A93" s="13" t="s">
        <v>112</v>
      </c>
      <c r="B93" s="14" t="s">
        <v>12</v>
      </c>
      <c r="C93" s="14" t="s">
        <v>35</v>
      </c>
      <c r="D93" s="14" t="s">
        <v>103</v>
      </c>
      <c r="E93" s="14" t="s">
        <v>113</v>
      </c>
      <c r="F93" s="14"/>
      <c r="G93" s="26">
        <f>G94+G95</f>
        <v>1777.1200000000001</v>
      </c>
      <c r="H93" s="32"/>
      <c r="I93" s="32"/>
      <c r="J93" s="32"/>
      <c r="K93" s="26">
        <f>K94+K95</f>
        <v>1777.1200000000001</v>
      </c>
      <c r="L93" s="15">
        <v>1777.12</v>
      </c>
      <c r="M93" s="15">
        <v>2079.23</v>
      </c>
      <c r="N93" s="15">
        <v>2310.25</v>
      </c>
      <c r="O93" s="35">
        <f t="shared" si="2"/>
        <v>0</v>
      </c>
    </row>
    <row r="94" spans="1:15" ht="38.25" outlineLevel="6" x14ac:dyDescent="0.25">
      <c r="A94" s="13" t="s">
        <v>108</v>
      </c>
      <c r="B94" s="14" t="s">
        <v>12</v>
      </c>
      <c r="C94" s="14" t="s">
        <v>35</v>
      </c>
      <c r="D94" s="14" t="s">
        <v>103</v>
      </c>
      <c r="E94" s="14" t="s">
        <v>113</v>
      </c>
      <c r="F94" s="14" t="s">
        <v>109</v>
      </c>
      <c r="G94" s="26">
        <v>1631.7</v>
      </c>
      <c r="H94" s="32"/>
      <c r="I94" s="32"/>
      <c r="J94" s="32"/>
      <c r="K94" s="21">
        <f t="shared" ref="K94:K95" si="5">SUM(G94:J94)</f>
        <v>1631.7</v>
      </c>
      <c r="L94" s="15">
        <v>1631.7</v>
      </c>
      <c r="M94" s="15">
        <v>1908.54</v>
      </c>
      <c r="N94" s="15">
        <v>2120.6</v>
      </c>
      <c r="O94" s="35">
        <f t="shared" si="2"/>
        <v>0</v>
      </c>
    </row>
    <row r="95" spans="1:15" ht="38.25" outlineLevel="6" x14ac:dyDescent="0.25">
      <c r="A95" s="13" t="s">
        <v>22</v>
      </c>
      <c r="B95" s="14" t="s">
        <v>12</v>
      </c>
      <c r="C95" s="14" t="s">
        <v>35</v>
      </c>
      <c r="D95" s="14" t="s">
        <v>103</v>
      </c>
      <c r="E95" s="14" t="s">
        <v>113</v>
      </c>
      <c r="F95" s="14" t="s">
        <v>23</v>
      </c>
      <c r="G95" s="26">
        <v>145.41999999999999</v>
      </c>
      <c r="H95" s="32"/>
      <c r="I95" s="32"/>
      <c r="J95" s="32"/>
      <c r="K95" s="21">
        <f t="shared" si="5"/>
        <v>145.41999999999999</v>
      </c>
      <c r="L95" s="15">
        <v>145.41999999999999</v>
      </c>
      <c r="M95" s="15">
        <v>170.69</v>
      </c>
      <c r="N95" s="15">
        <v>189.65</v>
      </c>
      <c r="O95" s="35">
        <f t="shared" si="2"/>
        <v>0</v>
      </c>
    </row>
    <row r="96" spans="1:15" ht="25.5" outlineLevel="5" x14ac:dyDescent="0.25">
      <c r="A96" s="13" t="s">
        <v>114</v>
      </c>
      <c r="B96" s="14" t="s">
        <v>12</v>
      </c>
      <c r="C96" s="14" t="s">
        <v>35</v>
      </c>
      <c r="D96" s="14" t="s">
        <v>103</v>
      </c>
      <c r="E96" s="14" t="s">
        <v>115</v>
      </c>
      <c r="F96" s="14"/>
      <c r="G96" s="26">
        <f>G97+G98</f>
        <v>3846.4700000000003</v>
      </c>
      <c r="H96" s="32"/>
      <c r="I96" s="32"/>
      <c r="J96" s="32"/>
      <c r="K96" s="26">
        <f>K97+K98</f>
        <v>3846.4700000000003</v>
      </c>
      <c r="L96" s="15">
        <v>3846.47</v>
      </c>
      <c r="M96" s="15">
        <v>3846.47</v>
      </c>
      <c r="N96" s="15">
        <v>3846.47</v>
      </c>
      <c r="O96" s="35">
        <f t="shared" si="2"/>
        <v>0</v>
      </c>
    </row>
    <row r="97" spans="1:15" ht="38.25" outlineLevel="6" x14ac:dyDescent="0.25">
      <c r="A97" s="13" t="s">
        <v>108</v>
      </c>
      <c r="B97" s="14" t="s">
        <v>12</v>
      </c>
      <c r="C97" s="14" t="s">
        <v>35</v>
      </c>
      <c r="D97" s="14" t="s">
        <v>103</v>
      </c>
      <c r="E97" s="14" t="s">
        <v>115</v>
      </c>
      <c r="F97" s="14" t="s">
        <v>109</v>
      </c>
      <c r="G97" s="26">
        <v>3551.61</v>
      </c>
      <c r="H97" s="32"/>
      <c r="I97" s="32"/>
      <c r="J97" s="32"/>
      <c r="K97" s="21">
        <f t="shared" ref="K97:K98" si="6">SUM(G97:J97)</f>
        <v>3551.61</v>
      </c>
      <c r="L97" s="15">
        <v>3551.61</v>
      </c>
      <c r="M97" s="15">
        <v>3551.61</v>
      </c>
      <c r="N97" s="15">
        <v>3551.61</v>
      </c>
      <c r="O97" s="35">
        <f t="shared" si="2"/>
        <v>0</v>
      </c>
    </row>
    <row r="98" spans="1:15" ht="38.25" outlineLevel="6" x14ac:dyDescent="0.25">
      <c r="A98" s="13" t="s">
        <v>22</v>
      </c>
      <c r="B98" s="14" t="s">
        <v>12</v>
      </c>
      <c r="C98" s="14" t="s">
        <v>35</v>
      </c>
      <c r="D98" s="14" t="s">
        <v>103</v>
      </c>
      <c r="E98" s="14" t="s">
        <v>115</v>
      </c>
      <c r="F98" s="14" t="s">
        <v>23</v>
      </c>
      <c r="G98" s="26">
        <v>294.86</v>
      </c>
      <c r="H98" s="32"/>
      <c r="I98" s="32"/>
      <c r="J98" s="32"/>
      <c r="K98" s="21">
        <f t="shared" si="6"/>
        <v>294.86</v>
      </c>
      <c r="L98" s="15">
        <v>294.86</v>
      </c>
      <c r="M98" s="15">
        <v>294.86</v>
      </c>
      <c r="N98" s="15">
        <v>294.86</v>
      </c>
      <c r="O98" s="35">
        <f t="shared" si="2"/>
        <v>0</v>
      </c>
    </row>
    <row r="99" spans="1:15" ht="63.75" x14ac:dyDescent="0.25">
      <c r="A99" s="23" t="s">
        <v>116</v>
      </c>
      <c r="B99" s="24" t="s">
        <v>117</v>
      </c>
      <c r="C99" s="24"/>
      <c r="D99" s="24"/>
      <c r="E99" s="24"/>
      <c r="F99" s="24"/>
      <c r="G99" s="19">
        <f>G100+G112+G133</f>
        <v>178086.00000000003</v>
      </c>
      <c r="H99" s="31"/>
      <c r="I99" s="31"/>
      <c r="J99" s="31"/>
      <c r="K99" s="19">
        <f>K100+K112+K133</f>
        <v>182857.25000000003</v>
      </c>
      <c r="L99" s="15">
        <v>179357.25</v>
      </c>
      <c r="M99" s="15">
        <v>104507.4</v>
      </c>
      <c r="N99" s="15">
        <v>125357.68</v>
      </c>
      <c r="O99" s="35">
        <f t="shared" si="2"/>
        <v>-3500.0000000000291</v>
      </c>
    </row>
    <row r="100" spans="1:15" ht="38.25" outlineLevel="1" x14ac:dyDescent="0.25">
      <c r="A100" s="13" t="s">
        <v>118</v>
      </c>
      <c r="B100" s="14" t="s">
        <v>117</v>
      </c>
      <c r="C100" s="14" t="s">
        <v>45</v>
      </c>
      <c r="D100" s="14"/>
      <c r="E100" s="14"/>
      <c r="F100" s="14"/>
      <c r="G100" s="26">
        <f>G101+G107</f>
        <v>7247.15</v>
      </c>
      <c r="H100" s="32"/>
      <c r="I100" s="32"/>
      <c r="J100" s="32"/>
      <c r="K100" s="26">
        <f>K101+K107</f>
        <v>7247.15</v>
      </c>
      <c r="L100" s="15">
        <v>7247.15</v>
      </c>
      <c r="M100" s="15">
        <v>6883.39</v>
      </c>
      <c r="N100" s="15">
        <v>6971.31</v>
      </c>
      <c r="O100" s="35">
        <f t="shared" si="2"/>
        <v>0</v>
      </c>
    </row>
    <row r="101" spans="1:15" ht="51" outlineLevel="2" x14ac:dyDescent="0.25">
      <c r="A101" s="13" t="s">
        <v>119</v>
      </c>
      <c r="B101" s="14" t="s">
        <v>117</v>
      </c>
      <c r="C101" s="14" t="s">
        <v>45</v>
      </c>
      <c r="D101" s="14" t="s">
        <v>120</v>
      </c>
      <c r="E101" s="14"/>
      <c r="F101" s="14"/>
      <c r="G101" s="26">
        <f>G102</f>
        <v>6781.15</v>
      </c>
      <c r="H101" s="32"/>
      <c r="I101" s="32"/>
      <c r="J101" s="32"/>
      <c r="K101" s="26">
        <f>K102</f>
        <v>6781.15</v>
      </c>
      <c r="L101" s="15">
        <v>6781.15</v>
      </c>
      <c r="M101" s="15">
        <v>6791.39</v>
      </c>
      <c r="N101" s="15">
        <v>6876.31</v>
      </c>
      <c r="O101" s="35">
        <f t="shared" si="2"/>
        <v>0</v>
      </c>
    </row>
    <row r="102" spans="1:15" ht="38.25" outlineLevel="3" x14ac:dyDescent="0.25">
      <c r="A102" s="13" t="s">
        <v>121</v>
      </c>
      <c r="B102" s="14" t="s">
        <v>117</v>
      </c>
      <c r="C102" s="14" t="s">
        <v>45</v>
      </c>
      <c r="D102" s="14" t="s">
        <v>120</v>
      </c>
      <c r="E102" s="14" t="s">
        <v>122</v>
      </c>
      <c r="F102" s="14"/>
      <c r="G102" s="26">
        <f>G103</f>
        <v>6781.15</v>
      </c>
      <c r="H102" s="32"/>
      <c r="I102" s="32"/>
      <c r="J102" s="32"/>
      <c r="K102" s="26">
        <f>K103</f>
        <v>6781.15</v>
      </c>
      <c r="L102" s="15">
        <v>6781.15</v>
      </c>
      <c r="M102" s="15">
        <v>6791.39</v>
      </c>
      <c r="N102" s="15">
        <v>6876.31</v>
      </c>
      <c r="O102" s="35">
        <f t="shared" si="2"/>
        <v>0</v>
      </c>
    </row>
    <row r="103" spans="1:15" ht="25.5" outlineLevel="4" x14ac:dyDescent="0.25">
      <c r="A103" s="13" t="s">
        <v>123</v>
      </c>
      <c r="B103" s="14" t="s">
        <v>117</v>
      </c>
      <c r="C103" s="14" t="s">
        <v>45</v>
      </c>
      <c r="D103" s="14" t="s">
        <v>120</v>
      </c>
      <c r="E103" s="14" t="s">
        <v>124</v>
      </c>
      <c r="F103" s="14"/>
      <c r="G103" s="26">
        <f>G104</f>
        <v>6781.15</v>
      </c>
      <c r="H103" s="32"/>
      <c r="I103" s="32"/>
      <c r="J103" s="32"/>
      <c r="K103" s="26">
        <f>K104</f>
        <v>6781.15</v>
      </c>
      <c r="L103" s="15">
        <v>6781.15</v>
      </c>
      <c r="M103" s="15">
        <v>6791.39</v>
      </c>
      <c r="N103" s="15">
        <v>6876.31</v>
      </c>
      <c r="O103" s="35">
        <f t="shared" si="2"/>
        <v>0</v>
      </c>
    </row>
    <row r="104" spans="1:15" ht="38.25" outlineLevel="5" x14ac:dyDescent="0.25">
      <c r="A104" s="13" t="s">
        <v>125</v>
      </c>
      <c r="B104" s="14" t="s">
        <v>117</v>
      </c>
      <c r="C104" s="14" t="s">
        <v>45</v>
      </c>
      <c r="D104" s="14" t="s">
        <v>120</v>
      </c>
      <c r="E104" s="14" t="s">
        <v>126</v>
      </c>
      <c r="F104" s="14"/>
      <c r="G104" s="26">
        <f>G105+G106</f>
        <v>6781.15</v>
      </c>
      <c r="H104" s="32"/>
      <c r="I104" s="32"/>
      <c r="J104" s="32"/>
      <c r="K104" s="26">
        <f>K105+K106</f>
        <v>6781.15</v>
      </c>
      <c r="L104" s="15">
        <v>6781.15</v>
      </c>
      <c r="M104" s="15">
        <v>6791.39</v>
      </c>
      <c r="N104" s="15">
        <v>6876.31</v>
      </c>
      <c r="O104" s="35">
        <f t="shared" si="2"/>
        <v>0</v>
      </c>
    </row>
    <row r="105" spans="1:15" ht="25.5" outlineLevel="6" x14ac:dyDescent="0.25">
      <c r="A105" s="13" t="s">
        <v>127</v>
      </c>
      <c r="B105" s="14" t="s">
        <v>117</v>
      </c>
      <c r="C105" s="14" t="s">
        <v>45</v>
      </c>
      <c r="D105" s="14" t="s">
        <v>120</v>
      </c>
      <c r="E105" s="14" t="s">
        <v>126</v>
      </c>
      <c r="F105" s="14" t="s">
        <v>128</v>
      </c>
      <c r="G105" s="26">
        <v>5806.99</v>
      </c>
      <c r="H105" s="32"/>
      <c r="I105" s="32"/>
      <c r="J105" s="32"/>
      <c r="K105" s="21">
        <f t="shared" ref="K105:K106" si="7">SUM(G105:J105)</f>
        <v>5806.99</v>
      </c>
      <c r="L105" s="15">
        <v>5806.99</v>
      </c>
      <c r="M105" s="15">
        <v>5874.2</v>
      </c>
      <c r="N105" s="15">
        <v>5874.2</v>
      </c>
      <c r="O105" s="35">
        <f t="shared" si="2"/>
        <v>0</v>
      </c>
    </row>
    <row r="106" spans="1:15" ht="38.25" outlineLevel="6" x14ac:dyDescent="0.25">
      <c r="A106" s="13" t="s">
        <v>22</v>
      </c>
      <c r="B106" s="14" t="s">
        <v>117</v>
      </c>
      <c r="C106" s="14" t="s">
        <v>45</v>
      </c>
      <c r="D106" s="14" t="s">
        <v>120</v>
      </c>
      <c r="E106" s="14" t="s">
        <v>126</v>
      </c>
      <c r="F106" s="14" t="s">
        <v>23</v>
      </c>
      <c r="G106" s="26">
        <v>974.16</v>
      </c>
      <c r="H106" s="32"/>
      <c r="I106" s="32"/>
      <c r="J106" s="32"/>
      <c r="K106" s="21">
        <f t="shared" si="7"/>
        <v>974.16</v>
      </c>
      <c r="L106" s="15">
        <v>974.16</v>
      </c>
      <c r="M106" s="15">
        <v>917.19</v>
      </c>
      <c r="N106" s="15">
        <v>1002.11</v>
      </c>
      <c r="O106" s="35">
        <f t="shared" si="2"/>
        <v>0</v>
      </c>
    </row>
    <row r="107" spans="1:15" ht="51" outlineLevel="2" x14ac:dyDescent="0.25">
      <c r="A107" s="13" t="s">
        <v>129</v>
      </c>
      <c r="B107" s="14" t="s">
        <v>117</v>
      </c>
      <c r="C107" s="14" t="s">
        <v>45</v>
      </c>
      <c r="D107" s="14" t="s">
        <v>35</v>
      </c>
      <c r="E107" s="14"/>
      <c r="F107" s="14"/>
      <c r="G107" s="26">
        <f>G108</f>
        <v>466</v>
      </c>
      <c r="H107" s="32"/>
      <c r="I107" s="32"/>
      <c r="J107" s="32"/>
      <c r="K107" s="26">
        <f>K108</f>
        <v>466</v>
      </c>
      <c r="L107" s="15">
        <v>466</v>
      </c>
      <c r="M107" s="15">
        <v>92</v>
      </c>
      <c r="N107" s="15">
        <v>95</v>
      </c>
      <c r="O107" s="35">
        <f t="shared" si="2"/>
        <v>0</v>
      </c>
    </row>
    <row r="108" spans="1:15" ht="38.25" outlineLevel="3" x14ac:dyDescent="0.25">
      <c r="A108" s="13" t="s">
        <v>121</v>
      </c>
      <c r="B108" s="14" t="s">
        <v>117</v>
      </c>
      <c r="C108" s="14" t="s">
        <v>45</v>
      </c>
      <c r="D108" s="14" t="s">
        <v>35</v>
      </c>
      <c r="E108" s="14" t="s">
        <v>122</v>
      </c>
      <c r="F108" s="14"/>
      <c r="G108" s="26">
        <f>G109</f>
        <v>466</v>
      </c>
      <c r="H108" s="32"/>
      <c r="I108" s="32"/>
      <c r="J108" s="32"/>
      <c r="K108" s="26">
        <f>K109</f>
        <v>466</v>
      </c>
      <c r="L108" s="15">
        <v>466</v>
      </c>
      <c r="M108" s="15">
        <v>92</v>
      </c>
      <c r="N108" s="15">
        <v>95</v>
      </c>
      <c r="O108" s="35">
        <f t="shared" si="2"/>
        <v>0</v>
      </c>
    </row>
    <row r="109" spans="1:15" ht="51" outlineLevel="4" x14ac:dyDescent="0.25">
      <c r="A109" s="13" t="s">
        <v>130</v>
      </c>
      <c r="B109" s="14" t="s">
        <v>117</v>
      </c>
      <c r="C109" s="14" t="s">
        <v>45</v>
      </c>
      <c r="D109" s="14" t="s">
        <v>35</v>
      </c>
      <c r="E109" s="14" t="s">
        <v>131</v>
      </c>
      <c r="F109" s="14"/>
      <c r="G109" s="26">
        <f>G110</f>
        <v>466</v>
      </c>
      <c r="H109" s="32"/>
      <c r="I109" s="32"/>
      <c r="J109" s="32"/>
      <c r="K109" s="26">
        <f>K110</f>
        <v>466</v>
      </c>
      <c r="L109" s="15">
        <v>466</v>
      </c>
      <c r="M109" s="15">
        <v>92</v>
      </c>
      <c r="N109" s="15">
        <v>95</v>
      </c>
      <c r="O109" s="35">
        <f t="shared" si="2"/>
        <v>0</v>
      </c>
    </row>
    <row r="110" spans="1:15" ht="38.25" outlineLevel="5" x14ac:dyDescent="0.25">
      <c r="A110" s="13" t="s">
        <v>132</v>
      </c>
      <c r="B110" s="14" t="s">
        <v>117</v>
      </c>
      <c r="C110" s="14" t="s">
        <v>45</v>
      </c>
      <c r="D110" s="14" t="s">
        <v>35</v>
      </c>
      <c r="E110" s="14" t="s">
        <v>133</v>
      </c>
      <c r="F110" s="14"/>
      <c r="G110" s="26">
        <f>G111</f>
        <v>466</v>
      </c>
      <c r="H110" s="32"/>
      <c r="I110" s="32"/>
      <c r="J110" s="32"/>
      <c r="K110" s="26">
        <f>K111</f>
        <v>466</v>
      </c>
      <c r="L110" s="15">
        <v>466</v>
      </c>
      <c r="M110" s="15">
        <v>92</v>
      </c>
      <c r="N110" s="15">
        <v>95</v>
      </c>
      <c r="O110" s="35">
        <f t="shared" si="2"/>
        <v>0</v>
      </c>
    </row>
    <row r="111" spans="1:15" ht="38.25" outlineLevel="6" x14ac:dyDescent="0.25">
      <c r="A111" s="13" t="s">
        <v>22</v>
      </c>
      <c r="B111" s="14" t="s">
        <v>117</v>
      </c>
      <c r="C111" s="14" t="s">
        <v>45</v>
      </c>
      <c r="D111" s="14" t="s">
        <v>35</v>
      </c>
      <c r="E111" s="14" t="s">
        <v>133</v>
      </c>
      <c r="F111" s="14" t="s">
        <v>23</v>
      </c>
      <c r="G111" s="26">
        <v>466</v>
      </c>
      <c r="H111" s="32"/>
      <c r="I111" s="32"/>
      <c r="J111" s="32"/>
      <c r="K111" s="21">
        <f>SUM(G111:J111)</f>
        <v>466</v>
      </c>
      <c r="L111" s="15">
        <v>466</v>
      </c>
      <c r="M111" s="15">
        <v>92</v>
      </c>
      <c r="N111" s="15">
        <v>95</v>
      </c>
      <c r="O111" s="35">
        <f t="shared" si="2"/>
        <v>0</v>
      </c>
    </row>
    <row r="112" spans="1:15" outlineLevel="1" x14ac:dyDescent="0.25">
      <c r="A112" s="13" t="s">
        <v>134</v>
      </c>
      <c r="B112" s="14" t="s">
        <v>117</v>
      </c>
      <c r="C112" s="14" t="s">
        <v>75</v>
      </c>
      <c r="D112" s="14"/>
      <c r="E112" s="14"/>
      <c r="F112" s="14"/>
      <c r="G112" s="26">
        <f>G113+G120</f>
        <v>8379.5499999999993</v>
      </c>
      <c r="H112" s="32"/>
      <c r="I112" s="32"/>
      <c r="J112" s="32"/>
      <c r="K112" s="26">
        <f>K113+K120</f>
        <v>8379.5499999999993</v>
      </c>
      <c r="L112" s="15">
        <v>8379.5499999999993</v>
      </c>
      <c r="M112" s="15">
        <v>4842.1000000000004</v>
      </c>
      <c r="N112" s="15">
        <v>4842.1000000000004</v>
      </c>
      <c r="O112" s="35">
        <f t="shared" si="2"/>
        <v>0</v>
      </c>
    </row>
    <row r="113" spans="1:15" outlineLevel="2" x14ac:dyDescent="0.25">
      <c r="A113" s="13" t="s">
        <v>135</v>
      </c>
      <c r="B113" s="14" t="s">
        <v>117</v>
      </c>
      <c r="C113" s="14" t="s">
        <v>75</v>
      </c>
      <c r="D113" s="14" t="s">
        <v>120</v>
      </c>
      <c r="E113" s="14"/>
      <c r="F113" s="14"/>
      <c r="G113" s="26">
        <f>G114</f>
        <v>3149.8999999999996</v>
      </c>
      <c r="H113" s="32"/>
      <c r="I113" s="32"/>
      <c r="J113" s="32"/>
      <c r="K113" s="26">
        <f>K114</f>
        <v>3149.8999999999996</v>
      </c>
      <c r="L113" s="15">
        <v>3149.9</v>
      </c>
      <c r="M113" s="15">
        <v>1395.8</v>
      </c>
      <c r="N113" s="15">
        <v>1395.8</v>
      </c>
      <c r="O113" s="35">
        <f t="shared" si="2"/>
        <v>0</v>
      </c>
    </row>
    <row r="114" spans="1:15" ht="25.5" outlineLevel="3" x14ac:dyDescent="0.25">
      <c r="A114" s="13" t="s">
        <v>136</v>
      </c>
      <c r="B114" s="14" t="s">
        <v>117</v>
      </c>
      <c r="C114" s="14" t="s">
        <v>75</v>
      </c>
      <c r="D114" s="14" t="s">
        <v>120</v>
      </c>
      <c r="E114" s="14" t="s">
        <v>137</v>
      </c>
      <c r="F114" s="14"/>
      <c r="G114" s="26">
        <f>G115</f>
        <v>3149.8999999999996</v>
      </c>
      <c r="H114" s="32"/>
      <c r="I114" s="32"/>
      <c r="J114" s="32"/>
      <c r="K114" s="26">
        <f>K115</f>
        <v>3149.8999999999996</v>
      </c>
      <c r="L114" s="15">
        <v>3149.9</v>
      </c>
      <c r="M114" s="15">
        <v>1395.8</v>
      </c>
      <c r="N114" s="15">
        <v>1395.8</v>
      </c>
      <c r="O114" s="35">
        <f t="shared" si="2"/>
        <v>0</v>
      </c>
    </row>
    <row r="115" spans="1:15" ht="38.25" outlineLevel="4" x14ac:dyDescent="0.25">
      <c r="A115" s="13" t="s">
        <v>138</v>
      </c>
      <c r="B115" s="14" t="s">
        <v>117</v>
      </c>
      <c r="C115" s="14" t="s">
        <v>75</v>
      </c>
      <c r="D115" s="14" t="s">
        <v>120</v>
      </c>
      <c r="E115" s="14" t="s">
        <v>139</v>
      </c>
      <c r="F115" s="14"/>
      <c r="G115" s="26">
        <f>G116+G118</f>
        <v>3149.8999999999996</v>
      </c>
      <c r="H115" s="32"/>
      <c r="I115" s="32"/>
      <c r="J115" s="32"/>
      <c r="K115" s="26">
        <f>K116+K118</f>
        <v>3149.8999999999996</v>
      </c>
      <c r="L115" s="15">
        <v>3149.9</v>
      </c>
      <c r="M115" s="15">
        <v>1395.8</v>
      </c>
      <c r="N115" s="15">
        <v>1395.8</v>
      </c>
      <c r="O115" s="35">
        <f t="shared" si="2"/>
        <v>0</v>
      </c>
    </row>
    <row r="116" spans="1:15" outlineLevel="5" x14ac:dyDescent="0.25">
      <c r="A116" s="13" t="s">
        <v>140</v>
      </c>
      <c r="B116" s="14" t="s">
        <v>117</v>
      </c>
      <c r="C116" s="14" t="s">
        <v>75</v>
      </c>
      <c r="D116" s="14" t="s">
        <v>120</v>
      </c>
      <c r="E116" s="14" t="s">
        <v>141</v>
      </c>
      <c r="F116" s="14"/>
      <c r="G116" s="26">
        <f>G117</f>
        <v>2174.6999999999998</v>
      </c>
      <c r="H116" s="32"/>
      <c r="I116" s="32"/>
      <c r="J116" s="32"/>
      <c r="K116" s="26">
        <f>K117</f>
        <v>2174.6999999999998</v>
      </c>
      <c r="L116" s="15">
        <v>2174.6999999999998</v>
      </c>
      <c r="M116" s="15">
        <v>420.6</v>
      </c>
      <c r="N116" s="15">
        <v>420.6</v>
      </c>
      <c r="O116" s="35">
        <f t="shared" si="2"/>
        <v>0</v>
      </c>
    </row>
    <row r="117" spans="1:15" ht="38.25" outlineLevel="6" x14ac:dyDescent="0.25">
      <c r="A117" s="13" t="s">
        <v>22</v>
      </c>
      <c r="B117" s="14" t="s">
        <v>117</v>
      </c>
      <c r="C117" s="14" t="s">
        <v>75</v>
      </c>
      <c r="D117" s="14" t="s">
        <v>120</v>
      </c>
      <c r="E117" s="14" t="s">
        <v>141</v>
      </c>
      <c r="F117" s="14" t="s">
        <v>23</v>
      </c>
      <c r="G117" s="26">
        <v>2174.6999999999998</v>
      </c>
      <c r="H117" s="32"/>
      <c r="I117" s="32"/>
      <c r="J117" s="32"/>
      <c r="K117" s="21">
        <f>SUM(G117:J117)</f>
        <v>2174.6999999999998</v>
      </c>
      <c r="L117" s="15">
        <v>2174.6999999999998</v>
      </c>
      <c r="M117" s="15">
        <v>420.6</v>
      </c>
      <c r="N117" s="15">
        <v>420.6</v>
      </c>
      <c r="O117" s="35">
        <f t="shared" si="2"/>
        <v>0</v>
      </c>
    </row>
    <row r="118" spans="1:15" outlineLevel="5" x14ac:dyDescent="0.25">
      <c r="A118" s="13" t="s">
        <v>142</v>
      </c>
      <c r="B118" s="14" t="s">
        <v>117</v>
      </c>
      <c r="C118" s="14" t="s">
        <v>75</v>
      </c>
      <c r="D118" s="14" t="s">
        <v>120</v>
      </c>
      <c r="E118" s="14" t="s">
        <v>143</v>
      </c>
      <c r="F118" s="14"/>
      <c r="G118" s="26">
        <f>G119</f>
        <v>975.2</v>
      </c>
      <c r="H118" s="32"/>
      <c r="I118" s="32"/>
      <c r="J118" s="32"/>
      <c r="K118" s="26">
        <f>K119</f>
        <v>975.2</v>
      </c>
      <c r="L118" s="15">
        <v>975.2</v>
      </c>
      <c r="M118" s="15">
        <v>975.2</v>
      </c>
      <c r="N118" s="15">
        <v>975.2</v>
      </c>
      <c r="O118" s="35">
        <f t="shared" si="2"/>
        <v>0</v>
      </c>
    </row>
    <row r="119" spans="1:15" ht="38.25" outlineLevel="6" x14ac:dyDescent="0.25">
      <c r="A119" s="13" t="s">
        <v>22</v>
      </c>
      <c r="B119" s="14" t="s">
        <v>117</v>
      </c>
      <c r="C119" s="14" t="s">
        <v>75</v>
      </c>
      <c r="D119" s="14" t="s">
        <v>120</v>
      </c>
      <c r="E119" s="14" t="s">
        <v>143</v>
      </c>
      <c r="F119" s="14" t="s">
        <v>23</v>
      </c>
      <c r="G119" s="26">
        <v>975.2</v>
      </c>
      <c r="H119" s="32"/>
      <c r="I119" s="32"/>
      <c r="J119" s="32"/>
      <c r="K119" s="21">
        <f>SUM(G119:J119)</f>
        <v>975.2</v>
      </c>
      <c r="L119" s="15">
        <v>975.2</v>
      </c>
      <c r="M119" s="15">
        <v>975.2</v>
      </c>
      <c r="N119" s="15">
        <v>975.2</v>
      </c>
      <c r="O119" s="35">
        <f t="shared" si="2"/>
        <v>0</v>
      </c>
    </row>
    <row r="120" spans="1:15" ht="25.5" outlineLevel="2" x14ac:dyDescent="0.25">
      <c r="A120" s="13" t="s">
        <v>144</v>
      </c>
      <c r="B120" s="14" t="s">
        <v>117</v>
      </c>
      <c r="C120" s="14" t="s">
        <v>75</v>
      </c>
      <c r="D120" s="14" t="s">
        <v>145</v>
      </c>
      <c r="E120" s="14"/>
      <c r="F120" s="14"/>
      <c r="G120" s="26">
        <f>G121+G127</f>
        <v>5229.6499999999996</v>
      </c>
      <c r="H120" s="32"/>
      <c r="I120" s="32"/>
      <c r="J120" s="32"/>
      <c r="K120" s="26">
        <f>K121+K127</f>
        <v>5229.6499999999996</v>
      </c>
      <c r="L120" s="15">
        <v>5229.6499999999996</v>
      </c>
      <c r="M120" s="15">
        <v>3446.3</v>
      </c>
      <c r="N120" s="15">
        <v>3446.3</v>
      </c>
      <c r="O120" s="35">
        <f t="shared" si="2"/>
        <v>0</v>
      </c>
    </row>
    <row r="121" spans="1:15" ht="25.5" outlineLevel="3" x14ac:dyDescent="0.25">
      <c r="A121" s="13" t="s">
        <v>146</v>
      </c>
      <c r="B121" s="14" t="s">
        <v>117</v>
      </c>
      <c r="C121" s="14" t="s">
        <v>75</v>
      </c>
      <c r="D121" s="14" t="s">
        <v>145</v>
      </c>
      <c r="E121" s="14" t="s">
        <v>147</v>
      </c>
      <c r="F121" s="14"/>
      <c r="G121" s="26">
        <f>G122</f>
        <v>3783.4</v>
      </c>
      <c r="H121" s="32"/>
      <c r="I121" s="32"/>
      <c r="J121" s="32"/>
      <c r="K121" s="26">
        <f>K122</f>
        <v>3783.4</v>
      </c>
      <c r="L121" s="15">
        <v>3783.4</v>
      </c>
      <c r="M121" s="15">
        <v>2000</v>
      </c>
      <c r="N121" s="15">
        <v>2000</v>
      </c>
      <c r="O121" s="35">
        <f t="shared" si="2"/>
        <v>0</v>
      </c>
    </row>
    <row r="122" spans="1:15" ht="51" outlineLevel="4" x14ac:dyDescent="0.25">
      <c r="A122" s="13" t="s">
        <v>148</v>
      </c>
      <c r="B122" s="14" t="s">
        <v>117</v>
      </c>
      <c r="C122" s="14" t="s">
        <v>75</v>
      </c>
      <c r="D122" s="14" t="s">
        <v>145</v>
      </c>
      <c r="E122" s="14" t="s">
        <v>149</v>
      </c>
      <c r="F122" s="14"/>
      <c r="G122" s="26">
        <f>G123+G125</f>
        <v>3783.4</v>
      </c>
      <c r="H122" s="32"/>
      <c r="I122" s="32"/>
      <c r="J122" s="32"/>
      <c r="K122" s="26">
        <f>K123+K125</f>
        <v>3783.4</v>
      </c>
      <c r="L122" s="15">
        <v>3783.4</v>
      </c>
      <c r="M122" s="15">
        <v>2000</v>
      </c>
      <c r="N122" s="15">
        <v>2000</v>
      </c>
      <c r="O122" s="35">
        <f t="shared" si="2"/>
        <v>0</v>
      </c>
    </row>
    <row r="123" spans="1:15" ht="38.25" outlineLevel="5" x14ac:dyDescent="0.25">
      <c r="A123" s="13" t="s">
        <v>150</v>
      </c>
      <c r="B123" s="14" t="s">
        <v>117</v>
      </c>
      <c r="C123" s="14" t="s">
        <v>75</v>
      </c>
      <c r="D123" s="14" t="s">
        <v>145</v>
      </c>
      <c r="E123" s="14" t="s">
        <v>151</v>
      </c>
      <c r="F123" s="14"/>
      <c r="G123" s="26">
        <f>G124</f>
        <v>1783.4</v>
      </c>
      <c r="H123" s="32"/>
      <c r="I123" s="32"/>
      <c r="J123" s="32"/>
      <c r="K123" s="26">
        <f>K124</f>
        <v>1783.4</v>
      </c>
      <c r="L123" s="15">
        <v>1783.4</v>
      </c>
      <c r="M123" s="15">
        <v>0</v>
      </c>
      <c r="N123" s="15">
        <v>0</v>
      </c>
      <c r="O123" s="35">
        <f t="shared" si="2"/>
        <v>0</v>
      </c>
    </row>
    <row r="124" spans="1:15" ht="38.25" outlineLevel="6" x14ac:dyDescent="0.25">
      <c r="A124" s="13" t="s">
        <v>22</v>
      </c>
      <c r="B124" s="14" t="s">
        <v>117</v>
      </c>
      <c r="C124" s="14" t="s">
        <v>75</v>
      </c>
      <c r="D124" s="14" t="s">
        <v>145</v>
      </c>
      <c r="E124" s="14" t="s">
        <v>151</v>
      </c>
      <c r="F124" s="14" t="s">
        <v>23</v>
      </c>
      <c r="G124" s="26">
        <v>1783.4</v>
      </c>
      <c r="H124" s="32"/>
      <c r="I124" s="32"/>
      <c r="J124" s="32"/>
      <c r="K124" s="21">
        <f>SUM(G124:J124)</f>
        <v>1783.4</v>
      </c>
      <c r="L124" s="15">
        <v>1783.4</v>
      </c>
      <c r="M124" s="15">
        <v>0</v>
      </c>
      <c r="N124" s="15">
        <v>0</v>
      </c>
      <c r="O124" s="35">
        <f t="shared" si="2"/>
        <v>0</v>
      </c>
    </row>
    <row r="125" spans="1:15" ht="38.25" outlineLevel="5" x14ac:dyDescent="0.25">
      <c r="A125" s="13" t="s">
        <v>152</v>
      </c>
      <c r="B125" s="14" t="s">
        <v>117</v>
      </c>
      <c r="C125" s="14" t="s">
        <v>75</v>
      </c>
      <c r="D125" s="14" t="s">
        <v>145</v>
      </c>
      <c r="E125" s="14" t="s">
        <v>153</v>
      </c>
      <c r="F125" s="14"/>
      <c r="G125" s="26">
        <f>G126</f>
        <v>2000</v>
      </c>
      <c r="H125" s="32"/>
      <c r="I125" s="32"/>
      <c r="J125" s="32"/>
      <c r="K125" s="26">
        <f>K126</f>
        <v>2000</v>
      </c>
      <c r="L125" s="15">
        <v>2000</v>
      </c>
      <c r="M125" s="15">
        <v>2000</v>
      </c>
      <c r="N125" s="15">
        <v>2000</v>
      </c>
      <c r="O125" s="35">
        <f t="shared" si="2"/>
        <v>0</v>
      </c>
    </row>
    <row r="126" spans="1:15" ht="38.25" outlineLevel="6" x14ac:dyDescent="0.25">
      <c r="A126" s="13" t="s">
        <v>22</v>
      </c>
      <c r="B126" s="14" t="s">
        <v>117</v>
      </c>
      <c r="C126" s="14" t="s">
        <v>75</v>
      </c>
      <c r="D126" s="14" t="s">
        <v>145</v>
      </c>
      <c r="E126" s="14" t="s">
        <v>153</v>
      </c>
      <c r="F126" s="14" t="s">
        <v>23</v>
      </c>
      <c r="G126" s="26">
        <v>2000</v>
      </c>
      <c r="H126" s="32"/>
      <c r="I126" s="32"/>
      <c r="J126" s="32"/>
      <c r="K126" s="21">
        <f>SUM(G126:J126)</f>
        <v>2000</v>
      </c>
      <c r="L126" s="15">
        <v>2000</v>
      </c>
      <c r="M126" s="15">
        <v>2000</v>
      </c>
      <c r="N126" s="15">
        <v>2000</v>
      </c>
      <c r="O126" s="35">
        <f t="shared" si="2"/>
        <v>0</v>
      </c>
    </row>
    <row r="127" spans="1:15" ht="25.5" outlineLevel="3" x14ac:dyDescent="0.25">
      <c r="A127" s="13" t="s">
        <v>154</v>
      </c>
      <c r="B127" s="14" t="s">
        <v>117</v>
      </c>
      <c r="C127" s="14" t="s">
        <v>75</v>
      </c>
      <c r="D127" s="14" t="s">
        <v>145</v>
      </c>
      <c r="E127" s="14" t="s">
        <v>155</v>
      </c>
      <c r="F127" s="14"/>
      <c r="G127" s="26">
        <f>G128</f>
        <v>1446.25</v>
      </c>
      <c r="H127" s="32"/>
      <c r="I127" s="32"/>
      <c r="J127" s="32"/>
      <c r="K127" s="26">
        <f>K128</f>
        <v>1446.25</v>
      </c>
      <c r="L127" s="15">
        <v>1446.25</v>
      </c>
      <c r="M127" s="15">
        <v>1446.3</v>
      </c>
      <c r="N127" s="15">
        <v>1446.3</v>
      </c>
      <c r="O127" s="35">
        <f t="shared" si="2"/>
        <v>0</v>
      </c>
    </row>
    <row r="128" spans="1:15" ht="76.5" outlineLevel="4" x14ac:dyDescent="0.25">
      <c r="A128" s="13" t="s">
        <v>156</v>
      </c>
      <c r="B128" s="14" t="s">
        <v>117</v>
      </c>
      <c r="C128" s="14" t="s">
        <v>75</v>
      </c>
      <c r="D128" s="14" t="s">
        <v>145</v>
      </c>
      <c r="E128" s="14" t="s">
        <v>157</v>
      </c>
      <c r="F128" s="14"/>
      <c r="G128" s="26">
        <f>G129+G131</f>
        <v>1446.25</v>
      </c>
      <c r="H128" s="32"/>
      <c r="I128" s="32"/>
      <c r="J128" s="32"/>
      <c r="K128" s="26">
        <f>K129+K131</f>
        <v>1446.25</v>
      </c>
      <c r="L128" s="15">
        <v>1446.25</v>
      </c>
      <c r="M128" s="15">
        <v>1446.3</v>
      </c>
      <c r="N128" s="15">
        <v>1446.3</v>
      </c>
      <c r="O128" s="35">
        <f t="shared" si="2"/>
        <v>0</v>
      </c>
    </row>
    <row r="129" spans="1:15" ht="51" outlineLevel="5" x14ac:dyDescent="0.25">
      <c r="A129" s="13" t="s">
        <v>158</v>
      </c>
      <c r="B129" s="14" t="s">
        <v>117</v>
      </c>
      <c r="C129" s="14" t="s">
        <v>75</v>
      </c>
      <c r="D129" s="14" t="s">
        <v>145</v>
      </c>
      <c r="E129" s="14" t="s">
        <v>159</v>
      </c>
      <c r="F129" s="14"/>
      <c r="G129" s="26">
        <f>G130</f>
        <v>1191.0999999999999</v>
      </c>
      <c r="H129" s="32"/>
      <c r="I129" s="32"/>
      <c r="J129" s="32"/>
      <c r="K129" s="26">
        <f>K130</f>
        <v>1191.0999999999999</v>
      </c>
      <c r="L129" s="15">
        <v>1191.0999999999999</v>
      </c>
      <c r="M129" s="15">
        <v>1191.0999999999999</v>
      </c>
      <c r="N129" s="15">
        <v>1191.0999999999999</v>
      </c>
      <c r="O129" s="35">
        <f t="shared" si="2"/>
        <v>0</v>
      </c>
    </row>
    <row r="130" spans="1:15" outlineLevel="6" x14ac:dyDescent="0.25">
      <c r="A130" s="13" t="s">
        <v>160</v>
      </c>
      <c r="B130" s="14" t="s">
        <v>117</v>
      </c>
      <c r="C130" s="14" t="s">
        <v>75</v>
      </c>
      <c r="D130" s="14" t="s">
        <v>145</v>
      </c>
      <c r="E130" s="14" t="s">
        <v>159</v>
      </c>
      <c r="F130" s="14" t="s">
        <v>161</v>
      </c>
      <c r="G130" s="26">
        <v>1191.0999999999999</v>
      </c>
      <c r="H130" s="32"/>
      <c r="I130" s="32"/>
      <c r="J130" s="32"/>
      <c r="K130" s="21">
        <f>SUM(G130:J130)</f>
        <v>1191.0999999999999</v>
      </c>
      <c r="L130" s="15">
        <v>1191.0999999999999</v>
      </c>
      <c r="M130" s="15">
        <v>1191.0999999999999</v>
      </c>
      <c r="N130" s="15">
        <v>1191.0999999999999</v>
      </c>
      <c r="O130" s="35">
        <f t="shared" si="2"/>
        <v>0</v>
      </c>
    </row>
    <row r="131" spans="1:15" ht="38.25" outlineLevel="5" x14ac:dyDescent="0.25">
      <c r="A131" s="13" t="s">
        <v>162</v>
      </c>
      <c r="B131" s="14" t="s">
        <v>117</v>
      </c>
      <c r="C131" s="14" t="s">
        <v>75</v>
      </c>
      <c r="D131" s="14" t="s">
        <v>145</v>
      </c>
      <c r="E131" s="14" t="s">
        <v>163</v>
      </c>
      <c r="F131" s="14"/>
      <c r="G131" s="26">
        <f>G132</f>
        <v>255.15</v>
      </c>
      <c r="H131" s="32"/>
      <c r="I131" s="32"/>
      <c r="J131" s="32"/>
      <c r="K131" s="26">
        <f>K132</f>
        <v>255.15</v>
      </c>
      <c r="L131" s="15">
        <v>255.15</v>
      </c>
      <c r="M131" s="15">
        <v>255.2</v>
      </c>
      <c r="N131" s="15">
        <v>255.2</v>
      </c>
      <c r="O131" s="35">
        <f t="shared" si="2"/>
        <v>0</v>
      </c>
    </row>
    <row r="132" spans="1:15" ht="38.25" outlineLevel="6" x14ac:dyDescent="0.25">
      <c r="A132" s="13" t="s">
        <v>22</v>
      </c>
      <c r="B132" s="14" t="s">
        <v>117</v>
      </c>
      <c r="C132" s="14" t="s">
        <v>75</v>
      </c>
      <c r="D132" s="14" t="s">
        <v>145</v>
      </c>
      <c r="E132" s="14" t="s">
        <v>163</v>
      </c>
      <c r="F132" s="14" t="s">
        <v>23</v>
      </c>
      <c r="G132" s="26">
        <v>255.15</v>
      </c>
      <c r="H132" s="32"/>
      <c r="I132" s="32"/>
      <c r="J132" s="32"/>
      <c r="K132" s="21">
        <f>SUM(G132:J132)</f>
        <v>255.15</v>
      </c>
      <c r="L132" s="15">
        <v>255.15</v>
      </c>
      <c r="M132" s="15">
        <v>255.2</v>
      </c>
      <c r="N132" s="15">
        <v>255.2</v>
      </c>
      <c r="O132" s="35">
        <f t="shared" si="2"/>
        <v>0</v>
      </c>
    </row>
    <row r="133" spans="1:15" ht="25.5" outlineLevel="1" x14ac:dyDescent="0.25">
      <c r="A133" s="13" t="s">
        <v>164</v>
      </c>
      <c r="B133" s="14" t="s">
        <v>117</v>
      </c>
      <c r="C133" s="14" t="s">
        <v>165</v>
      </c>
      <c r="D133" s="14"/>
      <c r="E133" s="14"/>
      <c r="F133" s="14"/>
      <c r="G133" s="26">
        <f>G134+G143+G161+G239</f>
        <v>162459.30000000002</v>
      </c>
      <c r="H133" s="32"/>
      <c r="I133" s="32"/>
      <c r="J133" s="32"/>
      <c r="K133" s="26">
        <f>K134+K143+K161+K239</f>
        <v>167230.55000000002</v>
      </c>
      <c r="L133" s="15">
        <v>163730.54999999999</v>
      </c>
      <c r="M133" s="15">
        <v>92781.91</v>
      </c>
      <c r="N133" s="15">
        <v>113544.27</v>
      </c>
      <c r="O133" s="35">
        <f t="shared" si="2"/>
        <v>-3500.0000000000291</v>
      </c>
    </row>
    <row r="134" spans="1:15" outlineLevel="2" x14ac:dyDescent="0.25">
      <c r="A134" s="13" t="s">
        <v>166</v>
      </c>
      <c r="B134" s="14" t="s">
        <v>117</v>
      </c>
      <c r="C134" s="14" t="s">
        <v>165</v>
      </c>
      <c r="D134" s="14" t="s">
        <v>37</v>
      </c>
      <c r="E134" s="14"/>
      <c r="F134" s="14"/>
      <c r="G134" s="26">
        <f>G135</f>
        <v>4933.6499999999996</v>
      </c>
      <c r="H134" s="32"/>
      <c r="I134" s="32"/>
      <c r="J134" s="32"/>
      <c r="K134" s="26">
        <f>K135</f>
        <v>5204.8999999999996</v>
      </c>
      <c r="L134" s="15">
        <v>5204.8999999999996</v>
      </c>
      <c r="M134" s="15">
        <v>3933.65</v>
      </c>
      <c r="N134" s="15">
        <v>3933.65</v>
      </c>
      <c r="O134" s="35">
        <f t="shared" si="2"/>
        <v>0</v>
      </c>
    </row>
    <row r="135" spans="1:15" ht="38.25" outlineLevel="3" x14ac:dyDescent="0.25">
      <c r="A135" s="13" t="s">
        <v>167</v>
      </c>
      <c r="B135" s="14" t="s">
        <v>117</v>
      </c>
      <c r="C135" s="14" t="s">
        <v>165</v>
      </c>
      <c r="D135" s="14" t="s">
        <v>37</v>
      </c>
      <c r="E135" s="14" t="s">
        <v>168</v>
      </c>
      <c r="F135" s="14"/>
      <c r="G135" s="26">
        <f>G136</f>
        <v>4933.6499999999996</v>
      </c>
      <c r="H135" s="32"/>
      <c r="I135" s="32"/>
      <c r="J135" s="32"/>
      <c r="K135" s="26">
        <f>K136</f>
        <v>5204.8999999999996</v>
      </c>
      <c r="L135" s="15">
        <v>5204.8999999999996</v>
      </c>
      <c r="M135" s="15">
        <v>3933.65</v>
      </c>
      <c r="N135" s="15">
        <v>3933.65</v>
      </c>
      <c r="O135" s="35">
        <f t="shared" si="2"/>
        <v>0</v>
      </c>
    </row>
    <row r="136" spans="1:15" ht="51" outlineLevel="4" x14ac:dyDescent="0.25">
      <c r="A136" s="13" t="s">
        <v>169</v>
      </c>
      <c r="B136" s="14" t="s">
        <v>117</v>
      </c>
      <c r="C136" s="14" t="s">
        <v>165</v>
      </c>
      <c r="D136" s="14" t="s">
        <v>37</v>
      </c>
      <c r="E136" s="14" t="s">
        <v>170</v>
      </c>
      <c r="F136" s="14"/>
      <c r="G136" s="26">
        <f>G137+G139+G141</f>
        <v>4933.6499999999996</v>
      </c>
      <c r="H136" s="32"/>
      <c r="I136" s="32"/>
      <c r="J136" s="32"/>
      <c r="K136" s="26">
        <f>K137+K139+K141</f>
        <v>5204.8999999999996</v>
      </c>
      <c r="L136" s="15">
        <v>5204.8999999999996</v>
      </c>
      <c r="M136" s="15">
        <v>3933.65</v>
      </c>
      <c r="N136" s="15">
        <v>3933.65</v>
      </c>
      <c r="O136" s="35">
        <f t="shared" si="2"/>
        <v>0</v>
      </c>
    </row>
    <row r="137" spans="1:15" ht="25.5" outlineLevel="5" x14ac:dyDescent="0.25">
      <c r="A137" s="13" t="s">
        <v>171</v>
      </c>
      <c r="B137" s="14" t="s">
        <v>117</v>
      </c>
      <c r="C137" s="14" t="s">
        <v>165</v>
      </c>
      <c r="D137" s="14" t="s">
        <v>37</v>
      </c>
      <c r="E137" s="14" t="s">
        <v>172</v>
      </c>
      <c r="F137" s="14"/>
      <c r="G137" s="26">
        <f>G138</f>
        <v>100</v>
      </c>
      <c r="H137" s="32"/>
      <c r="I137" s="32"/>
      <c r="J137" s="32"/>
      <c r="K137" s="26">
        <f>K138</f>
        <v>100</v>
      </c>
      <c r="L137" s="15">
        <v>100</v>
      </c>
      <c r="M137" s="15">
        <v>100</v>
      </c>
      <c r="N137" s="15">
        <v>100</v>
      </c>
      <c r="O137" s="35">
        <f t="shared" si="2"/>
        <v>0</v>
      </c>
    </row>
    <row r="138" spans="1:15" ht="38.25" outlineLevel="6" x14ac:dyDescent="0.25">
      <c r="A138" s="13" t="s">
        <v>22</v>
      </c>
      <c r="B138" s="14" t="s">
        <v>117</v>
      </c>
      <c r="C138" s="14" t="s">
        <v>165</v>
      </c>
      <c r="D138" s="14" t="s">
        <v>37</v>
      </c>
      <c r="E138" s="14" t="s">
        <v>172</v>
      </c>
      <c r="F138" s="14" t="s">
        <v>23</v>
      </c>
      <c r="G138" s="26">
        <v>100</v>
      </c>
      <c r="H138" s="32"/>
      <c r="I138" s="32"/>
      <c r="J138" s="32"/>
      <c r="K138" s="21">
        <f>SUM(G138:J138)</f>
        <v>100</v>
      </c>
      <c r="L138" s="15">
        <v>100</v>
      </c>
      <c r="M138" s="15">
        <v>100</v>
      </c>
      <c r="N138" s="15">
        <v>100</v>
      </c>
      <c r="O138" s="35">
        <f t="shared" si="2"/>
        <v>0</v>
      </c>
    </row>
    <row r="139" spans="1:15" ht="38.25" outlineLevel="5" x14ac:dyDescent="0.25">
      <c r="A139" s="13" t="s">
        <v>173</v>
      </c>
      <c r="B139" s="14" t="s">
        <v>117</v>
      </c>
      <c r="C139" s="14" t="s">
        <v>165</v>
      </c>
      <c r="D139" s="14" t="s">
        <v>37</v>
      </c>
      <c r="E139" s="14" t="s">
        <v>174</v>
      </c>
      <c r="F139" s="14"/>
      <c r="G139" s="26">
        <f>G140</f>
        <v>3174.65</v>
      </c>
      <c r="H139" s="32"/>
      <c r="I139" s="32"/>
      <c r="J139" s="32"/>
      <c r="K139" s="26">
        <f>K140</f>
        <v>3174.65</v>
      </c>
      <c r="L139" s="15">
        <v>3174.65</v>
      </c>
      <c r="M139" s="15">
        <v>3174.65</v>
      </c>
      <c r="N139" s="15">
        <v>3174.65</v>
      </c>
      <c r="O139" s="35">
        <f t="shared" si="2"/>
        <v>0</v>
      </c>
    </row>
    <row r="140" spans="1:15" ht="38.25" outlineLevel="6" x14ac:dyDescent="0.25">
      <c r="A140" s="13" t="s">
        <v>22</v>
      </c>
      <c r="B140" s="14" t="s">
        <v>117</v>
      </c>
      <c r="C140" s="14" t="s">
        <v>165</v>
      </c>
      <c r="D140" s="14" t="s">
        <v>37</v>
      </c>
      <c r="E140" s="14" t="s">
        <v>174</v>
      </c>
      <c r="F140" s="14" t="s">
        <v>23</v>
      </c>
      <c r="G140" s="26">
        <v>3174.65</v>
      </c>
      <c r="H140" s="32"/>
      <c r="I140" s="32"/>
      <c r="J140" s="32"/>
      <c r="K140" s="21">
        <f>SUM(G140:J140)</f>
        <v>3174.65</v>
      </c>
      <c r="L140" s="15">
        <v>3174.65</v>
      </c>
      <c r="M140" s="15">
        <v>3174.65</v>
      </c>
      <c r="N140" s="15">
        <v>3174.65</v>
      </c>
      <c r="O140" s="35">
        <f t="shared" ref="O140:O205" si="8">L140-K140</f>
        <v>0</v>
      </c>
    </row>
    <row r="141" spans="1:15" ht="25.5" outlineLevel="5" x14ac:dyDescent="0.25">
      <c r="A141" s="13" t="s">
        <v>175</v>
      </c>
      <c r="B141" s="14" t="s">
        <v>117</v>
      </c>
      <c r="C141" s="14" t="s">
        <v>165</v>
      </c>
      <c r="D141" s="14" t="s">
        <v>37</v>
      </c>
      <c r="E141" s="14" t="s">
        <v>176</v>
      </c>
      <c r="F141" s="14"/>
      <c r="G141" s="26">
        <f>G142</f>
        <v>1659</v>
      </c>
      <c r="H141" s="32"/>
      <c r="I141" s="32"/>
      <c r="J141" s="32"/>
      <c r="K141" s="26">
        <f>K142</f>
        <v>1930.25</v>
      </c>
      <c r="L141" s="15">
        <v>1930.25</v>
      </c>
      <c r="M141" s="15">
        <v>659</v>
      </c>
      <c r="N141" s="15">
        <v>659</v>
      </c>
      <c r="O141" s="35">
        <f t="shared" si="8"/>
        <v>0</v>
      </c>
    </row>
    <row r="142" spans="1:15" ht="38.25" outlineLevel="6" x14ac:dyDescent="0.25">
      <c r="A142" s="13" t="s">
        <v>22</v>
      </c>
      <c r="B142" s="14" t="s">
        <v>117</v>
      </c>
      <c r="C142" s="14" t="s">
        <v>165</v>
      </c>
      <c r="D142" s="14" t="s">
        <v>37</v>
      </c>
      <c r="E142" s="14" t="s">
        <v>176</v>
      </c>
      <c r="F142" s="14" t="s">
        <v>23</v>
      </c>
      <c r="G142" s="26">
        <v>1659</v>
      </c>
      <c r="H142" s="32"/>
      <c r="I142" s="32">
        <v>271.25</v>
      </c>
      <c r="J142" s="32"/>
      <c r="K142" s="21">
        <f>SUM(G142:J142)</f>
        <v>1930.25</v>
      </c>
      <c r="L142" s="15">
        <v>1930.25</v>
      </c>
      <c r="M142" s="15">
        <v>659</v>
      </c>
      <c r="N142" s="15">
        <v>659</v>
      </c>
      <c r="O142" s="35">
        <f t="shared" si="8"/>
        <v>0</v>
      </c>
    </row>
    <row r="143" spans="1:15" outlineLevel="2" x14ac:dyDescent="0.25">
      <c r="A143" s="13" t="s">
        <v>177</v>
      </c>
      <c r="B143" s="14" t="s">
        <v>117</v>
      </c>
      <c r="C143" s="14" t="s">
        <v>165</v>
      </c>
      <c r="D143" s="14" t="s">
        <v>178</v>
      </c>
      <c r="E143" s="14"/>
      <c r="F143" s="14"/>
      <c r="G143" s="26">
        <f>G144+G152</f>
        <v>64853.409999999996</v>
      </c>
      <c r="H143" s="32"/>
      <c r="I143" s="32"/>
      <c r="J143" s="32"/>
      <c r="K143" s="26">
        <f>K144+K152</f>
        <v>66353.41</v>
      </c>
      <c r="L143" s="15">
        <v>64853.41</v>
      </c>
      <c r="M143" s="15">
        <v>13183.91</v>
      </c>
      <c r="N143" s="15">
        <v>36396.269999999997</v>
      </c>
      <c r="O143" s="35">
        <f t="shared" si="8"/>
        <v>-1500</v>
      </c>
    </row>
    <row r="144" spans="1:15" ht="38.25" outlineLevel="3" x14ac:dyDescent="0.25">
      <c r="A144" s="13" t="s">
        <v>179</v>
      </c>
      <c r="B144" s="14" t="s">
        <v>117</v>
      </c>
      <c r="C144" s="14" t="s">
        <v>165</v>
      </c>
      <c r="D144" s="14" t="s">
        <v>178</v>
      </c>
      <c r="E144" s="14" t="s">
        <v>180</v>
      </c>
      <c r="F144" s="14"/>
      <c r="G144" s="26">
        <f>G145</f>
        <v>1748.7</v>
      </c>
      <c r="H144" s="32"/>
      <c r="I144" s="32"/>
      <c r="J144" s="32"/>
      <c r="K144" s="26">
        <f>K145</f>
        <v>3248.7</v>
      </c>
      <c r="L144" s="15">
        <v>1748.7</v>
      </c>
      <c r="M144" s="15">
        <v>999.2</v>
      </c>
      <c r="N144" s="15">
        <v>24391.56</v>
      </c>
      <c r="O144" s="35">
        <f t="shared" si="8"/>
        <v>-1499.9999999999998</v>
      </c>
    </row>
    <row r="145" spans="1:15" ht="51" outlineLevel="4" x14ac:dyDescent="0.25">
      <c r="A145" s="13" t="s">
        <v>181</v>
      </c>
      <c r="B145" s="14" t="s">
        <v>117</v>
      </c>
      <c r="C145" s="14" t="s">
        <v>165</v>
      </c>
      <c r="D145" s="14" t="s">
        <v>178</v>
      </c>
      <c r="E145" s="14" t="s">
        <v>182</v>
      </c>
      <c r="F145" s="14"/>
      <c r="G145" s="26">
        <f>G146+G148+G150</f>
        <v>1748.7</v>
      </c>
      <c r="H145" s="32"/>
      <c r="I145" s="32"/>
      <c r="J145" s="32"/>
      <c r="K145" s="26">
        <f>K146+K148+K150</f>
        <v>3248.7</v>
      </c>
      <c r="L145" s="15">
        <v>1748.7</v>
      </c>
      <c r="M145" s="15">
        <v>999.2</v>
      </c>
      <c r="N145" s="15">
        <v>24391.56</v>
      </c>
      <c r="O145" s="35">
        <f t="shared" si="8"/>
        <v>-1499.9999999999998</v>
      </c>
    </row>
    <row r="146" spans="1:15" ht="25.5" outlineLevel="5" x14ac:dyDescent="0.25">
      <c r="A146" s="13" t="s">
        <v>183</v>
      </c>
      <c r="B146" s="14" t="s">
        <v>117</v>
      </c>
      <c r="C146" s="14" t="s">
        <v>165</v>
      </c>
      <c r="D146" s="14" t="s">
        <v>178</v>
      </c>
      <c r="E146" s="14" t="s">
        <v>184</v>
      </c>
      <c r="F146" s="14"/>
      <c r="G146" s="26">
        <f>G147</f>
        <v>951.6</v>
      </c>
      <c r="H146" s="32"/>
      <c r="I146" s="32"/>
      <c r="J146" s="32"/>
      <c r="K146" s="26">
        <f>K147</f>
        <v>951.6</v>
      </c>
      <c r="L146" s="15">
        <v>951.6</v>
      </c>
      <c r="M146" s="15">
        <v>999.2</v>
      </c>
      <c r="N146" s="15">
        <v>1049.2</v>
      </c>
      <c r="O146" s="35">
        <f t="shared" si="8"/>
        <v>0</v>
      </c>
    </row>
    <row r="147" spans="1:15" ht="38.25" outlineLevel="6" x14ac:dyDescent="0.25">
      <c r="A147" s="13" t="s">
        <v>22</v>
      </c>
      <c r="B147" s="14" t="s">
        <v>117</v>
      </c>
      <c r="C147" s="14" t="s">
        <v>165</v>
      </c>
      <c r="D147" s="14" t="s">
        <v>178</v>
      </c>
      <c r="E147" s="14" t="s">
        <v>184</v>
      </c>
      <c r="F147" s="14" t="s">
        <v>23</v>
      </c>
      <c r="G147" s="26">
        <v>951.6</v>
      </c>
      <c r="H147" s="32"/>
      <c r="I147" s="32"/>
      <c r="J147" s="32"/>
      <c r="K147" s="21">
        <f>SUM(G147:J147)</f>
        <v>951.6</v>
      </c>
      <c r="L147" s="15">
        <v>951.6</v>
      </c>
      <c r="M147" s="15">
        <v>999.2</v>
      </c>
      <c r="N147" s="15">
        <v>1049.2</v>
      </c>
      <c r="O147" s="35">
        <f t="shared" si="8"/>
        <v>0</v>
      </c>
    </row>
    <row r="148" spans="1:15" outlineLevel="5" x14ac:dyDescent="0.25">
      <c r="A148" s="13" t="s">
        <v>185</v>
      </c>
      <c r="B148" s="14" t="s">
        <v>117</v>
      </c>
      <c r="C148" s="14" t="s">
        <v>165</v>
      </c>
      <c r="D148" s="14" t="s">
        <v>178</v>
      </c>
      <c r="E148" s="14" t="s">
        <v>186</v>
      </c>
      <c r="F148" s="14"/>
      <c r="G148" s="26">
        <f>G149</f>
        <v>797.1</v>
      </c>
      <c r="H148" s="32"/>
      <c r="I148" s="32"/>
      <c r="J148" s="32"/>
      <c r="K148" s="26">
        <f>K149</f>
        <v>2297.1</v>
      </c>
      <c r="L148" s="15">
        <v>797.1</v>
      </c>
      <c r="M148" s="15">
        <v>0</v>
      </c>
      <c r="N148" s="15">
        <v>2412.36</v>
      </c>
      <c r="O148" s="35">
        <f t="shared" si="8"/>
        <v>-1500</v>
      </c>
    </row>
    <row r="149" spans="1:15" ht="38.25" outlineLevel="6" x14ac:dyDescent="0.25">
      <c r="A149" s="13" t="s">
        <v>22</v>
      </c>
      <c r="B149" s="14" t="s">
        <v>117</v>
      </c>
      <c r="C149" s="14" t="s">
        <v>165</v>
      </c>
      <c r="D149" s="14" t="s">
        <v>178</v>
      </c>
      <c r="E149" s="14" t="s">
        <v>186</v>
      </c>
      <c r="F149" s="14" t="s">
        <v>23</v>
      </c>
      <c r="G149" s="26">
        <v>797.1</v>
      </c>
      <c r="H149" s="32"/>
      <c r="I149" s="61">
        <v>1500</v>
      </c>
      <c r="J149" s="32"/>
      <c r="K149" s="21">
        <f>SUM(G149:J149)</f>
        <v>2297.1</v>
      </c>
      <c r="L149" s="15">
        <v>797.1</v>
      </c>
      <c r="M149" s="15">
        <v>0</v>
      </c>
      <c r="N149" s="15">
        <v>2412.36</v>
      </c>
      <c r="O149" s="35">
        <f t="shared" si="8"/>
        <v>-1500</v>
      </c>
    </row>
    <row r="150" spans="1:15" ht="38.25" outlineLevel="5" x14ac:dyDescent="0.25">
      <c r="A150" s="13" t="s">
        <v>187</v>
      </c>
      <c r="B150" s="14" t="s">
        <v>117</v>
      </c>
      <c r="C150" s="14" t="s">
        <v>165</v>
      </c>
      <c r="D150" s="14" t="s">
        <v>178</v>
      </c>
      <c r="E150" s="14" t="s">
        <v>188</v>
      </c>
      <c r="F150" s="14"/>
      <c r="G150" s="26">
        <f>G151</f>
        <v>0</v>
      </c>
      <c r="H150" s="32"/>
      <c r="I150" s="32"/>
      <c r="J150" s="32"/>
      <c r="K150" s="26">
        <f>K151</f>
        <v>0</v>
      </c>
      <c r="L150" s="15">
        <v>0</v>
      </c>
      <c r="M150" s="15">
        <v>0</v>
      </c>
      <c r="N150" s="15">
        <v>20930</v>
      </c>
      <c r="O150" s="35">
        <f t="shared" si="8"/>
        <v>0</v>
      </c>
    </row>
    <row r="151" spans="1:15" outlineLevel="6" x14ac:dyDescent="0.25">
      <c r="A151" s="13" t="s">
        <v>189</v>
      </c>
      <c r="B151" s="14" t="s">
        <v>117</v>
      </c>
      <c r="C151" s="14" t="s">
        <v>165</v>
      </c>
      <c r="D151" s="14" t="s">
        <v>178</v>
      </c>
      <c r="E151" s="14" t="s">
        <v>188</v>
      </c>
      <c r="F151" s="14" t="s">
        <v>190</v>
      </c>
      <c r="G151" s="26"/>
      <c r="H151" s="32"/>
      <c r="I151" s="32"/>
      <c r="J151" s="32"/>
      <c r="K151" s="21">
        <f>SUM(G151:J151)</f>
        <v>0</v>
      </c>
      <c r="L151" s="15">
        <v>0</v>
      </c>
      <c r="M151" s="15">
        <v>0</v>
      </c>
      <c r="N151" s="15">
        <v>20930</v>
      </c>
      <c r="O151" s="35">
        <f t="shared" si="8"/>
        <v>0</v>
      </c>
    </row>
    <row r="152" spans="1:15" ht="25.5" outlineLevel="3" x14ac:dyDescent="0.25">
      <c r="A152" s="13" t="s">
        <v>154</v>
      </c>
      <c r="B152" s="14" t="s">
        <v>117</v>
      </c>
      <c r="C152" s="14" t="s">
        <v>165</v>
      </c>
      <c r="D152" s="14" t="s">
        <v>178</v>
      </c>
      <c r="E152" s="14" t="s">
        <v>155</v>
      </c>
      <c r="F152" s="14"/>
      <c r="G152" s="26">
        <f>G153+G156</f>
        <v>63104.71</v>
      </c>
      <c r="H152" s="32"/>
      <c r="I152" s="32"/>
      <c r="J152" s="32"/>
      <c r="K152" s="26">
        <f>K153+K156</f>
        <v>63104.71</v>
      </c>
      <c r="L152" s="15">
        <v>63104.71</v>
      </c>
      <c r="M152" s="15">
        <v>12184.71</v>
      </c>
      <c r="N152" s="15">
        <v>12004.71</v>
      </c>
      <c r="O152" s="35">
        <f t="shared" si="8"/>
        <v>0</v>
      </c>
    </row>
    <row r="153" spans="1:15" ht="51" outlineLevel="4" x14ac:dyDescent="0.25">
      <c r="A153" s="13" t="s">
        <v>191</v>
      </c>
      <c r="B153" s="14" t="s">
        <v>117</v>
      </c>
      <c r="C153" s="14" t="s">
        <v>165</v>
      </c>
      <c r="D153" s="14" t="s">
        <v>178</v>
      </c>
      <c r="E153" s="14" t="s">
        <v>192</v>
      </c>
      <c r="F153" s="14"/>
      <c r="G153" s="26">
        <f>G154</f>
        <v>11104.71</v>
      </c>
      <c r="H153" s="32"/>
      <c r="I153" s="32"/>
      <c r="J153" s="32"/>
      <c r="K153" s="26">
        <f>K154</f>
        <v>11104.71</v>
      </c>
      <c r="L153" s="15">
        <v>11104.71</v>
      </c>
      <c r="M153" s="15">
        <v>11104.71</v>
      </c>
      <c r="N153" s="15">
        <v>11104.71</v>
      </c>
      <c r="O153" s="35">
        <f t="shared" si="8"/>
        <v>0</v>
      </c>
    </row>
    <row r="154" spans="1:15" ht="51" outlineLevel="5" x14ac:dyDescent="0.25">
      <c r="A154" s="13" t="s">
        <v>193</v>
      </c>
      <c r="B154" s="14" t="s">
        <v>117</v>
      </c>
      <c r="C154" s="14" t="s">
        <v>165</v>
      </c>
      <c r="D154" s="14" t="s">
        <v>178</v>
      </c>
      <c r="E154" s="14" t="s">
        <v>194</v>
      </c>
      <c r="F154" s="14"/>
      <c r="G154" s="26">
        <f>G155</f>
        <v>11104.71</v>
      </c>
      <c r="H154" s="32"/>
      <c r="I154" s="32"/>
      <c r="J154" s="32"/>
      <c r="K154" s="26">
        <f>K155</f>
        <v>11104.71</v>
      </c>
      <c r="L154" s="15">
        <v>11104.71</v>
      </c>
      <c r="M154" s="15">
        <v>11104.71</v>
      </c>
      <c r="N154" s="15">
        <v>11104.71</v>
      </c>
      <c r="O154" s="35">
        <f t="shared" si="8"/>
        <v>0</v>
      </c>
    </row>
    <row r="155" spans="1:15" ht="38.25" outlineLevel="6" x14ac:dyDescent="0.25">
      <c r="A155" s="13" t="s">
        <v>22</v>
      </c>
      <c r="B155" s="14" t="s">
        <v>117</v>
      </c>
      <c r="C155" s="14" t="s">
        <v>165</v>
      </c>
      <c r="D155" s="14" t="s">
        <v>178</v>
      </c>
      <c r="E155" s="14" t="s">
        <v>194</v>
      </c>
      <c r="F155" s="14" t="s">
        <v>23</v>
      </c>
      <c r="G155" s="26">
        <v>11104.71</v>
      </c>
      <c r="H155" s="32"/>
      <c r="I155" s="32"/>
      <c r="J155" s="32"/>
      <c r="K155" s="21">
        <f>SUM(G155:J155)</f>
        <v>11104.71</v>
      </c>
      <c r="L155" s="15">
        <v>11104.71</v>
      </c>
      <c r="M155" s="15">
        <v>11104.71</v>
      </c>
      <c r="N155" s="15">
        <v>11104.71</v>
      </c>
      <c r="O155" s="35">
        <f t="shared" si="8"/>
        <v>0</v>
      </c>
    </row>
    <row r="156" spans="1:15" ht="63.75" outlineLevel="4" x14ac:dyDescent="0.25">
      <c r="A156" s="13" t="s">
        <v>195</v>
      </c>
      <c r="B156" s="14" t="s">
        <v>117</v>
      </c>
      <c r="C156" s="14" t="s">
        <v>165</v>
      </c>
      <c r="D156" s="14" t="s">
        <v>178</v>
      </c>
      <c r="E156" s="14" t="s">
        <v>196</v>
      </c>
      <c r="F156" s="14"/>
      <c r="G156" s="26">
        <f>G157+G159</f>
        <v>52000</v>
      </c>
      <c r="H156" s="32"/>
      <c r="I156" s="32"/>
      <c r="J156" s="32"/>
      <c r="K156" s="26">
        <f>K157+K159</f>
        <v>52000</v>
      </c>
      <c r="L156" s="15">
        <v>52000</v>
      </c>
      <c r="M156" s="15">
        <v>1080</v>
      </c>
      <c r="N156" s="15">
        <v>900</v>
      </c>
      <c r="O156" s="35">
        <f t="shared" si="8"/>
        <v>0</v>
      </c>
    </row>
    <row r="157" spans="1:15" ht="51" outlineLevel="5" x14ac:dyDescent="0.25">
      <c r="A157" s="13" t="s">
        <v>197</v>
      </c>
      <c r="B157" s="14" t="s">
        <v>117</v>
      </c>
      <c r="C157" s="14" t="s">
        <v>165</v>
      </c>
      <c r="D157" s="14" t="s">
        <v>178</v>
      </c>
      <c r="E157" s="14" t="s">
        <v>198</v>
      </c>
      <c r="F157" s="14"/>
      <c r="G157" s="26">
        <f>G158</f>
        <v>10000</v>
      </c>
      <c r="H157" s="32"/>
      <c r="I157" s="32"/>
      <c r="J157" s="32"/>
      <c r="K157" s="26">
        <f>K158</f>
        <v>10000</v>
      </c>
      <c r="L157" s="15">
        <v>10000</v>
      </c>
      <c r="M157" s="15">
        <v>0</v>
      </c>
      <c r="N157" s="15">
        <v>0</v>
      </c>
      <c r="O157" s="35">
        <f t="shared" si="8"/>
        <v>0</v>
      </c>
    </row>
    <row r="158" spans="1:15" ht="63.75" outlineLevel="6" x14ac:dyDescent="0.25">
      <c r="A158" s="13" t="s">
        <v>58</v>
      </c>
      <c r="B158" s="14" t="s">
        <v>117</v>
      </c>
      <c r="C158" s="14" t="s">
        <v>165</v>
      </c>
      <c r="D158" s="14" t="s">
        <v>178</v>
      </c>
      <c r="E158" s="14" t="s">
        <v>198</v>
      </c>
      <c r="F158" s="14" t="s">
        <v>59</v>
      </c>
      <c r="G158" s="26">
        <v>10000</v>
      </c>
      <c r="H158" s="32"/>
      <c r="I158" s="32"/>
      <c r="J158" s="32"/>
      <c r="K158" s="21">
        <f>SUM(G158:J158)</f>
        <v>10000</v>
      </c>
      <c r="L158" s="15">
        <v>10000</v>
      </c>
      <c r="M158" s="15">
        <v>0</v>
      </c>
      <c r="N158" s="15">
        <v>0</v>
      </c>
      <c r="O158" s="35">
        <f t="shared" si="8"/>
        <v>0</v>
      </c>
    </row>
    <row r="159" spans="1:15" ht="38.25" outlineLevel="5" x14ac:dyDescent="0.25">
      <c r="A159" s="13" t="s">
        <v>199</v>
      </c>
      <c r="B159" s="14" t="s">
        <v>117</v>
      </c>
      <c r="C159" s="14" t="s">
        <v>165</v>
      </c>
      <c r="D159" s="14" t="s">
        <v>178</v>
      </c>
      <c r="E159" s="14" t="s">
        <v>200</v>
      </c>
      <c r="F159" s="14"/>
      <c r="G159" s="26">
        <f>G160</f>
        <v>42000</v>
      </c>
      <c r="H159" s="32"/>
      <c r="I159" s="32"/>
      <c r="J159" s="32"/>
      <c r="K159" s="26">
        <f>K160</f>
        <v>42000</v>
      </c>
      <c r="L159" s="15">
        <v>42000</v>
      </c>
      <c r="M159" s="15">
        <v>1080</v>
      </c>
      <c r="N159" s="15">
        <v>900</v>
      </c>
      <c r="O159" s="35">
        <f t="shared" si="8"/>
        <v>0</v>
      </c>
    </row>
    <row r="160" spans="1:15" ht="63.75" outlineLevel="6" x14ac:dyDescent="0.25">
      <c r="A160" s="13" t="s">
        <v>58</v>
      </c>
      <c r="B160" s="14" t="s">
        <v>117</v>
      </c>
      <c r="C160" s="14" t="s">
        <v>165</v>
      </c>
      <c r="D160" s="14" t="s">
        <v>178</v>
      </c>
      <c r="E160" s="14" t="s">
        <v>200</v>
      </c>
      <c r="F160" s="14" t="s">
        <v>59</v>
      </c>
      <c r="G160" s="26">
        <v>42000</v>
      </c>
      <c r="H160" s="32"/>
      <c r="I160" s="32"/>
      <c r="J160" s="32"/>
      <c r="K160" s="21">
        <f>SUM(G160:J160)</f>
        <v>42000</v>
      </c>
      <c r="L160" s="15">
        <v>42000</v>
      </c>
      <c r="M160" s="15">
        <v>1080</v>
      </c>
      <c r="N160" s="15">
        <v>900</v>
      </c>
      <c r="O160" s="35">
        <f t="shared" si="8"/>
        <v>0</v>
      </c>
    </row>
    <row r="161" spans="1:15" outlineLevel="2" x14ac:dyDescent="0.25">
      <c r="A161" s="13" t="s">
        <v>201</v>
      </c>
      <c r="B161" s="14" t="s">
        <v>117</v>
      </c>
      <c r="C161" s="14" t="s">
        <v>165</v>
      </c>
      <c r="D161" s="14" t="s">
        <v>45</v>
      </c>
      <c r="E161" s="14"/>
      <c r="F161" s="14"/>
      <c r="G161" s="26">
        <f>G162+G170+G232</f>
        <v>82740.680000000022</v>
      </c>
      <c r="H161" s="32"/>
      <c r="I161" s="32"/>
      <c r="J161" s="32"/>
      <c r="K161" s="26">
        <f>K162+K170+K232</f>
        <v>85740.680000000022</v>
      </c>
      <c r="L161" s="15">
        <v>83740.679999999993</v>
      </c>
      <c r="M161" s="15">
        <v>65263.29</v>
      </c>
      <c r="N161" s="15">
        <v>62320.49</v>
      </c>
      <c r="O161" s="35">
        <f t="shared" si="8"/>
        <v>-2000.0000000000291</v>
      </c>
    </row>
    <row r="162" spans="1:15" ht="25.5" outlineLevel="3" x14ac:dyDescent="0.25">
      <c r="A162" s="13" t="s">
        <v>136</v>
      </c>
      <c r="B162" s="14" t="s">
        <v>117</v>
      </c>
      <c r="C162" s="14" t="s">
        <v>165</v>
      </c>
      <c r="D162" s="14" t="s">
        <v>45</v>
      </c>
      <c r="E162" s="14" t="s">
        <v>137</v>
      </c>
      <c r="F162" s="14"/>
      <c r="G162" s="26">
        <f>G163</f>
        <v>1529.82</v>
      </c>
      <c r="H162" s="32"/>
      <c r="I162" s="32"/>
      <c r="J162" s="32"/>
      <c r="K162" s="26">
        <f>K163</f>
        <v>1529.82</v>
      </c>
      <c r="L162" s="15">
        <v>1529.82</v>
      </c>
      <c r="M162" s="15">
        <v>695.56</v>
      </c>
      <c r="N162" s="15">
        <v>695.56</v>
      </c>
      <c r="O162" s="35">
        <f t="shared" si="8"/>
        <v>0</v>
      </c>
    </row>
    <row r="163" spans="1:15" ht="38.25" outlineLevel="4" x14ac:dyDescent="0.25">
      <c r="A163" s="13" t="s">
        <v>138</v>
      </c>
      <c r="B163" s="14" t="s">
        <v>117</v>
      </c>
      <c r="C163" s="14" t="s">
        <v>165</v>
      </c>
      <c r="D163" s="14" t="s">
        <v>45</v>
      </c>
      <c r="E163" s="14" t="s">
        <v>139</v>
      </c>
      <c r="F163" s="14"/>
      <c r="G163" s="26">
        <f>G164+G166+G168</f>
        <v>1529.82</v>
      </c>
      <c r="H163" s="32"/>
      <c r="I163" s="32"/>
      <c r="J163" s="32"/>
      <c r="K163" s="26">
        <f>K164+K166+K168</f>
        <v>1529.82</v>
      </c>
      <c r="L163" s="15">
        <v>1529.82</v>
      </c>
      <c r="M163" s="15">
        <v>695.56</v>
      </c>
      <c r="N163" s="15">
        <v>695.56</v>
      </c>
      <c r="O163" s="35">
        <f t="shared" si="8"/>
        <v>0</v>
      </c>
    </row>
    <row r="164" spans="1:15" ht="25.5" outlineLevel="5" x14ac:dyDescent="0.25">
      <c r="A164" s="13" t="s">
        <v>202</v>
      </c>
      <c r="B164" s="14" t="s">
        <v>117</v>
      </c>
      <c r="C164" s="14" t="s">
        <v>165</v>
      </c>
      <c r="D164" s="14" t="s">
        <v>45</v>
      </c>
      <c r="E164" s="14" t="s">
        <v>203</v>
      </c>
      <c r="F164" s="14"/>
      <c r="G164" s="26">
        <f>G165</f>
        <v>695.56</v>
      </c>
      <c r="H164" s="32"/>
      <c r="I164" s="32"/>
      <c r="J164" s="32"/>
      <c r="K164" s="26">
        <f>K165</f>
        <v>695.56</v>
      </c>
      <c r="L164" s="15">
        <v>695.56</v>
      </c>
      <c r="M164" s="15">
        <v>695.56</v>
      </c>
      <c r="N164" s="15">
        <v>695.56</v>
      </c>
      <c r="O164" s="35">
        <f t="shared" si="8"/>
        <v>0</v>
      </c>
    </row>
    <row r="165" spans="1:15" ht="38.25" outlineLevel="6" x14ac:dyDescent="0.25">
      <c r="A165" s="13" t="s">
        <v>22</v>
      </c>
      <c r="B165" s="14" t="s">
        <v>117</v>
      </c>
      <c r="C165" s="14" t="s">
        <v>165</v>
      </c>
      <c r="D165" s="14" t="s">
        <v>45</v>
      </c>
      <c r="E165" s="14" t="s">
        <v>203</v>
      </c>
      <c r="F165" s="14" t="s">
        <v>23</v>
      </c>
      <c r="G165" s="26">
        <v>695.56</v>
      </c>
      <c r="H165" s="32"/>
      <c r="I165" s="32"/>
      <c r="J165" s="32"/>
      <c r="K165" s="21">
        <f>SUM(G165:J165)</f>
        <v>695.56</v>
      </c>
      <c r="L165" s="15">
        <v>695.56</v>
      </c>
      <c r="M165" s="15">
        <v>695.56</v>
      </c>
      <c r="N165" s="15">
        <v>695.56</v>
      </c>
      <c r="O165" s="35">
        <f t="shared" si="8"/>
        <v>0</v>
      </c>
    </row>
    <row r="166" spans="1:15" ht="25.5" outlineLevel="5" x14ac:dyDescent="0.25">
      <c r="A166" s="13" t="s">
        <v>204</v>
      </c>
      <c r="B166" s="14" t="s">
        <v>117</v>
      </c>
      <c r="C166" s="14" t="s">
        <v>165</v>
      </c>
      <c r="D166" s="14" t="s">
        <v>45</v>
      </c>
      <c r="E166" s="14" t="s">
        <v>205</v>
      </c>
      <c r="F166" s="14"/>
      <c r="G166" s="26">
        <f>G167</f>
        <v>299.26</v>
      </c>
      <c r="H166" s="32"/>
      <c r="I166" s="32"/>
      <c r="J166" s="32"/>
      <c r="K166" s="26">
        <f>K167</f>
        <v>299.26</v>
      </c>
      <c r="L166" s="15">
        <v>299.26</v>
      </c>
      <c r="M166" s="15">
        <v>0</v>
      </c>
      <c r="N166" s="15">
        <v>0</v>
      </c>
      <c r="O166" s="35">
        <f t="shared" si="8"/>
        <v>0</v>
      </c>
    </row>
    <row r="167" spans="1:15" ht="38.25" outlineLevel="6" x14ac:dyDescent="0.25">
      <c r="A167" s="13" t="s">
        <v>22</v>
      </c>
      <c r="B167" s="14" t="s">
        <v>117</v>
      </c>
      <c r="C167" s="14" t="s">
        <v>165</v>
      </c>
      <c r="D167" s="14" t="s">
        <v>45</v>
      </c>
      <c r="E167" s="14" t="s">
        <v>205</v>
      </c>
      <c r="F167" s="14" t="s">
        <v>23</v>
      </c>
      <c r="G167" s="26">
        <v>299.26</v>
      </c>
      <c r="H167" s="32"/>
      <c r="I167" s="32"/>
      <c r="J167" s="32"/>
      <c r="K167" s="21">
        <f>SUM(G167:J167)</f>
        <v>299.26</v>
      </c>
      <c r="L167" s="15">
        <v>299.26</v>
      </c>
      <c r="M167" s="15">
        <v>0</v>
      </c>
      <c r="N167" s="15">
        <v>0</v>
      </c>
      <c r="O167" s="35">
        <f t="shared" si="8"/>
        <v>0</v>
      </c>
    </row>
    <row r="168" spans="1:15" ht="25.5" outlineLevel="5" x14ac:dyDescent="0.25">
      <c r="A168" s="13" t="s">
        <v>206</v>
      </c>
      <c r="B168" s="14" t="s">
        <v>117</v>
      </c>
      <c r="C168" s="14" t="s">
        <v>165</v>
      </c>
      <c r="D168" s="14" t="s">
        <v>45</v>
      </c>
      <c r="E168" s="14" t="s">
        <v>207</v>
      </c>
      <c r="F168" s="14"/>
      <c r="G168" s="26">
        <f>G169</f>
        <v>535</v>
      </c>
      <c r="H168" s="32"/>
      <c r="I168" s="32"/>
      <c r="J168" s="32"/>
      <c r="K168" s="26">
        <f>K169</f>
        <v>535</v>
      </c>
      <c r="L168" s="15">
        <v>535</v>
      </c>
      <c r="M168" s="15">
        <v>0</v>
      </c>
      <c r="N168" s="15">
        <v>0</v>
      </c>
      <c r="O168" s="35">
        <f t="shared" si="8"/>
        <v>0</v>
      </c>
    </row>
    <row r="169" spans="1:15" ht="38.25" outlineLevel="6" x14ac:dyDescent="0.25">
      <c r="A169" s="13" t="s">
        <v>22</v>
      </c>
      <c r="B169" s="14" t="s">
        <v>117</v>
      </c>
      <c r="C169" s="14" t="s">
        <v>165</v>
      </c>
      <c r="D169" s="14" t="s">
        <v>45</v>
      </c>
      <c r="E169" s="14" t="s">
        <v>207</v>
      </c>
      <c r="F169" s="14" t="s">
        <v>23</v>
      </c>
      <c r="G169" s="26">
        <v>535</v>
      </c>
      <c r="H169" s="32"/>
      <c r="I169" s="32"/>
      <c r="J169" s="32"/>
      <c r="K169" s="21">
        <f>SUM(G169:J169)</f>
        <v>535</v>
      </c>
      <c r="L169" s="15">
        <v>535</v>
      </c>
      <c r="M169" s="15">
        <v>0</v>
      </c>
      <c r="N169" s="15">
        <v>0</v>
      </c>
      <c r="O169" s="35">
        <f t="shared" si="8"/>
        <v>0</v>
      </c>
    </row>
    <row r="170" spans="1:15" ht="25.5" outlineLevel="3" x14ac:dyDescent="0.25">
      <c r="A170" s="13" t="s">
        <v>154</v>
      </c>
      <c r="B170" s="14" t="s">
        <v>117</v>
      </c>
      <c r="C170" s="14" t="s">
        <v>165</v>
      </c>
      <c r="D170" s="14" t="s">
        <v>45</v>
      </c>
      <c r="E170" s="14" t="s">
        <v>155</v>
      </c>
      <c r="F170" s="14"/>
      <c r="G170" s="26">
        <f>G171+G174+G184+G199+G208+G211+G218+G221+G224+G227</f>
        <v>76368.760000000009</v>
      </c>
      <c r="H170" s="32"/>
      <c r="I170" s="32"/>
      <c r="J170" s="32"/>
      <c r="K170" s="26">
        <f>K171+K174+K184+K199+K208+K211+K218+K221+K224+K227</f>
        <v>78368.760000000009</v>
      </c>
      <c r="L170" s="15">
        <v>76368.759999999995</v>
      </c>
      <c r="M170" s="15">
        <v>59725.63</v>
      </c>
      <c r="N170" s="15">
        <v>56782.83</v>
      </c>
      <c r="O170" s="35">
        <f t="shared" si="8"/>
        <v>-2000.0000000000146</v>
      </c>
    </row>
    <row r="171" spans="1:15" ht="76.5" outlineLevel="4" x14ac:dyDescent="0.25">
      <c r="A171" s="13" t="s">
        <v>156</v>
      </c>
      <c r="B171" s="14" t="s">
        <v>117</v>
      </c>
      <c r="C171" s="14" t="s">
        <v>165</v>
      </c>
      <c r="D171" s="14" t="s">
        <v>45</v>
      </c>
      <c r="E171" s="14" t="s">
        <v>157</v>
      </c>
      <c r="F171" s="14"/>
      <c r="G171" s="26">
        <f>G172</f>
        <v>209</v>
      </c>
      <c r="H171" s="32"/>
      <c r="I171" s="32"/>
      <c r="J171" s="32"/>
      <c r="K171" s="26">
        <f>K172</f>
        <v>209</v>
      </c>
      <c r="L171" s="15">
        <v>209</v>
      </c>
      <c r="M171" s="15">
        <v>109</v>
      </c>
      <c r="N171" s="15">
        <v>109</v>
      </c>
      <c r="O171" s="35">
        <f t="shared" si="8"/>
        <v>0</v>
      </c>
    </row>
    <row r="172" spans="1:15" ht="38.25" outlineLevel="5" x14ac:dyDescent="0.25">
      <c r="A172" s="13" t="s">
        <v>208</v>
      </c>
      <c r="B172" s="14" t="s">
        <v>117</v>
      </c>
      <c r="C172" s="14" t="s">
        <v>165</v>
      </c>
      <c r="D172" s="14" t="s">
        <v>45</v>
      </c>
      <c r="E172" s="14" t="s">
        <v>209</v>
      </c>
      <c r="F172" s="14"/>
      <c r="G172" s="26">
        <f>G173</f>
        <v>209</v>
      </c>
      <c r="H172" s="32"/>
      <c r="I172" s="32"/>
      <c r="J172" s="32"/>
      <c r="K172" s="26">
        <f>K173</f>
        <v>209</v>
      </c>
      <c r="L172" s="15">
        <v>209</v>
      </c>
      <c r="M172" s="15">
        <v>109</v>
      </c>
      <c r="N172" s="15">
        <v>109</v>
      </c>
      <c r="O172" s="35">
        <f t="shared" si="8"/>
        <v>0</v>
      </c>
    </row>
    <row r="173" spans="1:15" ht="38.25" outlineLevel="6" x14ac:dyDescent="0.25">
      <c r="A173" s="13" t="s">
        <v>22</v>
      </c>
      <c r="B173" s="14" t="s">
        <v>117</v>
      </c>
      <c r="C173" s="14" t="s">
        <v>165</v>
      </c>
      <c r="D173" s="14" t="s">
        <v>45</v>
      </c>
      <c r="E173" s="14" t="s">
        <v>209</v>
      </c>
      <c r="F173" s="14" t="s">
        <v>23</v>
      </c>
      <c r="G173" s="26">
        <v>209</v>
      </c>
      <c r="H173" s="32"/>
      <c r="I173" s="32"/>
      <c r="J173" s="32"/>
      <c r="K173" s="21">
        <f>SUM(G173:J173)</f>
        <v>209</v>
      </c>
      <c r="L173" s="15">
        <v>209</v>
      </c>
      <c r="M173" s="15">
        <v>109</v>
      </c>
      <c r="N173" s="15">
        <v>109</v>
      </c>
      <c r="O173" s="35">
        <f t="shared" si="8"/>
        <v>0</v>
      </c>
    </row>
    <row r="174" spans="1:15" ht="51" outlineLevel="4" x14ac:dyDescent="0.25">
      <c r="A174" s="13" t="s">
        <v>210</v>
      </c>
      <c r="B174" s="14" t="s">
        <v>117</v>
      </c>
      <c r="C174" s="14" t="s">
        <v>165</v>
      </c>
      <c r="D174" s="14" t="s">
        <v>45</v>
      </c>
      <c r="E174" s="14" t="s">
        <v>211</v>
      </c>
      <c r="F174" s="14"/>
      <c r="G174" s="26">
        <f>G175+G177+G180+G182</f>
        <v>5287.43</v>
      </c>
      <c r="H174" s="32"/>
      <c r="I174" s="32"/>
      <c r="J174" s="32"/>
      <c r="K174" s="26">
        <f>K175+K177+K180+K182</f>
        <v>5287.43</v>
      </c>
      <c r="L174" s="15">
        <v>5287.43</v>
      </c>
      <c r="M174" s="15">
        <v>4802.3900000000003</v>
      </c>
      <c r="N174" s="15">
        <v>4802.3900000000003</v>
      </c>
      <c r="O174" s="35">
        <f t="shared" si="8"/>
        <v>0</v>
      </c>
    </row>
    <row r="175" spans="1:15" ht="51" outlineLevel="5" x14ac:dyDescent="0.25">
      <c r="A175" s="13" t="s">
        <v>212</v>
      </c>
      <c r="B175" s="14" t="s">
        <v>117</v>
      </c>
      <c r="C175" s="14" t="s">
        <v>165</v>
      </c>
      <c r="D175" s="14" t="s">
        <v>45</v>
      </c>
      <c r="E175" s="14" t="s">
        <v>213</v>
      </c>
      <c r="F175" s="14"/>
      <c r="G175" s="26">
        <f>G176</f>
        <v>3995.8</v>
      </c>
      <c r="H175" s="32"/>
      <c r="I175" s="32"/>
      <c r="J175" s="32"/>
      <c r="K175" s="26">
        <f>K176</f>
        <v>3995.8</v>
      </c>
      <c r="L175" s="15">
        <v>3995.8</v>
      </c>
      <c r="M175" s="15">
        <v>3995.8</v>
      </c>
      <c r="N175" s="15">
        <v>3995.8</v>
      </c>
      <c r="O175" s="35">
        <f t="shared" si="8"/>
        <v>0</v>
      </c>
    </row>
    <row r="176" spans="1:15" outlineLevel="6" x14ac:dyDescent="0.25">
      <c r="A176" s="13" t="s">
        <v>160</v>
      </c>
      <c r="B176" s="14" t="s">
        <v>117</v>
      </c>
      <c r="C176" s="14" t="s">
        <v>165</v>
      </c>
      <c r="D176" s="14" t="s">
        <v>45</v>
      </c>
      <c r="E176" s="14" t="s">
        <v>213</v>
      </c>
      <c r="F176" s="14" t="s">
        <v>161</v>
      </c>
      <c r="G176" s="26">
        <v>3995.8</v>
      </c>
      <c r="H176" s="32"/>
      <c r="I176" s="32"/>
      <c r="J176" s="32"/>
      <c r="K176" s="21">
        <f>SUM(G176:J176)</f>
        <v>3995.8</v>
      </c>
      <c r="L176" s="15">
        <v>3995.8</v>
      </c>
      <c r="M176" s="15">
        <v>3995.8</v>
      </c>
      <c r="N176" s="15">
        <v>3995.8</v>
      </c>
      <c r="O176" s="35">
        <f t="shared" si="8"/>
        <v>0</v>
      </c>
    </row>
    <row r="177" spans="1:15" ht="38.25" outlineLevel="5" x14ac:dyDescent="0.25">
      <c r="A177" s="13" t="s">
        <v>214</v>
      </c>
      <c r="B177" s="14" t="s">
        <v>117</v>
      </c>
      <c r="C177" s="14" t="s">
        <v>165</v>
      </c>
      <c r="D177" s="14" t="s">
        <v>45</v>
      </c>
      <c r="E177" s="14" t="s">
        <v>215</v>
      </c>
      <c r="F177" s="14"/>
      <c r="G177" s="26">
        <f>G178+G179</f>
        <v>796.58999999999992</v>
      </c>
      <c r="H177" s="32"/>
      <c r="I177" s="32"/>
      <c r="J177" s="32"/>
      <c r="K177" s="26">
        <f>K178+K179</f>
        <v>796.58999999999992</v>
      </c>
      <c r="L177" s="15">
        <v>796.59</v>
      </c>
      <c r="M177" s="15">
        <v>796.59</v>
      </c>
      <c r="N177" s="15">
        <v>796.59</v>
      </c>
      <c r="O177" s="35">
        <f t="shared" si="8"/>
        <v>0</v>
      </c>
    </row>
    <row r="178" spans="1:15" ht="38.25" outlineLevel="6" x14ac:dyDescent="0.25">
      <c r="A178" s="13" t="s">
        <v>22</v>
      </c>
      <c r="B178" s="14" t="s">
        <v>117</v>
      </c>
      <c r="C178" s="14" t="s">
        <v>165</v>
      </c>
      <c r="D178" s="14" t="s">
        <v>45</v>
      </c>
      <c r="E178" s="14" t="s">
        <v>215</v>
      </c>
      <c r="F178" s="14" t="s">
        <v>23</v>
      </c>
      <c r="G178" s="26">
        <v>571.29</v>
      </c>
      <c r="H178" s="32"/>
      <c r="I178" s="32"/>
      <c r="J178" s="32"/>
      <c r="K178" s="21">
        <f>SUM(G178:J178)</f>
        <v>571.29</v>
      </c>
      <c r="L178" s="15">
        <v>571.29</v>
      </c>
      <c r="M178" s="15">
        <v>571.29</v>
      </c>
      <c r="N178" s="15">
        <v>571.29</v>
      </c>
      <c r="O178" s="35">
        <f t="shared" si="8"/>
        <v>0</v>
      </c>
    </row>
    <row r="179" spans="1:15" outlineLevel="6" x14ac:dyDescent="0.25">
      <c r="A179" s="13" t="s">
        <v>160</v>
      </c>
      <c r="B179" s="14" t="s">
        <v>117</v>
      </c>
      <c r="C179" s="14" t="s">
        <v>165</v>
      </c>
      <c r="D179" s="14" t="s">
        <v>45</v>
      </c>
      <c r="E179" s="14" t="s">
        <v>215</v>
      </c>
      <c r="F179" s="14" t="s">
        <v>161</v>
      </c>
      <c r="G179" s="26">
        <v>225.3</v>
      </c>
      <c r="H179" s="32"/>
      <c r="I179" s="32"/>
      <c r="J179" s="32"/>
      <c r="K179" s="21">
        <f>SUM(G179:J179)</f>
        <v>225.3</v>
      </c>
      <c r="L179" s="15">
        <v>225.3</v>
      </c>
      <c r="M179" s="15">
        <v>225.3</v>
      </c>
      <c r="N179" s="15">
        <v>225.3</v>
      </c>
      <c r="O179" s="35">
        <f t="shared" si="8"/>
        <v>0</v>
      </c>
    </row>
    <row r="180" spans="1:15" ht="38.25" outlineLevel="5" x14ac:dyDescent="0.25">
      <c r="A180" s="13" t="s">
        <v>216</v>
      </c>
      <c r="B180" s="14" t="s">
        <v>117</v>
      </c>
      <c r="C180" s="14" t="s">
        <v>165</v>
      </c>
      <c r="D180" s="14" t="s">
        <v>45</v>
      </c>
      <c r="E180" s="14" t="s">
        <v>217</v>
      </c>
      <c r="F180" s="14"/>
      <c r="G180" s="26">
        <f>G181</f>
        <v>10</v>
      </c>
      <c r="H180" s="32"/>
      <c r="I180" s="32"/>
      <c r="J180" s="32"/>
      <c r="K180" s="26">
        <f>K181</f>
        <v>10</v>
      </c>
      <c r="L180" s="15">
        <v>10</v>
      </c>
      <c r="M180" s="15">
        <v>10</v>
      </c>
      <c r="N180" s="15">
        <v>10</v>
      </c>
      <c r="O180" s="35">
        <f t="shared" si="8"/>
        <v>0</v>
      </c>
    </row>
    <row r="181" spans="1:15" outlineLevel="6" x14ac:dyDescent="0.25">
      <c r="A181" s="13" t="s">
        <v>160</v>
      </c>
      <c r="B181" s="14" t="s">
        <v>117</v>
      </c>
      <c r="C181" s="14" t="s">
        <v>165</v>
      </c>
      <c r="D181" s="14" t="s">
        <v>45</v>
      </c>
      <c r="E181" s="14" t="s">
        <v>217</v>
      </c>
      <c r="F181" s="14" t="s">
        <v>161</v>
      </c>
      <c r="G181" s="26">
        <v>10</v>
      </c>
      <c r="H181" s="32"/>
      <c r="I181" s="32"/>
      <c r="J181" s="32"/>
      <c r="K181" s="21">
        <f>SUM(G181:J181)</f>
        <v>10</v>
      </c>
      <c r="L181" s="15">
        <v>10</v>
      </c>
      <c r="M181" s="15">
        <v>10</v>
      </c>
      <c r="N181" s="15">
        <v>10</v>
      </c>
      <c r="O181" s="35">
        <f t="shared" si="8"/>
        <v>0</v>
      </c>
    </row>
    <row r="182" spans="1:15" ht="38.25" outlineLevel="5" x14ac:dyDescent="0.25">
      <c r="A182" s="13" t="s">
        <v>218</v>
      </c>
      <c r="B182" s="14" t="s">
        <v>117</v>
      </c>
      <c r="C182" s="14" t="s">
        <v>165</v>
      </c>
      <c r="D182" s="14" t="s">
        <v>45</v>
      </c>
      <c r="E182" s="14" t="s">
        <v>219</v>
      </c>
      <c r="F182" s="14"/>
      <c r="G182" s="26">
        <f>G183</f>
        <v>485.04</v>
      </c>
      <c r="H182" s="32"/>
      <c r="I182" s="32"/>
      <c r="J182" s="32"/>
      <c r="K182" s="26">
        <f>K183</f>
        <v>485.04</v>
      </c>
      <c r="L182" s="15">
        <v>485.04</v>
      </c>
      <c r="M182" s="15">
        <v>0</v>
      </c>
      <c r="N182" s="15">
        <v>0</v>
      </c>
      <c r="O182" s="35">
        <f t="shared" si="8"/>
        <v>0</v>
      </c>
    </row>
    <row r="183" spans="1:15" outlineLevel="6" x14ac:dyDescent="0.25">
      <c r="A183" s="13" t="s">
        <v>160</v>
      </c>
      <c r="B183" s="14" t="s">
        <v>117</v>
      </c>
      <c r="C183" s="14" t="s">
        <v>165</v>
      </c>
      <c r="D183" s="14" t="s">
        <v>45</v>
      </c>
      <c r="E183" s="14" t="s">
        <v>219</v>
      </c>
      <c r="F183" s="14" t="s">
        <v>161</v>
      </c>
      <c r="G183" s="26">
        <v>485.04</v>
      </c>
      <c r="H183" s="32"/>
      <c r="I183" s="32"/>
      <c r="J183" s="32"/>
      <c r="K183" s="21">
        <f>SUM(G183:J183)</f>
        <v>485.04</v>
      </c>
      <c r="L183" s="15">
        <v>485.04</v>
      </c>
      <c r="M183" s="15">
        <v>0</v>
      </c>
      <c r="N183" s="15">
        <v>0</v>
      </c>
      <c r="O183" s="35">
        <f t="shared" si="8"/>
        <v>0</v>
      </c>
    </row>
    <row r="184" spans="1:15" ht="51" outlineLevel="4" x14ac:dyDescent="0.25">
      <c r="A184" s="13" t="s">
        <v>220</v>
      </c>
      <c r="B184" s="14" t="s">
        <v>117</v>
      </c>
      <c r="C184" s="14" t="s">
        <v>165</v>
      </c>
      <c r="D184" s="14" t="s">
        <v>45</v>
      </c>
      <c r="E184" s="14" t="s">
        <v>221</v>
      </c>
      <c r="F184" s="14"/>
      <c r="G184" s="26">
        <f>G185+G187+G189+G191+G193+G195</f>
        <v>29431.7</v>
      </c>
      <c r="H184" s="32"/>
      <c r="I184" s="32"/>
      <c r="J184" s="32"/>
      <c r="K184" s="26">
        <f>K185+K187+K189+K191+K193+K195+K197</f>
        <v>31431.7</v>
      </c>
      <c r="L184" s="15">
        <v>29431.7</v>
      </c>
      <c r="M184" s="15">
        <v>29031.7</v>
      </c>
      <c r="N184" s="15">
        <v>28668.7</v>
      </c>
      <c r="O184" s="35">
        <f t="shared" si="8"/>
        <v>-2000</v>
      </c>
    </row>
    <row r="185" spans="1:15" ht="63.75" outlineLevel="5" x14ac:dyDescent="0.25">
      <c r="A185" s="13" t="s">
        <v>222</v>
      </c>
      <c r="B185" s="14" t="s">
        <v>117</v>
      </c>
      <c r="C185" s="14" t="s">
        <v>165</v>
      </c>
      <c r="D185" s="14" t="s">
        <v>45</v>
      </c>
      <c r="E185" s="14" t="s">
        <v>223</v>
      </c>
      <c r="F185" s="14"/>
      <c r="G185" s="26">
        <f>G186</f>
        <v>25526.2</v>
      </c>
      <c r="H185" s="32"/>
      <c r="I185" s="32"/>
      <c r="J185" s="32"/>
      <c r="K185" s="26">
        <f>K186</f>
        <v>25526.2</v>
      </c>
      <c r="L185" s="15">
        <v>25526.2</v>
      </c>
      <c r="M185" s="15">
        <v>25526.2</v>
      </c>
      <c r="N185" s="15">
        <v>25526.2</v>
      </c>
      <c r="O185" s="35">
        <f t="shared" si="8"/>
        <v>0</v>
      </c>
    </row>
    <row r="186" spans="1:15" outlineLevel="6" x14ac:dyDescent="0.25">
      <c r="A186" s="13" t="s">
        <v>160</v>
      </c>
      <c r="B186" s="14" t="s">
        <v>117</v>
      </c>
      <c r="C186" s="14" t="s">
        <v>165</v>
      </c>
      <c r="D186" s="14" t="s">
        <v>45</v>
      </c>
      <c r="E186" s="14" t="s">
        <v>223</v>
      </c>
      <c r="F186" s="14" t="s">
        <v>161</v>
      </c>
      <c r="G186" s="26">
        <v>25526.2</v>
      </c>
      <c r="H186" s="32"/>
      <c r="I186" s="32"/>
      <c r="J186" s="32"/>
      <c r="K186" s="21">
        <f>SUM(G186:J186)</f>
        <v>25526.2</v>
      </c>
      <c r="L186" s="15">
        <v>25526.2</v>
      </c>
      <c r="M186" s="15">
        <v>25526.2</v>
      </c>
      <c r="N186" s="15">
        <v>25526.2</v>
      </c>
      <c r="O186" s="35">
        <f t="shared" si="8"/>
        <v>0</v>
      </c>
    </row>
    <row r="187" spans="1:15" ht="63.75" outlineLevel="5" x14ac:dyDescent="0.25">
      <c r="A187" s="13" t="s">
        <v>224</v>
      </c>
      <c r="B187" s="14" t="s">
        <v>117</v>
      </c>
      <c r="C187" s="14" t="s">
        <v>165</v>
      </c>
      <c r="D187" s="14" t="s">
        <v>45</v>
      </c>
      <c r="E187" s="14" t="s">
        <v>225</v>
      </c>
      <c r="F187" s="14"/>
      <c r="G187" s="26">
        <f>G188</f>
        <v>1595.7</v>
      </c>
      <c r="H187" s="32"/>
      <c r="I187" s="32"/>
      <c r="J187" s="32"/>
      <c r="K187" s="26">
        <f>K188</f>
        <v>1595.7</v>
      </c>
      <c r="L187" s="15">
        <v>1595.7</v>
      </c>
      <c r="M187" s="15">
        <v>1595.7</v>
      </c>
      <c r="N187" s="15">
        <v>1595.7</v>
      </c>
      <c r="O187" s="35">
        <f t="shared" si="8"/>
        <v>0</v>
      </c>
    </row>
    <row r="188" spans="1:15" outlineLevel="6" x14ac:dyDescent="0.25">
      <c r="A188" s="13" t="s">
        <v>160</v>
      </c>
      <c r="B188" s="14" t="s">
        <v>117</v>
      </c>
      <c r="C188" s="14" t="s">
        <v>165</v>
      </c>
      <c r="D188" s="14" t="s">
        <v>45</v>
      </c>
      <c r="E188" s="14" t="s">
        <v>225</v>
      </c>
      <c r="F188" s="14" t="s">
        <v>161</v>
      </c>
      <c r="G188" s="26">
        <v>1595.7</v>
      </c>
      <c r="H188" s="32"/>
      <c r="I188" s="32"/>
      <c r="J188" s="32"/>
      <c r="K188" s="21">
        <f>SUM(G188:J188)</f>
        <v>1595.7</v>
      </c>
      <c r="L188" s="15">
        <v>1595.7</v>
      </c>
      <c r="M188" s="15">
        <v>1595.7</v>
      </c>
      <c r="N188" s="15">
        <v>1595.7</v>
      </c>
      <c r="O188" s="35">
        <f t="shared" si="8"/>
        <v>0</v>
      </c>
    </row>
    <row r="189" spans="1:15" ht="51" outlineLevel="5" x14ac:dyDescent="0.25">
      <c r="A189" s="13" t="s">
        <v>226</v>
      </c>
      <c r="B189" s="14" t="s">
        <v>117</v>
      </c>
      <c r="C189" s="14" t="s">
        <v>165</v>
      </c>
      <c r="D189" s="14" t="s">
        <v>45</v>
      </c>
      <c r="E189" s="14" t="s">
        <v>227</v>
      </c>
      <c r="F189" s="14"/>
      <c r="G189" s="26">
        <f>G190</f>
        <v>400</v>
      </c>
      <c r="H189" s="32"/>
      <c r="I189" s="32"/>
      <c r="J189" s="32"/>
      <c r="K189" s="26">
        <f>K190</f>
        <v>400</v>
      </c>
      <c r="L189" s="15">
        <v>400</v>
      </c>
      <c r="M189" s="15">
        <v>0</v>
      </c>
      <c r="N189" s="15">
        <v>0</v>
      </c>
      <c r="O189" s="35">
        <f t="shared" si="8"/>
        <v>0</v>
      </c>
    </row>
    <row r="190" spans="1:15" outlineLevel="6" x14ac:dyDescent="0.25">
      <c r="A190" s="13" t="s">
        <v>160</v>
      </c>
      <c r="B190" s="14" t="s">
        <v>117</v>
      </c>
      <c r="C190" s="14" t="s">
        <v>165</v>
      </c>
      <c r="D190" s="14" t="s">
        <v>45</v>
      </c>
      <c r="E190" s="14" t="s">
        <v>227</v>
      </c>
      <c r="F190" s="14" t="s">
        <v>161</v>
      </c>
      <c r="G190" s="26">
        <v>400</v>
      </c>
      <c r="H190" s="32"/>
      <c r="I190" s="32"/>
      <c r="J190" s="32"/>
      <c r="K190" s="21">
        <f>SUM(G190:J190)</f>
        <v>400</v>
      </c>
      <c r="L190" s="15">
        <v>400</v>
      </c>
      <c r="M190" s="15">
        <v>0</v>
      </c>
      <c r="N190" s="15">
        <v>0</v>
      </c>
      <c r="O190" s="35">
        <f t="shared" si="8"/>
        <v>0</v>
      </c>
    </row>
    <row r="191" spans="1:15" ht="38.25" outlineLevel="5" x14ac:dyDescent="0.25">
      <c r="A191" s="13" t="s">
        <v>228</v>
      </c>
      <c r="B191" s="14" t="s">
        <v>117</v>
      </c>
      <c r="C191" s="14" t="s">
        <v>165</v>
      </c>
      <c r="D191" s="14" t="s">
        <v>45</v>
      </c>
      <c r="E191" s="14" t="s">
        <v>229</v>
      </c>
      <c r="F191" s="14"/>
      <c r="G191" s="26">
        <f>G192</f>
        <v>514.79999999999995</v>
      </c>
      <c r="H191" s="32"/>
      <c r="I191" s="32"/>
      <c r="J191" s="32"/>
      <c r="K191" s="26">
        <f>K192</f>
        <v>514.79999999999995</v>
      </c>
      <c r="L191" s="15">
        <v>514.79999999999995</v>
      </c>
      <c r="M191" s="15">
        <v>514.79999999999995</v>
      </c>
      <c r="N191" s="15">
        <v>514.79999999999995</v>
      </c>
      <c r="O191" s="35">
        <f t="shared" si="8"/>
        <v>0</v>
      </c>
    </row>
    <row r="192" spans="1:15" ht="38.25" outlineLevel="6" x14ac:dyDescent="0.25">
      <c r="A192" s="13" t="s">
        <v>22</v>
      </c>
      <c r="B192" s="14" t="s">
        <v>117</v>
      </c>
      <c r="C192" s="14" t="s">
        <v>165</v>
      </c>
      <c r="D192" s="14" t="s">
        <v>45</v>
      </c>
      <c r="E192" s="14" t="s">
        <v>229</v>
      </c>
      <c r="F192" s="14" t="s">
        <v>23</v>
      </c>
      <c r="G192" s="26">
        <v>514.79999999999995</v>
      </c>
      <c r="H192" s="32"/>
      <c r="I192" s="32"/>
      <c r="J192" s="32"/>
      <c r="K192" s="21">
        <f>SUM(G192:J192)</f>
        <v>514.79999999999995</v>
      </c>
      <c r="L192" s="15">
        <v>514.79999999999995</v>
      </c>
      <c r="M192" s="15">
        <v>514.79999999999995</v>
      </c>
      <c r="N192" s="15">
        <v>514.79999999999995</v>
      </c>
      <c r="O192" s="35">
        <f t="shared" si="8"/>
        <v>0</v>
      </c>
    </row>
    <row r="193" spans="1:15" ht="38.25" outlineLevel="5" x14ac:dyDescent="0.25">
      <c r="A193" s="13" t="s">
        <v>230</v>
      </c>
      <c r="B193" s="14" t="s">
        <v>117</v>
      </c>
      <c r="C193" s="14" t="s">
        <v>165</v>
      </c>
      <c r="D193" s="14" t="s">
        <v>45</v>
      </c>
      <c r="E193" s="14" t="s">
        <v>231</v>
      </c>
      <c r="F193" s="14"/>
      <c r="G193" s="26">
        <f>G194</f>
        <v>363</v>
      </c>
      <c r="H193" s="32"/>
      <c r="I193" s="32"/>
      <c r="J193" s="32"/>
      <c r="K193" s="26">
        <f>K194</f>
        <v>363</v>
      </c>
      <c r="L193" s="15">
        <v>363</v>
      </c>
      <c r="M193" s="15">
        <v>363</v>
      </c>
      <c r="N193" s="15">
        <v>0</v>
      </c>
      <c r="O193" s="35">
        <f t="shared" si="8"/>
        <v>0</v>
      </c>
    </row>
    <row r="194" spans="1:15" ht="38.25" outlineLevel="6" x14ac:dyDescent="0.25">
      <c r="A194" s="13" t="s">
        <v>22</v>
      </c>
      <c r="B194" s="14" t="s">
        <v>117</v>
      </c>
      <c r="C194" s="14" t="s">
        <v>165</v>
      </c>
      <c r="D194" s="14" t="s">
        <v>45</v>
      </c>
      <c r="E194" s="14" t="s">
        <v>231</v>
      </c>
      <c r="F194" s="14" t="s">
        <v>23</v>
      </c>
      <c r="G194" s="26">
        <v>363</v>
      </c>
      <c r="H194" s="32"/>
      <c r="I194" s="32"/>
      <c r="J194" s="32"/>
      <c r="K194" s="21">
        <f>SUM(G194:J194)</f>
        <v>363</v>
      </c>
      <c r="L194" s="15">
        <v>363</v>
      </c>
      <c r="M194" s="15">
        <v>363</v>
      </c>
      <c r="N194" s="15">
        <v>0</v>
      </c>
      <c r="O194" s="35">
        <f t="shared" si="8"/>
        <v>0</v>
      </c>
    </row>
    <row r="195" spans="1:15" ht="25.5" outlineLevel="5" x14ac:dyDescent="0.25">
      <c r="A195" s="13" t="s">
        <v>232</v>
      </c>
      <c r="B195" s="14" t="s">
        <v>117</v>
      </c>
      <c r="C195" s="14" t="s">
        <v>165</v>
      </c>
      <c r="D195" s="14" t="s">
        <v>45</v>
      </c>
      <c r="E195" s="14" t="s">
        <v>233</v>
      </c>
      <c r="F195" s="14"/>
      <c r="G195" s="26">
        <f>G196</f>
        <v>1032</v>
      </c>
      <c r="H195" s="32"/>
      <c r="I195" s="32"/>
      <c r="J195" s="32"/>
      <c r="K195" s="26">
        <f>K196</f>
        <v>1032</v>
      </c>
      <c r="L195" s="15">
        <v>1032</v>
      </c>
      <c r="M195" s="15">
        <v>1032</v>
      </c>
      <c r="N195" s="15">
        <v>1032</v>
      </c>
      <c r="O195" s="35">
        <f t="shared" si="8"/>
        <v>0</v>
      </c>
    </row>
    <row r="196" spans="1:15" ht="38.25" outlineLevel="6" x14ac:dyDescent="0.25">
      <c r="A196" s="13" t="s">
        <v>22</v>
      </c>
      <c r="B196" s="14" t="s">
        <v>117</v>
      </c>
      <c r="C196" s="14" t="s">
        <v>165</v>
      </c>
      <c r="D196" s="14" t="s">
        <v>45</v>
      </c>
      <c r="E196" s="14" t="s">
        <v>233</v>
      </c>
      <c r="F196" s="14" t="s">
        <v>23</v>
      </c>
      <c r="G196" s="26">
        <v>1032</v>
      </c>
      <c r="H196" s="32"/>
      <c r="I196" s="32"/>
      <c r="J196" s="32"/>
      <c r="K196" s="21">
        <f>SUM(G196:J196)</f>
        <v>1032</v>
      </c>
      <c r="L196" s="15">
        <v>1032</v>
      </c>
      <c r="M196" s="15">
        <v>1032</v>
      </c>
      <c r="N196" s="15">
        <v>1032</v>
      </c>
      <c r="O196" s="35">
        <f t="shared" si="8"/>
        <v>0</v>
      </c>
    </row>
    <row r="197" spans="1:15" ht="42" customHeight="1" outlineLevel="6" x14ac:dyDescent="0.25">
      <c r="A197" s="13" t="s">
        <v>661</v>
      </c>
      <c r="B197" s="14" t="s">
        <v>117</v>
      </c>
      <c r="C197" s="14" t="s">
        <v>165</v>
      </c>
      <c r="D197" s="14" t="s">
        <v>45</v>
      </c>
      <c r="E197" s="14" t="s">
        <v>662</v>
      </c>
      <c r="F197" s="14"/>
      <c r="G197" s="26"/>
      <c r="H197" s="32"/>
      <c r="I197" s="32"/>
      <c r="J197" s="32"/>
      <c r="K197" s="21">
        <f>K198</f>
        <v>2000</v>
      </c>
      <c r="L197" s="15"/>
      <c r="M197" s="15"/>
      <c r="N197" s="15"/>
      <c r="O197" s="35"/>
    </row>
    <row r="198" spans="1:15" ht="38.25" outlineLevel="6" x14ac:dyDescent="0.25">
      <c r="A198" s="13" t="s">
        <v>22</v>
      </c>
      <c r="B198" s="14" t="s">
        <v>117</v>
      </c>
      <c r="C198" s="14" t="s">
        <v>165</v>
      </c>
      <c r="D198" s="14" t="s">
        <v>45</v>
      </c>
      <c r="E198" s="14" t="s">
        <v>662</v>
      </c>
      <c r="F198" s="14" t="s">
        <v>23</v>
      </c>
      <c r="G198" s="26"/>
      <c r="H198" s="32"/>
      <c r="I198" s="61">
        <v>2000</v>
      </c>
      <c r="J198" s="32"/>
      <c r="K198" s="21">
        <f>SUM(G198:J198)</f>
        <v>2000</v>
      </c>
      <c r="L198" s="15"/>
      <c r="M198" s="15"/>
      <c r="N198" s="15"/>
      <c r="O198" s="35"/>
    </row>
    <row r="199" spans="1:15" ht="51" outlineLevel="4" x14ac:dyDescent="0.25">
      <c r="A199" s="13" t="s">
        <v>234</v>
      </c>
      <c r="B199" s="14" t="s">
        <v>117</v>
      </c>
      <c r="C199" s="14" t="s">
        <v>165</v>
      </c>
      <c r="D199" s="14" t="s">
        <v>45</v>
      </c>
      <c r="E199" s="14" t="s">
        <v>235</v>
      </c>
      <c r="F199" s="14"/>
      <c r="G199" s="26">
        <f>G200+G202+G204+G206</f>
        <v>7835.91</v>
      </c>
      <c r="H199" s="32"/>
      <c r="I199" s="32"/>
      <c r="J199" s="32"/>
      <c r="K199" s="26">
        <f>K200+K202+K204+K206</f>
        <v>7835.91</v>
      </c>
      <c r="L199" s="15">
        <v>7835.91</v>
      </c>
      <c r="M199" s="15">
        <v>1345.41</v>
      </c>
      <c r="N199" s="15">
        <v>1345.41</v>
      </c>
      <c r="O199" s="35">
        <f t="shared" si="8"/>
        <v>0</v>
      </c>
    </row>
    <row r="200" spans="1:15" ht="76.5" outlineLevel="5" x14ac:dyDescent="0.25">
      <c r="A200" s="13" t="s">
        <v>236</v>
      </c>
      <c r="B200" s="14" t="s">
        <v>117</v>
      </c>
      <c r="C200" s="14" t="s">
        <v>165</v>
      </c>
      <c r="D200" s="14" t="s">
        <v>45</v>
      </c>
      <c r="E200" s="14" t="s">
        <v>237</v>
      </c>
      <c r="F200" s="14"/>
      <c r="G200" s="26">
        <f>G201</f>
        <v>624.71</v>
      </c>
      <c r="H200" s="32"/>
      <c r="I200" s="32"/>
      <c r="J200" s="32"/>
      <c r="K200" s="26">
        <f>K201</f>
        <v>624.71</v>
      </c>
      <c r="L200" s="15">
        <v>624.71</v>
      </c>
      <c r="M200" s="15">
        <v>624.71</v>
      </c>
      <c r="N200" s="15">
        <v>624.71</v>
      </c>
      <c r="O200" s="35">
        <f t="shared" si="8"/>
        <v>0</v>
      </c>
    </row>
    <row r="201" spans="1:15" outlineLevel="6" x14ac:dyDescent="0.25">
      <c r="A201" s="13" t="s">
        <v>160</v>
      </c>
      <c r="B201" s="14" t="s">
        <v>117</v>
      </c>
      <c r="C201" s="14" t="s">
        <v>165</v>
      </c>
      <c r="D201" s="14" t="s">
        <v>45</v>
      </c>
      <c r="E201" s="14" t="s">
        <v>237</v>
      </c>
      <c r="F201" s="14" t="s">
        <v>161</v>
      </c>
      <c r="G201" s="26">
        <v>624.71</v>
      </c>
      <c r="H201" s="32"/>
      <c r="I201" s="32"/>
      <c r="J201" s="32"/>
      <c r="K201" s="21">
        <f>SUM(G201:J201)</f>
        <v>624.71</v>
      </c>
      <c r="L201" s="15">
        <v>624.71</v>
      </c>
      <c r="M201" s="15">
        <v>624.71</v>
      </c>
      <c r="N201" s="15">
        <v>624.71</v>
      </c>
      <c r="O201" s="35">
        <f t="shared" si="8"/>
        <v>0</v>
      </c>
    </row>
    <row r="202" spans="1:15" ht="51" outlineLevel="5" x14ac:dyDescent="0.25">
      <c r="A202" s="13" t="s">
        <v>238</v>
      </c>
      <c r="B202" s="14" t="s">
        <v>117</v>
      </c>
      <c r="C202" s="14" t="s">
        <v>165</v>
      </c>
      <c r="D202" s="14" t="s">
        <v>45</v>
      </c>
      <c r="E202" s="14" t="s">
        <v>239</v>
      </c>
      <c r="F202" s="14"/>
      <c r="G202" s="26">
        <f>G203</f>
        <v>5824.5</v>
      </c>
      <c r="H202" s="32"/>
      <c r="I202" s="32"/>
      <c r="J202" s="32"/>
      <c r="K202" s="26">
        <f>K203</f>
        <v>5824.5</v>
      </c>
      <c r="L202" s="15">
        <v>5824.5</v>
      </c>
      <c r="M202" s="15">
        <v>0</v>
      </c>
      <c r="N202" s="15">
        <v>0</v>
      </c>
      <c r="O202" s="35">
        <f t="shared" si="8"/>
        <v>0</v>
      </c>
    </row>
    <row r="203" spans="1:15" ht="38.25" outlineLevel="6" x14ac:dyDescent="0.25">
      <c r="A203" s="13" t="s">
        <v>22</v>
      </c>
      <c r="B203" s="14" t="s">
        <v>117</v>
      </c>
      <c r="C203" s="14" t="s">
        <v>165</v>
      </c>
      <c r="D203" s="14" t="s">
        <v>45</v>
      </c>
      <c r="E203" s="14" t="s">
        <v>239</v>
      </c>
      <c r="F203" s="14" t="s">
        <v>23</v>
      </c>
      <c r="G203" s="26">
        <v>5824.5</v>
      </c>
      <c r="H203" s="32"/>
      <c r="I203" s="32"/>
      <c r="J203" s="32"/>
      <c r="K203" s="21">
        <f>SUM(G203:J203)</f>
        <v>5824.5</v>
      </c>
      <c r="L203" s="15">
        <v>5824.5</v>
      </c>
      <c r="M203" s="15">
        <v>0</v>
      </c>
      <c r="N203" s="15">
        <v>0</v>
      </c>
      <c r="O203" s="35">
        <f t="shared" si="8"/>
        <v>0</v>
      </c>
    </row>
    <row r="204" spans="1:15" ht="38.25" outlineLevel="5" x14ac:dyDescent="0.25">
      <c r="A204" s="13" t="s">
        <v>240</v>
      </c>
      <c r="B204" s="14" t="s">
        <v>117</v>
      </c>
      <c r="C204" s="14" t="s">
        <v>165</v>
      </c>
      <c r="D204" s="14" t="s">
        <v>45</v>
      </c>
      <c r="E204" s="14" t="s">
        <v>241</v>
      </c>
      <c r="F204" s="14"/>
      <c r="G204" s="26">
        <f>G205</f>
        <v>371.7</v>
      </c>
      <c r="H204" s="32"/>
      <c r="I204" s="32"/>
      <c r="J204" s="32"/>
      <c r="K204" s="26">
        <f>K205</f>
        <v>371.7</v>
      </c>
      <c r="L204" s="15">
        <v>371.7</v>
      </c>
      <c r="M204" s="15">
        <v>371.7</v>
      </c>
      <c r="N204" s="15">
        <v>371.7</v>
      </c>
      <c r="O204" s="35">
        <f t="shared" si="8"/>
        <v>0</v>
      </c>
    </row>
    <row r="205" spans="1:15" ht="38.25" outlineLevel="6" x14ac:dyDescent="0.25">
      <c r="A205" s="13" t="s">
        <v>22</v>
      </c>
      <c r="B205" s="14" t="s">
        <v>117</v>
      </c>
      <c r="C205" s="14" t="s">
        <v>165</v>
      </c>
      <c r="D205" s="14" t="s">
        <v>45</v>
      </c>
      <c r="E205" s="14" t="s">
        <v>241</v>
      </c>
      <c r="F205" s="14" t="s">
        <v>23</v>
      </c>
      <c r="G205" s="26">
        <v>371.7</v>
      </c>
      <c r="H205" s="32"/>
      <c r="I205" s="32"/>
      <c r="J205" s="32"/>
      <c r="K205" s="21">
        <f>SUM(G205:J205)</f>
        <v>371.7</v>
      </c>
      <c r="L205" s="15">
        <v>371.7</v>
      </c>
      <c r="M205" s="15">
        <v>371.7</v>
      </c>
      <c r="N205" s="15">
        <v>371.7</v>
      </c>
      <c r="O205" s="35">
        <f t="shared" si="8"/>
        <v>0</v>
      </c>
    </row>
    <row r="206" spans="1:15" ht="38.25" outlineLevel="5" x14ac:dyDescent="0.25">
      <c r="A206" s="13" t="s">
        <v>242</v>
      </c>
      <c r="B206" s="14" t="s">
        <v>117</v>
      </c>
      <c r="C206" s="14" t="s">
        <v>165</v>
      </c>
      <c r="D206" s="14" t="s">
        <v>45</v>
      </c>
      <c r="E206" s="14" t="s">
        <v>243</v>
      </c>
      <c r="F206" s="14"/>
      <c r="G206" s="26">
        <f>G207</f>
        <v>1015</v>
      </c>
      <c r="H206" s="32"/>
      <c r="I206" s="32"/>
      <c r="J206" s="32"/>
      <c r="K206" s="26">
        <f>K207</f>
        <v>1015</v>
      </c>
      <c r="L206" s="15">
        <v>1015</v>
      </c>
      <c r="M206" s="15">
        <v>349</v>
      </c>
      <c r="N206" s="15">
        <v>349</v>
      </c>
      <c r="O206" s="35">
        <f t="shared" ref="O206:O269" si="9">L206-K206</f>
        <v>0</v>
      </c>
    </row>
    <row r="207" spans="1:15" ht="38.25" outlineLevel="6" x14ac:dyDescent="0.25">
      <c r="A207" s="13" t="s">
        <v>22</v>
      </c>
      <c r="B207" s="14" t="s">
        <v>117</v>
      </c>
      <c r="C207" s="14" t="s">
        <v>165</v>
      </c>
      <c r="D207" s="14" t="s">
        <v>45</v>
      </c>
      <c r="E207" s="14" t="s">
        <v>243</v>
      </c>
      <c r="F207" s="14" t="s">
        <v>23</v>
      </c>
      <c r="G207" s="26">
        <v>1015</v>
      </c>
      <c r="H207" s="32"/>
      <c r="I207" s="32"/>
      <c r="J207" s="32"/>
      <c r="K207" s="21">
        <f>SUM(G207:J207)</f>
        <v>1015</v>
      </c>
      <c r="L207" s="15">
        <v>1015</v>
      </c>
      <c r="M207" s="15">
        <v>349</v>
      </c>
      <c r="N207" s="15">
        <v>349</v>
      </c>
      <c r="O207" s="35">
        <f t="shared" si="9"/>
        <v>0</v>
      </c>
    </row>
    <row r="208" spans="1:15" ht="38.25" outlineLevel="4" x14ac:dyDescent="0.25">
      <c r="A208" s="13" t="s">
        <v>244</v>
      </c>
      <c r="B208" s="14" t="s">
        <v>117</v>
      </c>
      <c r="C208" s="14" t="s">
        <v>165</v>
      </c>
      <c r="D208" s="14" t="s">
        <v>45</v>
      </c>
      <c r="E208" s="14" t="s">
        <v>245</v>
      </c>
      <c r="F208" s="14"/>
      <c r="G208" s="26">
        <f>G209</f>
        <v>700</v>
      </c>
      <c r="H208" s="32"/>
      <c r="I208" s="32"/>
      <c r="J208" s="32"/>
      <c r="K208" s="26">
        <f>K209</f>
        <v>700</v>
      </c>
      <c r="L208" s="15">
        <v>700</v>
      </c>
      <c r="M208" s="15">
        <v>700</v>
      </c>
      <c r="N208" s="15">
        <v>700</v>
      </c>
      <c r="O208" s="35">
        <f t="shared" si="9"/>
        <v>0</v>
      </c>
    </row>
    <row r="209" spans="1:15" ht="38.25" outlineLevel="5" x14ac:dyDescent="0.25">
      <c r="A209" s="13" t="s">
        <v>246</v>
      </c>
      <c r="B209" s="14" t="s">
        <v>117</v>
      </c>
      <c r="C209" s="14" t="s">
        <v>165</v>
      </c>
      <c r="D209" s="14" t="s">
        <v>45</v>
      </c>
      <c r="E209" s="14" t="s">
        <v>247</v>
      </c>
      <c r="F209" s="14"/>
      <c r="G209" s="26">
        <f>G210</f>
        <v>700</v>
      </c>
      <c r="H209" s="32"/>
      <c r="I209" s="32"/>
      <c r="J209" s="32"/>
      <c r="K209" s="26">
        <f>K210</f>
        <v>700</v>
      </c>
      <c r="L209" s="15">
        <v>700</v>
      </c>
      <c r="M209" s="15">
        <v>700</v>
      </c>
      <c r="N209" s="15">
        <v>700</v>
      </c>
      <c r="O209" s="35">
        <f t="shared" si="9"/>
        <v>0</v>
      </c>
    </row>
    <row r="210" spans="1:15" outlineLevel="6" x14ac:dyDescent="0.25">
      <c r="A210" s="13" t="s">
        <v>160</v>
      </c>
      <c r="B210" s="14" t="s">
        <v>117</v>
      </c>
      <c r="C210" s="14" t="s">
        <v>165</v>
      </c>
      <c r="D210" s="14" t="s">
        <v>45</v>
      </c>
      <c r="E210" s="14" t="s">
        <v>247</v>
      </c>
      <c r="F210" s="14" t="s">
        <v>161</v>
      </c>
      <c r="G210" s="26">
        <v>700</v>
      </c>
      <c r="H210" s="32"/>
      <c r="I210" s="32"/>
      <c r="J210" s="32"/>
      <c r="K210" s="21">
        <f>SUM(G210:J210)</f>
        <v>700</v>
      </c>
      <c r="L210" s="15">
        <v>700</v>
      </c>
      <c r="M210" s="15">
        <v>700</v>
      </c>
      <c r="N210" s="15">
        <v>700</v>
      </c>
      <c r="O210" s="35">
        <f t="shared" si="9"/>
        <v>0</v>
      </c>
    </row>
    <row r="211" spans="1:15" ht="38.25" outlineLevel="4" x14ac:dyDescent="0.25">
      <c r="A211" s="13" t="s">
        <v>248</v>
      </c>
      <c r="B211" s="14" t="s">
        <v>117</v>
      </c>
      <c r="C211" s="14" t="s">
        <v>165</v>
      </c>
      <c r="D211" s="14" t="s">
        <v>45</v>
      </c>
      <c r="E211" s="14" t="s">
        <v>249</v>
      </c>
      <c r="F211" s="14"/>
      <c r="G211" s="26">
        <f>G212+G214+G216</f>
        <v>20420.71</v>
      </c>
      <c r="H211" s="32"/>
      <c r="I211" s="32"/>
      <c r="J211" s="32"/>
      <c r="K211" s="26">
        <f>K212+K214+K216</f>
        <v>20420.71</v>
      </c>
      <c r="L211" s="15">
        <v>20420.71</v>
      </c>
      <c r="M211" s="15">
        <v>20420.71</v>
      </c>
      <c r="N211" s="15">
        <v>20420.71</v>
      </c>
      <c r="O211" s="35">
        <f t="shared" si="9"/>
        <v>0</v>
      </c>
    </row>
    <row r="212" spans="1:15" ht="38.25" outlineLevel="5" x14ac:dyDescent="0.25">
      <c r="A212" s="13" t="s">
        <v>250</v>
      </c>
      <c r="B212" s="14" t="s">
        <v>117</v>
      </c>
      <c r="C212" s="14" t="s">
        <v>165</v>
      </c>
      <c r="D212" s="14" t="s">
        <v>45</v>
      </c>
      <c r="E212" s="14" t="s">
        <v>251</v>
      </c>
      <c r="F212" s="14"/>
      <c r="G212" s="26">
        <f>G213</f>
        <v>5532.51</v>
      </c>
      <c r="H212" s="32"/>
      <c r="I212" s="32"/>
      <c r="J212" s="32"/>
      <c r="K212" s="26">
        <f>K213</f>
        <v>5532.51</v>
      </c>
      <c r="L212" s="15">
        <v>5532.51</v>
      </c>
      <c r="M212" s="15">
        <v>5532.51</v>
      </c>
      <c r="N212" s="15">
        <v>5532.51</v>
      </c>
      <c r="O212" s="35">
        <f t="shared" si="9"/>
        <v>0</v>
      </c>
    </row>
    <row r="213" spans="1:15" ht="38.25" outlineLevel="6" x14ac:dyDescent="0.25">
      <c r="A213" s="13" t="s">
        <v>22</v>
      </c>
      <c r="B213" s="14" t="s">
        <v>117</v>
      </c>
      <c r="C213" s="14" t="s">
        <v>165</v>
      </c>
      <c r="D213" s="14" t="s">
        <v>45</v>
      </c>
      <c r="E213" s="14" t="s">
        <v>251</v>
      </c>
      <c r="F213" s="14" t="s">
        <v>23</v>
      </c>
      <c r="G213" s="26">
        <v>5532.51</v>
      </c>
      <c r="H213" s="32"/>
      <c r="I213" s="32"/>
      <c r="J213" s="32"/>
      <c r="K213" s="21">
        <f>SUM(G213:J213)</f>
        <v>5532.51</v>
      </c>
      <c r="L213" s="15">
        <v>5532.51</v>
      </c>
      <c r="M213" s="15">
        <v>5532.51</v>
      </c>
      <c r="N213" s="15">
        <v>5532.51</v>
      </c>
      <c r="O213" s="35">
        <f t="shared" si="9"/>
        <v>0</v>
      </c>
    </row>
    <row r="214" spans="1:15" ht="25.5" outlineLevel="5" x14ac:dyDescent="0.25">
      <c r="A214" s="13" t="s">
        <v>252</v>
      </c>
      <c r="B214" s="14" t="s">
        <v>117</v>
      </c>
      <c r="C214" s="14" t="s">
        <v>165</v>
      </c>
      <c r="D214" s="14" t="s">
        <v>45</v>
      </c>
      <c r="E214" s="14" t="s">
        <v>253</v>
      </c>
      <c r="F214" s="14"/>
      <c r="G214" s="26">
        <f>G215</f>
        <v>12388.2</v>
      </c>
      <c r="H214" s="32"/>
      <c r="I214" s="32"/>
      <c r="J214" s="32"/>
      <c r="K214" s="26">
        <f>K215</f>
        <v>12388.2</v>
      </c>
      <c r="L214" s="15">
        <v>12388.2</v>
      </c>
      <c r="M214" s="15">
        <v>12388.2</v>
      </c>
      <c r="N214" s="15">
        <v>12388.2</v>
      </c>
      <c r="O214" s="35">
        <f t="shared" si="9"/>
        <v>0</v>
      </c>
    </row>
    <row r="215" spans="1:15" ht="38.25" outlineLevel="6" x14ac:dyDescent="0.25">
      <c r="A215" s="13" t="s">
        <v>22</v>
      </c>
      <c r="B215" s="14" t="s">
        <v>117</v>
      </c>
      <c r="C215" s="14" t="s">
        <v>165</v>
      </c>
      <c r="D215" s="14" t="s">
        <v>45</v>
      </c>
      <c r="E215" s="14" t="s">
        <v>253</v>
      </c>
      <c r="F215" s="14" t="s">
        <v>23</v>
      </c>
      <c r="G215" s="26">
        <v>12388.2</v>
      </c>
      <c r="H215" s="32"/>
      <c r="I215" s="32"/>
      <c r="J215" s="32"/>
      <c r="K215" s="21">
        <f>SUM(G215:J215)</f>
        <v>12388.2</v>
      </c>
      <c r="L215" s="15">
        <v>12388.2</v>
      </c>
      <c r="M215" s="15">
        <v>12388.2</v>
      </c>
      <c r="N215" s="15">
        <v>12388.2</v>
      </c>
      <c r="O215" s="35">
        <f t="shared" si="9"/>
        <v>0</v>
      </c>
    </row>
    <row r="216" spans="1:15" ht="25.5" outlineLevel="5" x14ac:dyDescent="0.25">
      <c r="A216" s="13" t="s">
        <v>254</v>
      </c>
      <c r="B216" s="14" t="s">
        <v>117</v>
      </c>
      <c r="C216" s="14" t="s">
        <v>165</v>
      </c>
      <c r="D216" s="14" t="s">
        <v>45</v>
      </c>
      <c r="E216" s="14" t="s">
        <v>255</v>
      </c>
      <c r="F216" s="14"/>
      <c r="G216" s="26">
        <f>G217</f>
        <v>2500</v>
      </c>
      <c r="H216" s="32"/>
      <c r="I216" s="32"/>
      <c r="J216" s="32"/>
      <c r="K216" s="26">
        <f>K217</f>
        <v>2500</v>
      </c>
      <c r="L216" s="15">
        <v>2500</v>
      </c>
      <c r="M216" s="15">
        <v>2500</v>
      </c>
      <c r="N216" s="15">
        <v>2500</v>
      </c>
      <c r="O216" s="35">
        <f t="shared" si="9"/>
        <v>0</v>
      </c>
    </row>
    <row r="217" spans="1:15" ht="38.25" outlineLevel="6" x14ac:dyDescent="0.25">
      <c r="A217" s="13" t="s">
        <v>22</v>
      </c>
      <c r="B217" s="14" t="s">
        <v>117</v>
      </c>
      <c r="C217" s="14" t="s">
        <v>165</v>
      </c>
      <c r="D217" s="14" t="s">
        <v>45</v>
      </c>
      <c r="E217" s="14" t="s">
        <v>255</v>
      </c>
      <c r="F217" s="14" t="s">
        <v>23</v>
      </c>
      <c r="G217" s="26">
        <v>2500</v>
      </c>
      <c r="H217" s="32"/>
      <c r="I217" s="32"/>
      <c r="J217" s="32"/>
      <c r="K217" s="21">
        <f>SUM(G217:J217)</f>
        <v>2500</v>
      </c>
      <c r="L217" s="15">
        <v>2500</v>
      </c>
      <c r="M217" s="15">
        <v>2500</v>
      </c>
      <c r="N217" s="15">
        <v>2500</v>
      </c>
      <c r="O217" s="35">
        <f t="shared" si="9"/>
        <v>0</v>
      </c>
    </row>
    <row r="218" spans="1:15" ht="38.25" outlineLevel="4" x14ac:dyDescent="0.25">
      <c r="A218" s="13" t="s">
        <v>256</v>
      </c>
      <c r="B218" s="14" t="s">
        <v>117</v>
      </c>
      <c r="C218" s="14" t="s">
        <v>165</v>
      </c>
      <c r="D218" s="14" t="s">
        <v>45</v>
      </c>
      <c r="E218" s="14" t="s">
        <v>257</v>
      </c>
      <c r="F218" s="14"/>
      <c r="G218" s="26">
        <f>G219</f>
        <v>1699.75</v>
      </c>
      <c r="H218" s="32"/>
      <c r="I218" s="32"/>
      <c r="J218" s="32"/>
      <c r="K218" s="26">
        <f>K219</f>
        <v>1699.75</v>
      </c>
      <c r="L218" s="15">
        <v>1699.75</v>
      </c>
      <c r="M218" s="15">
        <v>0</v>
      </c>
      <c r="N218" s="15">
        <v>0</v>
      </c>
      <c r="O218" s="35">
        <f t="shared" si="9"/>
        <v>0</v>
      </c>
    </row>
    <row r="219" spans="1:15" ht="38.25" outlineLevel="5" x14ac:dyDescent="0.25">
      <c r="A219" s="13" t="s">
        <v>258</v>
      </c>
      <c r="B219" s="14" t="s">
        <v>117</v>
      </c>
      <c r="C219" s="14" t="s">
        <v>165</v>
      </c>
      <c r="D219" s="14" t="s">
        <v>45</v>
      </c>
      <c r="E219" s="14" t="s">
        <v>259</v>
      </c>
      <c r="F219" s="14"/>
      <c r="G219" s="26">
        <f>G220</f>
        <v>1699.75</v>
      </c>
      <c r="H219" s="32"/>
      <c r="I219" s="32"/>
      <c r="J219" s="32"/>
      <c r="K219" s="26">
        <f>K220</f>
        <v>1699.75</v>
      </c>
      <c r="L219" s="15">
        <v>1699.75</v>
      </c>
      <c r="M219" s="15">
        <v>0</v>
      </c>
      <c r="N219" s="15">
        <v>0</v>
      </c>
      <c r="O219" s="35">
        <f t="shared" si="9"/>
        <v>0</v>
      </c>
    </row>
    <row r="220" spans="1:15" ht="38.25" outlineLevel="6" x14ac:dyDescent="0.25">
      <c r="A220" s="13" t="s">
        <v>22</v>
      </c>
      <c r="B220" s="14" t="s">
        <v>117</v>
      </c>
      <c r="C220" s="14" t="s">
        <v>165</v>
      </c>
      <c r="D220" s="14" t="s">
        <v>45</v>
      </c>
      <c r="E220" s="14" t="s">
        <v>259</v>
      </c>
      <c r="F220" s="14" t="s">
        <v>23</v>
      </c>
      <c r="G220" s="26">
        <v>1699.75</v>
      </c>
      <c r="H220" s="32"/>
      <c r="I220" s="32"/>
      <c r="J220" s="32"/>
      <c r="K220" s="21">
        <f>SUM(G220:J220)</f>
        <v>1699.75</v>
      </c>
      <c r="L220" s="15">
        <v>1699.75</v>
      </c>
      <c r="M220" s="15">
        <v>0</v>
      </c>
      <c r="N220" s="15">
        <v>0</v>
      </c>
      <c r="O220" s="35">
        <f t="shared" si="9"/>
        <v>0</v>
      </c>
    </row>
    <row r="221" spans="1:15" ht="38.25" outlineLevel="4" x14ac:dyDescent="0.25">
      <c r="A221" s="13" t="s">
        <v>260</v>
      </c>
      <c r="B221" s="14" t="s">
        <v>117</v>
      </c>
      <c r="C221" s="14" t="s">
        <v>165</v>
      </c>
      <c r="D221" s="14" t="s">
        <v>45</v>
      </c>
      <c r="E221" s="14" t="s">
        <v>261</v>
      </c>
      <c r="F221" s="14"/>
      <c r="G221" s="26">
        <f>G222</f>
        <v>2053.6</v>
      </c>
      <c r="H221" s="32"/>
      <c r="I221" s="32"/>
      <c r="J221" s="32"/>
      <c r="K221" s="26">
        <f>K222</f>
        <v>2053.6</v>
      </c>
      <c r="L221" s="15">
        <v>2053.6</v>
      </c>
      <c r="M221" s="15">
        <v>0</v>
      </c>
      <c r="N221" s="15">
        <v>0</v>
      </c>
      <c r="O221" s="35">
        <f t="shared" si="9"/>
        <v>0</v>
      </c>
    </row>
    <row r="222" spans="1:15" ht="25.5" outlineLevel="5" x14ac:dyDescent="0.25">
      <c r="A222" s="13" t="s">
        <v>262</v>
      </c>
      <c r="B222" s="14" t="s">
        <v>117</v>
      </c>
      <c r="C222" s="14" t="s">
        <v>165</v>
      </c>
      <c r="D222" s="14" t="s">
        <v>45</v>
      </c>
      <c r="E222" s="14" t="s">
        <v>263</v>
      </c>
      <c r="F222" s="14"/>
      <c r="G222" s="26">
        <f>G223</f>
        <v>2053.6</v>
      </c>
      <c r="H222" s="32"/>
      <c r="I222" s="32"/>
      <c r="J222" s="32"/>
      <c r="K222" s="26">
        <f>K223</f>
        <v>2053.6</v>
      </c>
      <c r="L222" s="15">
        <v>2053.6</v>
      </c>
      <c r="M222" s="15">
        <v>0</v>
      </c>
      <c r="N222" s="15">
        <v>0</v>
      </c>
      <c r="O222" s="35">
        <f t="shared" si="9"/>
        <v>0</v>
      </c>
    </row>
    <row r="223" spans="1:15" ht="38.25" outlineLevel="6" x14ac:dyDescent="0.25">
      <c r="A223" s="13" t="s">
        <v>22</v>
      </c>
      <c r="B223" s="14" t="s">
        <v>117</v>
      </c>
      <c r="C223" s="14" t="s">
        <v>165</v>
      </c>
      <c r="D223" s="14" t="s">
        <v>45</v>
      </c>
      <c r="E223" s="14" t="s">
        <v>263</v>
      </c>
      <c r="F223" s="14" t="s">
        <v>23</v>
      </c>
      <c r="G223" s="26">
        <v>2053.6</v>
      </c>
      <c r="H223" s="32"/>
      <c r="I223" s="32"/>
      <c r="J223" s="32"/>
      <c r="K223" s="21">
        <f>SUM(G223:J223)</f>
        <v>2053.6</v>
      </c>
      <c r="L223" s="15">
        <v>2053.6</v>
      </c>
      <c r="M223" s="15">
        <v>0</v>
      </c>
      <c r="N223" s="15">
        <v>0</v>
      </c>
      <c r="O223" s="35">
        <f t="shared" si="9"/>
        <v>0</v>
      </c>
    </row>
    <row r="224" spans="1:15" ht="51" outlineLevel="4" x14ac:dyDescent="0.25">
      <c r="A224" s="13" t="s">
        <v>264</v>
      </c>
      <c r="B224" s="14" t="s">
        <v>117</v>
      </c>
      <c r="C224" s="14" t="s">
        <v>165</v>
      </c>
      <c r="D224" s="14" t="s">
        <v>45</v>
      </c>
      <c r="E224" s="14" t="s">
        <v>265</v>
      </c>
      <c r="F224" s="14"/>
      <c r="G224" s="26">
        <f>G225</f>
        <v>6510.1</v>
      </c>
      <c r="H224" s="32"/>
      <c r="I224" s="32"/>
      <c r="J224" s="32"/>
      <c r="K224" s="26">
        <f>K225</f>
        <v>6510.1</v>
      </c>
      <c r="L224" s="15">
        <v>6510.1</v>
      </c>
      <c r="M224" s="15">
        <v>0</v>
      </c>
      <c r="N224" s="15">
        <v>0</v>
      </c>
      <c r="O224" s="35">
        <f t="shared" si="9"/>
        <v>0</v>
      </c>
    </row>
    <row r="225" spans="1:15" ht="25.5" outlineLevel="5" x14ac:dyDescent="0.25">
      <c r="A225" s="13" t="s">
        <v>266</v>
      </c>
      <c r="B225" s="14" t="s">
        <v>117</v>
      </c>
      <c r="C225" s="14" t="s">
        <v>165</v>
      </c>
      <c r="D225" s="14" t="s">
        <v>45</v>
      </c>
      <c r="E225" s="14" t="s">
        <v>267</v>
      </c>
      <c r="F225" s="14"/>
      <c r="G225" s="26">
        <f>G226</f>
        <v>6510.1</v>
      </c>
      <c r="H225" s="32"/>
      <c r="I225" s="32"/>
      <c r="J225" s="32"/>
      <c r="K225" s="26">
        <f>K226</f>
        <v>6510.1</v>
      </c>
      <c r="L225" s="15">
        <v>6510.1</v>
      </c>
      <c r="M225" s="15">
        <v>0</v>
      </c>
      <c r="N225" s="15">
        <v>0</v>
      </c>
      <c r="O225" s="35">
        <f t="shared" si="9"/>
        <v>0</v>
      </c>
    </row>
    <row r="226" spans="1:15" ht="38.25" outlineLevel="6" x14ac:dyDescent="0.25">
      <c r="A226" s="13" t="s">
        <v>22</v>
      </c>
      <c r="B226" s="14" t="s">
        <v>117</v>
      </c>
      <c r="C226" s="14" t="s">
        <v>165</v>
      </c>
      <c r="D226" s="14" t="s">
        <v>45</v>
      </c>
      <c r="E226" s="14" t="s">
        <v>267</v>
      </c>
      <c r="F226" s="14" t="s">
        <v>23</v>
      </c>
      <c r="G226" s="26">
        <v>6510.1</v>
      </c>
      <c r="H226" s="32"/>
      <c r="I226" s="32"/>
      <c r="J226" s="32"/>
      <c r="K226" s="21">
        <f>SUM(G226:J226)</f>
        <v>6510.1</v>
      </c>
      <c r="L226" s="15">
        <v>6510.1</v>
      </c>
      <c r="M226" s="15">
        <v>0</v>
      </c>
      <c r="N226" s="15">
        <v>0</v>
      </c>
      <c r="O226" s="35">
        <f t="shared" si="9"/>
        <v>0</v>
      </c>
    </row>
    <row r="227" spans="1:15" ht="38.25" outlineLevel="4" x14ac:dyDescent="0.25">
      <c r="A227" s="13" t="s">
        <v>268</v>
      </c>
      <c r="B227" s="14" t="s">
        <v>117</v>
      </c>
      <c r="C227" s="14" t="s">
        <v>165</v>
      </c>
      <c r="D227" s="14" t="s">
        <v>45</v>
      </c>
      <c r="E227" s="14" t="s">
        <v>269</v>
      </c>
      <c r="F227" s="14"/>
      <c r="G227" s="26">
        <f>G228+G230</f>
        <v>2220.56</v>
      </c>
      <c r="H227" s="32"/>
      <c r="I227" s="32"/>
      <c r="J227" s="32"/>
      <c r="K227" s="26">
        <f>K228+K230</f>
        <v>2220.56</v>
      </c>
      <c r="L227" s="15">
        <v>2220.56</v>
      </c>
      <c r="M227" s="15">
        <v>3316.42</v>
      </c>
      <c r="N227" s="15">
        <v>736.62</v>
      </c>
      <c r="O227" s="35">
        <f t="shared" si="9"/>
        <v>0</v>
      </c>
    </row>
    <row r="228" spans="1:15" ht="25.5" outlineLevel="5" x14ac:dyDescent="0.25">
      <c r="A228" s="13" t="s">
        <v>270</v>
      </c>
      <c r="B228" s="14" t="s">
        <v>117</v>
      </c>
      <c r="C228" s="14" t="s">
        <v>165</v>
      </c>
      <c r="D228" s="14" t="s">
        <v>45</v>
      </c>
      <c r="E228" s="14" t="s">
        <v>271</v>
      </c>
      <c r="F228" s="14"/>
      <c r="G228" s="26">
        <f>G229</f>
        <v>736.62</v>
      </c>
      <c r="H228" s="32"/>
      <c r="I228" s="32"/>
      <c r="J228" s="32"/>
      <c r="K228" s="26">
        <f>K229</f>
        <v>736.62</v>
      </c>
      <c r="L228" s="15">
        <v>736.62</v>
      </c>
      <c r="M228" s="15">
        <v>736.62</v>
      </c>
      <c r="N228" s="15">
        <v>736.62</v>
      </c>
      <c r="O228" s="35">
        <f t="shared" si="9"/>
        <v>0</v>
      </c>
    </row>
    <row r="229" spans="1:15" ht="38.25" outlineLevel="6" x14ac:dyDescent="0.25">
      <c r="A229" s="13" t="s">
        <v>22</v>
      </c>
      <c r="B229" s="14" t="s">
        <v>117</v>
      </c>
      <c r="C229" s="14" t="s">
        <v>165</v>
      </c>
      <c r="D229" s="14" t="s">
        <v>45</v>
      </c>
      <c r="E229" s="14" t="s">
        <v>271</v>
      </c>
      <c r="F229" s="14" t="s">
        <v>23</v>
      </c>
      <c r="G229" s="26">
        <v>736.62</v>
      </c>
      <c r="H229" s="32"/>
      <c r="I229" s="32"/>
      <c r="J229" s="32"/>
      <c r="K229" s="21">
        <f>SUM(G229:J229)</f>
        <v>736.62</v>
      </c>
      <c r="L229" s="15">
        <v>736.62</v>
      </c>
      <c r="M229" s="15">
        <v>736.62</v>
      </c>
      <c r="N229" s="15">
        <v>736.62</v>
      </c>
      <c r="O229" s="35">
        <f t="shared" si="9"/>
        <v>0</v>
      </c>
    </row>
    <row r="230" spans="1:15" ht="25.5" outlineLevel="5" x14ac:dyDescent="0.25">
      <c r="A230" s="13" t="s">
        <v>272</v>
      </c>
      <c r="B230" s="14" t="s">
        <v>117</v>
      </c>
      <c r="C230" s="14" t="s">
        <v>165</v>
      </c>
      <c r="D230" s="14" t="s">
        <v>45</v>
      </c>
      <c r="E230" s="14" t="s">
        <v>273</v>
      </c>
      <c r="F230" s="14"/>
      <c r="G230" s="26">
        <f>G231</f>
        <v>1483.94</v>
      </c>
      <c r="H230" s="32"/>
      <c r="I230" s="32"/>
      <c r="J230" s="32"/>
      <c r="K230" s="26">
        <f>K231</f>
        <v>1483.94</v>
      </c>
      <c r="L230" s="15">
        <v>1483.94</v>
      </c>
      <c r="M230" s="15">
        <v>2579.8000000000002</v>
      </c>
      <c r="N230" s="15">
        <v>0</v>
      </c>
      <c r="O230" s="35">
        <f t="shared" si="9"/>
        <v>0</v>
      </c>
    </row>
    <row r="231" spans="1:15" ht="38.25" outlineLevel="6" x14ac:dyDescent="0.25">
      <c r="A231" s="13" t="s">
        <v>22</v>
      </c>
      <c r="B231" s="14" t="s">
        <v>117</v>
      </c>
      <c r="C231" s="14" t="s">
        <v>165</v>
      </c>
      <c r="D231" s="14" t="s">
        <v>45</v>
      </c>
      <c r="E231" s="14" t="s">
        <v>273</v>
      </c>
      <c r="F231" s="14" t="s">
        <v>23</v>
      </c>
      <c r="G231" s="26">
        <v>1483.94</v>
      </c>
      <c r="H231" s="32"/>
      <c r="I231" s="32"/>
      <c r="J231" s="32"/>
      <c r="K231" s="21">
        <f>SUM(G231:J231)</f>
        <v>1483.94</v>
      </c>
      <c r="L231" s="15">
        <v>1483.94</v>
      </c>
      <c r="M231" s="15">
        <v>2579.8000000000002</v>
      </c>
      <c r="N231" s="15">
        <v>0</v>
      </c>
      <c r="O231" s="35">
        <f t="shared" si="9"/>
        <v>0</v>
      </c>
    </row>
    <row r="232" spans="1:15" ht="38.25" outlineLevel="3" x14ac:dyDescent="0.25">
      <c r="A232" s="13" t="s">
        <v>274</v>
      </c>
      <c r="B232" s="14" t="s">
        <v>117</v>
      </c>
      <c r="C232" s="14" t="s">
        <v>165</v>
      </c>
      <c r="D232" s="14" t="s">
        <v>45</v>
      </c>
      <c r="E232" s="14" t="s">
        <v>275</v>
      </c>
      <c r="F232" s="14"/>
      <c r="G232" s="26">
        <f>G233+G236</f>
        <v>4842.1000000000004</v>
      </c>
      <c r="H232" s="32"/>
      <c r="I232" s="32"/>
      <c r="J232" s="32"/>
      <c r="K232" s="26">
        <f>K233+K236</f>
        <v>5842.1</v>
      </c>
      <c r="L232" s="15">
        <v>5842.1</v>
      </c>
      <c r="M232" s="15">
        <v>4842.1000000000004</v>
      </c>
      <c r="N232" s="15">
        <v>4842.1000000000004</v>
      </c>
      <c r="O232" s="35">
        <f t="shared" si="9"/>
        <v>0</v>
      </c>
    </row>
    <row r="233" spans="1:15" ht="51" outlineLevel="4" x14ac:dyDescent="0.25">
      <c r="A233" s="13" t="s">
        <v>276</v>
      </c>
      <c r="B233" s="14" t="s">
        <v>117</v>
      </c>
      <c r="C233" s="14" t="s">
        <v>165</v>
      </c>
      <c r="D233" s="14" t="s">
        <v>45</v>
      </c>
      <c r="E233" s="14" t="s">
        <v>277</v>
      </c>
      <c r="F233" s="14"/>
      <c r="G233" s="26">
        <f>G234</f>
        <v>0</v>
      </c>
      <c r="H233" s="32"/>
      <c r="I233" s="32"/>
      <c r="J233" s="32"/>
      <c r="K233" s="26">
        <f>K234</f>
        <v>1000</v>
      </c>
      <c r="L233" s="15">
        <v>1000</v>
      </c>
      <c r="M233" s="15">
        <v>0</v>
      </c>
      <c r="N233" s="15">
        <v>0</v>
      </c>
      <c r="O233" s="35">
        <f t="shared" si="9"/>
        <v>0</v>
      </c>
    </row>
    <row r="234" spans="1:15" ht="38.25" outlineLevel="5" x14ac:dyDescent="0.25">
      <c r="A234" s="13" t="s">
        <v>278</v>
      </c>
      <c r="B234" s="14" t="s">
        <v>117</v>
      </c>
      <c r="C234" s="14" t="s">
        <v>165</v>
      </c>
      <c r="D234" s="14" t="s">
        <v>45</v>
      </c>
      <c r="E234" s="14" t="s">
        <v>279</v>
      </c>
      <c r="F234" s="14"/>
      <c r="G234" s="26">
        <f>G235</f>
        <v>0</v>
      </c>
      <c r="H234" s="32"/>
      <c r="I234" s="32"/>
      <c r="J234" s="32"/>
      <c r="K234" s="26">
        <f>K235</f>
        <v>1000</v>
      </c>
      <c r="L234" s="15">
        <v>1000</v>
      </c>
      <c r="M234" s="15">
        <v>0</v>
      </c>
      <c r="N234" s="15">
        <v>0</v>
      </c>
      <c r="O234" s="35">
        <f t="shared" si="9"/>
        <v>0</v>
      </c>
    </row>
    <row r="235" spans="1:15" ht="38.25" outlineLevel="6" x14ac:dyDescent="0.25">
      <c r="A235" s="13" t="s">
        <v>22</v>
      </c>
      <c r="B235" s="14" t="s">
        <v>117</v>
      </c>
      <c r="C235" s="14" t="s">
        <v>165</v>
      </c>
      <c r="D235" s="14" t="s">
        <v>45</v>
      </c>
      <c r="E235" s="14" t="s">
        <v>279</v>
      </c>
      <c r="F235" s="14" t="s">
        <v>23</v>
      </c>
      <c r="G235" s="26"/>
      <c r="H235" s="32">
        <v>1000</v>
      </c>
      <c r="I235" s="32"/>
      <c r="J235" s="32"/>
      <c r="K235" s="21">
        <f>SUM(G235:J235)</f>
        <v>1000</v>
      </c>
      <c r="L235" s="15">
        <v>1000</v>
      </c>
      <c r="M235" s="15">
        <v>0</v>
      </c>
      <c r="N235" s="15">
        <v>0</v>
      </c>
      <c r="O235" s="35">
        <f t="shared" si="9"/>
        <v>0</v>
      </c>
    </row>
    <row r="236" spans="1:15" ht="51" outlineLevel="4" x14ac:dyDescent="0.25">
      <c r="A236" s="13" t="s">
        <v>280</v>
      </c>
      <c r="B236" s="14" t="s">
        <v>117</v>
      </c>
      <c r="C236" s="14" t="s">
        <v>165</v>
      </c>
      <c r="D236" s="14" t="s">
        <v>45</v>
      </c>
      <c r="E236" s="14" t="s">
        <v>281</v>
      </c>
      <c r="F236" s="14"/>
      <c r="G236" s="26">
        <f>G237</f>
        <v>4842.1000000000004</v>
      </c>
      <c r="H236" s="32"/>
      <c r="I236" s="32"/>
      <c r="J236" s="32"/>
      <c r="K236" s="26">
        <f>K237</f>
        <v>4842.1000000000004</v>
      </c>
      <c r="L236" s="15">
        <v>4842.1000000000004</v>
      </c>
      <c r="M236" s="15">
        <v>4842.1000000000004</v>
      </c>
      <c r="N236" s="15">
        <v>4842.1000000000004</v>
      </c>
      <c r="O236" s="35">
        <f t="shared" si="9"/>
        <v>0</v>
      </c>
    </row>
    <row r="237" spans="1:15" ht="51" outlineLevel="5" x14ac:dyDescent="0.25">
      <c r="A237" s="13" t="s">
        <v>282</v>
      </c>
      <c r="B237" s="14" t="s">
        <v>117</v>
      </c>
      <c r="C237" s="14" t="s">
        <v>165</v>
      </c>
      <c r="D237" s="14" t="s">
        <v>45</v>
      </c>
      <c r="E237" s="14" t="s">
        <v>283</v>
      </c>
      <c r="F237" s="14"/>
      <c r="G237" s="26">
        <f>G238</f>
        <v>4842.1000000000004</v>
      </c>
      <c r="H237" s="32"/>
      <c r="I237" s="32"/>
      <c r="J237" s="32"/>
      <c r="K237" s="26">
        <f>K238</f>
        <v>4842.1000000000004</v>
      </c>
      <c r="L237" s="15">
        <v>4842.1000000000004</v>
      </c>
      <c r="M237" s="15">
        <v>4842.1000000000004</v>
      </c>
      <c r="N237" s="15">
        <v>4842.1000000000004</v>
      </c>
      <c r="O237" s="35">
        <f t="shared" si="9"/>
        <v>0</v>
      </c>
    </row>
    <row r="238" spans="1:15" ht="38.25" outlineLevel="6" x14ac:dyDescent="0.25">
      <c r="A238" s="13" t="s">
        <v>22</v>
      </c>
      <c r="B238" s="14" t="s">
        <v>117</v>
      </c>
      <c r="C238" s="14" t="s">
        <v>165</v>
      </c>
      <c r="D238" s="14" t="s">
        <v>45</v>
      </c>
      <c r="E238" s="14" t="s">
        <v>283</v>
      </c>
      <c r="F238" s="14" t="s">
        <v>23</v>
      </c>
      <c r="G238" s="26">
        <v>4842.1000000000004</v>
      </c>
      <c r="H238" s="32"/>
      <c r="I238" s="32"/>
      <c r="J238" s="32"/>
      <c r="K238" s="21">
        <f>SUM(G238:J238)</f>
        <v>4842.1000000000004</v>
      </c>
      <c r="L238" s="15">
        <v>4842.1000000000004</v>
      </c>
      <c r="M238" s="15">
        <v>4842.1000000000004</v>
      </c>
      <c r="N238" s="15">
        <v>4842.1000000000004</v>
      </c>
      <c r="O238" s="35">
        <f t="shared" si="9"/>
        <v>0</v>
      </c>
    </row>
    <row r="239" spans="1:15" ht="25.5" outlineLevel="2" x14ac:dyDescent="0.25">
      <c r="A239" s="13" t="s">
        <v>284</v>
      </c>
      <c r="B239" s="14" t="s">
        <v>117</v>
      </c>
      <c r="C239" s="14" t="s">
        <v>165</v>
      </c>
      <c r="D239" s="14" t="s">
        <v>165</v>
      </c>
      <c r="E239" s="14"/>
      <c r="F239" s="14"/>
      <c r="G239" s="26">
        <f>G240</f>
        <v>9931.56</v>
      </c>
      <c r="H239" s="32"/>
      <c r="I239" s="32"/>
      <c r="J239" s="32"/>
      <c r="K239" s="26">
        <f>K240</f>
        <v>9931.56</v>
      </c>
      <c r="L239" s="15">
        <v>9931.56</v>
      </c>
      <c r="M239" s="15">
        <v>10401.06</v>
      </c>
      <c r="N239" s="15">
        <v>10893.86</v>
      </c>
      <c r="O239" s="35">
        <f t="shared" si="9"/>
        <v>0</v>
      </c>
    </row>
    <row r="240" spans="1:15" ht="25.5" outlineLevel="3" x14ac:dyDescent="0.25">
      <c r="A240" s="13" t="s">
        <v>285</v>
      </c>
      <c r="B240" s="14" t="s">
        <v>117</v>
      </c>
      <c r="C240" s="14" t="s">
        <v>165</v>
      </c>
      <c r="D240" s="14" t="s">
        <v>165</v>
      </c>
      <c r="E240" s="14" t="s">
        <v>286</v>
      </c>
      <c r="F240" s="14"/>
      <c r="G240" s="26">
        <f>G241</f>
        <v>9931.56</v>
      </c>
      <c r="H240" s="32"/>
      <c r="I240" s="32"/>
      <c r="J240" s="32"/>
      <c r="K240" s="26">
        <f>K241</f>
        <v>9931.56</v>
      </c>
      <c r="L240" s="15">
        <v>9931.56</v>
      </c>
      <c r="M240" s="15">
        <v>10401.06</v>
      </c>
      <c r="N240" s="15">
        <v>10893.86</v>
      </c>
      <c r="O240" s="35">
        <f t="shared" si="9"/>
        <v>0</v>
      </c>
    </row>
    <row r="241" spans="1:15" ht="25.5" outlineLevel="4" x14ac:dyDescent="0.25">
      <c r="A241" s="13" t="s">
        <v>287</v>
      </c>
      <c r="B241" s="14" t="s">
        <v>117</v>
      </c>
      <c r="C241" s="14" t="s">
        <v>165</v>
      </c>
      <c r="D241" s="14" t="s">
        <v>165</v>
      </c>
      <c r="E241" s="14" t="s">
        <v>288</v>
      </c>
      <c r="F241" s="14"/>
      <c r="G241" s="26">
        <f>G242</f>
        <v>9931.56</v>
      </c>
      <c r="H241" s="32"/>
      <c r="I241" s="32"/>
      <c r="J241" s="32"/>
      <c r="K241" s="26">
        <f>K242</f>
        <v>9931.56</v>
      </c>
      <c r="L241" s="15">
        <v>9931.56</v>
      </c>
      <c r="M241" s="15">
        <v>10401.06</v>
      </c>
      <c r="N241" s="15">
        <v>10893.86</v>
      </c>
      <c r="O241" s="35">
        <f t="shared" si="9"/>
        <v>0</v>
      </c>
    </row>
    <row r="242" spans="1:15" ht="38.25" outlineLevel="5" x14ac:dyDescent="0.25">
      <c r="A242" s="13" t="s">
        <v>289</v>
      </c>
      <c r="B242" s="14" t="s">
        <v>117</v>
      </c>
      <c r="C242" s="14" t="s">
        <v>165</v>
      </c>
      <c r="D242" s="14" t="s">
        <v>165</v>
      </c>
      <c r="E242" s="14" t="s">
        <v>290</v>
      </c>
      <c r="F242" s="14"/>
      <c r="G242" s="26">
        <f>G243+G244+G245</f>
        <v>9931.56</v>
      </c>
      <c r="H242" s="32"/>
      <c r="I242" s="32"/>
      <c r="J242" s="32"/>
      <c r="K242" s="26">
        <f>K243+K244+K245</f>
        <v>9931.56</v>
      </c>
      <c r="L242" s="15">
        <v>9931.56</v>
      </c>
      <c r="M242" s="15">
        <v>10401.06</v>
      </c>
      <c r="N242" s="15">
        <v>10893.86</v>
      </c>
      <c r="O242" s="35">
        <f t="shared" si="9"/>
        <v>0</v>
      </c>
    </row>
    <row r="243" spans="1:15" ht="25.5" outlineLevel="6" x14ac:dyDescent="0.25">
      <c r="A243" s="13" t="s">
        <v>127</v>
      </c>
      <c r="B243" s="14" t="s">
        <v>117</v>
      </c>
      <c r="C243" s="14" t="s">
        <v>165</v>
      </c>
      <c r="D243" s="14" t="s">
        <v>165</v>
      </c>
      <c r="E243" s="14" t="s">
        <v>290</v>
      </c>
      <c r="F243" s="14" t="s">
        <v>128</v>
      </c>
      <c r="G243" s="26">
        <v>9396.9</v>
      </c>
      <c r="H243" s="32"/>
      <c r="I243" s="32"/>
      <c r="J243" s="32"/>
      <c r="K243" s="21">
        <f t="shared" ref="K243:K245" si="10">SUM(G243:J243)</f>
        <v>9396.9</v>
      </c>
      <c r="L243" s="15">
        <v>9396.9</v>
      </c>
      <c r="M243" s="15">
        <v>9866.4</v>
      </c>
      <c r="N243" s="15">
        <v>10359.200000000001</v>
      </c>
      <c r="O243" s="35">
        <f t="shared" si="9"/>
        <v>0</v>
      </c>
    </row>
    <row r="244" spans="1:15" ht="38.25" outlineLevel="6" x14ac:dyDescent="0.25">
      <c r="A244" s="13" t="s">
        <v>22</v>
      </c>
      <c r="B244" s="14" t="s">
        <v>117</v>
      </c>
      <c r="C244" s="14" t="s">
        <v>165</v>
      </c>
      <c r="D244" s="14" t="s">
        <v>165</v>
      </c>
      <c r="E244" s="14" t="s">
        <v>290</v>
      </c>
      <c r="F244" s="14" t="s">
        <v>23</v>
      </c>
      <c r="G244" s="26">
        <v>459.46</v>
      </c>
      <c r="H244" s="32"/>
      <c r="I244" s="32"/>
      <c r="J244" s="32"/>
      <c r="K244" s="21">
        <f t="shared" si="10"/>
        <v>459.46</v>
      </c>
      <c r="L244" s="15">
        <v>459.46</v>
      </c>
      <c r="M244" s="15">
        <v>459.46</v>
      </c>
      <c r="N244" s="15">
        <v>459.46</v>
      </c>
      <c r="O244" s="35">
        <f t="shared" si="9"/>
        <v>0</v>
      </c>
    </row>
    <row r="245" spans="1:15" outlineLevel="6" x14ac:dyDescent="0.25">
      <c r="A245" s="13" t="s">
        <v>291</v>
      </c>
      <c r="B245" s="14" t="s">
        <v>117</v>
      </c>
      <c r="C245" s="14" t="s">
        <v>165</v>
      </c>
      <c r="D245" s="14" t="s">
        <v>165</v>
      </c>
      <c r="E245" s="14" t="s">
        <v>290</v>
      </c>
      <c r="F245" s="14" t="s">
        <v>292</v>
      </c>
      <c r="G245" s="26">
        <v>75.2</v>
      </c>
      <c r="H245" s="32"/>
      <c r="I245" s="32"/>
      <c r="J245" s="32"/>
      <c r="K245" s="21">
        <f t="shared" si="10"/>
        <v>75.2</v>
      </c>
      <c r="L245" s="15">
        <v>75.2</v>
      </c>
      <c r="M245" s="15">
        <v>75.2</v>
      </c>
      <c r="N245" s="15">
        <v>75.2</v>
      </c>
      <c r="O245" s="35">
        <f t="shared" si="9"/>
        <v>0</v>
      </c>
    </row>
    <row r="246" spans="1:15" ht="51" x14ac:dyDescent="0.25">
      <c r="A246" s="23" t="s">
        <v>293</v>
      </c>
      <c r="B246" s="24" t="s">
        <v>294</v>
      </c>
      <c r="C246" s="24"/>
      <c r="D246" s="24"/>
      <c r="E246" s="24"/>
      <c r="F246" s="24"/>
      <c r="G246" s="19">
        <f>G247</f>
        <v>3672.57</v>
      </c>
      <c r="H246" s="31"/>
      <c r="I246" s="31"/>
      <c r="J246" s="31"/>
      <c r="K246" s="19">
        <f>K247</f>
        <v>3672.57</v>
      </c>
      <c r="L246" s="15">
        <v>3672.57</v>
      </c>
      <c r="M246" s="15">
        <v>3720.55</v>
      </c>
      <c r="N246" s="15">
        <v>3771.05</v>
      </c>
      <c r="O246" s="35">
        <f t="shared" si="9"/>
        <v>0</v>
      </c>
    </row>
    <row r="247" spans="1:15" outlineLevel="1" x14ac:dyDescent="0.25">
      <c r="A247" s="13" t="s">
        <v>295</v>
      </c>
      <c r="B247" s="14" t="s">
        <v>294</v>
      </c>
      <c r="C247" s="14" t="s">
        <v>37</v>
      </c>
      <c r="D247" s="14"/>
      <c r="E247" s="14"/>
      <c r="F247" s="14"/>
      <c r="G247" s="26">
        <f>G248</f>
        <v>3672.57</v>
      </c>
      <c r="H247" s="32"/>
      <c r="I247" s="32"/>
      <c r="J247" s="32"/>
      <c r="K247" s="26">
        <f>K248</f>
        <v>3672.57</v>
      </c>
      <c r="L247" s="15">
        <v>3672.57</v>
      </c>
      <c r="M247" s="15">
        <v>3720.55</v>
      </c>
      <c r="N247" s="15">
        <v>3771.05</v>
      </c>
      <c r="O247" s="35">
        <f t="shared" si="9"/>
        <v>0</v>
      </c>
    </row>
    <row r="248" spans="1:15" outlineLevel="2" x14ac:dyDescent="0.25">
      <c r="A248" s="13" t="s">
        <v>296</v>
      </c>
      <c r="B248" s="14" t="s">
        <v>294</v>
      </c>
      <c r="C248" s="14" t="s">
        <v>37</v>
      </c>
      <c r="D248" s="14" t="s">
        <v>297</v>
      </c>
      <c r="E248" s="14"/>
      <c r="F248" s="14"/>
      <c r="G248" s="26">
        <f>G249</f>
        <v>3672.57</v>
      </c>
      <c r="H248" s="32"/>
      <c r="I248" s="32"/>
      <c r="J248" s="32"/>
      <c r="K248" s="26">
        <f>K249</f>
        <v>3672.57</v>
      </c>
      <c r="L248" s="15">
        <v>3672.57</v>
      </c>
      <c r="M248" s="15">
        <v>3720.55</v>
      </c>
      <c r="N248" s="15">
        <v>3771.05</v>
      </c>
      <c r="O248" s="35">
        <f t="shared" si="9"/>
        <v>0</v>
      </c>
    </row>
    <row r="249" spans="1:15" ht="25.5" outlineLevel="3" x14ac:dyDescent="0.25">
      <c r="A249" s="13" t="s">
        <v>285</v>
      </c>
      <c r="B249" s="14" t="s">
        <v>294</v>
      </c>
      <c r="C249" s="14" t="s">
        <v>37</v>
      </c>
      <c r="D249" s="14" t="s">
        <v>297</v>
      </c>
      <c r="E249" s="14" t="s">
        <v>286</v>
      </c>
      <c r="F249" s="14"/>
      <c r="G249" s="26">
        <f>G250</f>
        <v>3672.57</v>
      </c>
      <c r="H249" s="32"/>
      <c r="I249" s="32"/>
      <c r="J249" s="32"/>
      <c r="K249" s="26">
        <f>K250</f>
        <v>3672.57</v>
      </c>
      <c r="L249" s="15">
        <v>3672.57</v>
      </c>
      <c r="M249" s="15">
        <v>3720.55</v>
      </c>
      <c r="N249" s="15">
        <v>3771.05</v>
      </c>
      <c r="O249" s="35">
        <f t="shared" si="9"/>
        <v>0</v>
      </c>
    </row>
    <row r="250" spans="1:15" ht="25.5" outlineLevel="4" x14ac:dyDescent="0.25">
      <c r="A250" s="13" t="s">
        <v>287</v>
      </c>
      <c r="B250" s="14" t="s">
        <v>294</v>
      </c>
      <c r="C250" s="14" t="s">
        <v>37</v>
      </c>
      <c r="D250" s="14" t="s">
        <v>297</v>
      </c>
      <c r="E250" s="14" t="s">
        <v>288</v>
      </c>
      <c r="F250" s="14"/>
      <c r="G250" s="26">
        <f>G251</f>
        <v>3672.57</v>
      </c>
      <c r="H250" s="32"/>
      <c r="I250" s="32"/>
      <c r="J250" s="32"/>
      <c r="K250" s="26">
        <f>K251</f>
        <v>3672.57</v>
      </c>
      <c r="L250" s="15">
        <v>3672.57</v>
      </c>
      <c r="M250" s="15">
        <v>3720.55</v>
      </c>
      <c r="N250" s="15">
        <v>3771.05</v>
      </c>
      <c r="O250" s="35">
        <f t="shared" si="9"/>
        <v>0</v>
      </c>
    </row>
    <row r="251" spans="1:15" ht="51" outlineLevel="5" x14ac:dyDescent="0.25">
      <c r="A251" s="13" t="s">
        <v>298</v>
      </c>
      <c r="B251" s="14" t="s">
        <v>294</v>
      </c>
      <c r="C251" s="14" t="s">
        <v>37</v>
      </c>
      <c r="D251" s="14" t="s">
        <v>297</v>
      </c>
      <c r="E251" s="14" t="s">
        <v>299</v>
      </c>
      <c r="F251" s="14"/>
      <c r="G251" s="26">
        <f>G252+G253+G254</f>
        <v>3672.57</v>
      </c>
      <c r="H251" s="32"/>
      <c r="I251" s="32"/>
      <c r="J251" s="32"/>
      <c r="K251" s="26">
        <f>K252+K253+K254</f>
        <v>3672.57</v>
      </c>
      <c r="L251" s="15">
        <v>3672.57</v>
      </c>
      <c r="M251" s="15">
        <v>3720.55</v>
      </c>
      <c r="N251" s="15">
        <v>3771.05</v>
      </c>
      <c r="O251" s="35">
        <f t="shared" si="9"/>
        <v>0</v>
      </c>
    </row>
    <row r="252" spans="1:15" ht="25.5" outlineLevel="6" x14ac:dyDescent="0.25">
      <c r="A252" s="13" t="s">
        <v>127</v>
      </c>
      <c r="B252" s="14" t="s">
        <v>294</v>
      </c>
      <c r="C252" s="14" t="s">
        <v>37</v>
      </c>
      <c r="D252" s="14" t="s">
        <v>297</v>
      </c>
      <c r="E252" s="14" t="s">
        <v>299</v>
      </c>
      <c r="F252" s="14" t="s">
        <v>128</v>
      </c>
      <c r="G252" s="26">
        <v>1070.42</v>
      </c>
      <c r="H252" s="32"/>
      <c r="I252" s="32"/>
      <c r="J252" s="32"/>
      <c r="K252" s="21">
        <f t="shared" ref="K252:K254" si="11">SUM(G252:J252)</f>
        <v>1070.42</v>
      </c>
      <c r="L252" s="15">
        <v>1070.42</v>
      </c>
      <c r="M252" s="15">
        <v>1118.4000000000001</v>
      </c>
      <c r="N252" s="15">
        <v>1168.9000000000001</v>
      </c>
      <c r="O252" s="35">
        <f t="shared" si="9"/>
        <v>0</v>
      </c>
    </row>
    <row r="253" spans="1:15" ht="38.25" outlineLevel="6" x14ac:dyDescent="0.25">
      <c r="A253" s="13" t="s">
        <v>22</v>
      </c>
      <c r="B253" s="14" t="s">
        <v>294</v>
      </c>
      <c r="C253" s="14" t="s">
        <v>37</v>
      </c>
      <c r="D253" s="14" t="s">
        <v>297</v>
      </c>
      <c r="E253" s="14" t="s">
        <v>299</v>
      </c>
      <c r="F253" s="14" t="s">
        <v>23</v>
      </c>
      <c r="G253" s="26">
        <v>2102.15</v>
      </c>
      <c r="H253" s="32"/>
      <c r="I253" s="32"/>
      <c r="J253" s="32"/>
      <c r="K253" s="21">
        <f t="shared" si="11"/>
        <v>2102.15</v>
      </c>
      <c r="L253" s="15">
        <v>2102.15</v>
      </c>
      <c r="M253" s="15">
        <v>2102.15</v>
      </c>
      <c r="N253" s="15">
        <v>2102.15</v>
      </c>
      <c r="O253" s="35">
        <f t="shared" si="9"/>
        <v>0</v>
      </c>
    </row>
    <row r="254" spans="1:15" outlineLevel="6" x14ac:dyDescent="0.25">
      <c r="A254" s="13" t="s">
        <v>300</v>
      </c>
      <c r="B254" s="14" t="s">
        <v>294</v>
      </c>
      <c r="C254" s="14" t="s">
        <v>37</v>
      </c>
      <c r="D254" s="14" t="s">
        <v>297</v>
      </c>
      <c r="E254" s="14" t="s">
        <v>299</v>
      </c>
      <c r="F254" s="14" t="s">
        <v>301</v>
      </c>
      <c r="G254" s="26">
        <v>500</v>
      </c>
      <c r="H254" s="32"/>
      <c r="I254" s="32"/>
      <c r="J254" s="32"/>
      <c r="K254" s="21">
        <f t="shared" si="11"/>
        <v>500</v>
      </c>
      <c r="L254" s="15">
        <v>500</v>
      </c>
      <c r="M254" s="15">
        <v>500</v>
      </c>
      <c r="N254" s="15">
        <v>500</v>
      </c>
      <c r="O254" s="35">
        <f t="shared" si="9"/>
        <v>0</v>
      </c>
    </row>
    <row r="255" spans="1:15" ht="38.25" x14ac:dyDescent="0.25">
      <c r="A255" s="23" t="s">
        <v>302</v>
      </c>
      <c r="B255" s="24" t="s">
        <v>303</v>
      </c>
      <c r="C255" s="24"/>
      <c r="D255" s="24"/>
      <c r="E255" s="24"/>
      <c r="F255" s="24"/>
      <c r="G255" s="19">
        <f>G256+G287+G293+G326+G361+G479+G510+G527+G550</f>
        <v>823130.90999999992</v>
      </c>
      <c r="H255" s="31"/>
      <c r="I255" s="31"/>
      <c r="J255" s="31"/>
      <c r="K255" s="19">
        <f>K256+K287+K293+K326+K361+K479+K510+K527+K550</f>
        <v>841156.22</v>
      </c>
      <c r="L255" s="15">
        <v>841156.23947999999</v>
      </c>
      <c r="M255" s="15">
        <v>820546.17799999996</v>
      </c>
      <c r="N255" s="15">
        <v>378853.42200000002</v>
      </c>
      <c r="O255" s="35">
        <f t="shared" si="9"/>
        <v>1.9480000017210841E-2</v>
      </c>
    </row>
    <row r="256" spans="1:15" outlineLevel="1" x14ac:dyDescent="0.25">
      <c r="A256" s="13" t="s">
        <v>295</v>
      </c>
      <c r="B256" s="14" t="s">
        <v>303</v>
      </c>
      <c r="C256" s="14" t="s">
        <v>37</v>
      </c>
      <c r="D256" s="14"/>
      <c r="E256" s="14"/>
      <c r="F256" s="14"/>
      <c r="G256" s="26">
        <f>G257+G268</f>
        <v>14681.599999999999</v>
      </c>
      <c r="H256" s="32"/>
      <c r="I256" s="32"/>
      <c r="J256" s="32"/>
      <c r="K256" s="26">
        <f>K257+K268</f>
        <v>14681.599999999999</v>
      </c>
      <c r="L256" s="15">
        <v>14681.6</v>
      </c>
      <c r="M256" s="15">
        <v>13318.36</v>
      </c>
      <c r="N256" s="15">
        <v>13405.66</v>
      </c>
      <c r="O256" s="35">
        <f t="shared" si="9"/>
        <v>0</v>
      </c>
    </row>
    <row r="257" spans="1:15" ht="51" outlineLevel="2" x14ac:dyDescent="0.25">
      <c r="A257" s="13" t="s">
        <v>304</v>
      </c>
      <c r="B257" s="14" t="s">
        <v>303</v>
      </c>
      <c r="C257" s="14" t="s">
        <v>37</v>
      </c>
      <c r="D257" s="14" t="s">
        <v>103</v>
      </c>
      <c r="E257" s="14"/>
      <c r="F257" s="14"/>
      <c r="G257" s="26">
        <f>G258</f>
        <v>8120.83</v>
      </c>
      <c r="H257" s="32"/>
      <c r="I257" s="32"/>
      <c r="J257" s="32"/>
      <c r="K257" s="26">
        <f>K258</f>
        <v>8120.83</v>
      </c>
      <c r="L257" s="15">
        <v>8120.83</v>
      </c>
      <c r="M257" s="15">
        <v>8489.86</v>
      </c>
      <c r="N257" s="15">
        <v>8877.16</v>
      </c>
      <c r="O257" s="35">
        <f t="shared" si="9"/>
        <v>0</v>
      </c>
    </row>
    <row r="258" spans="1:15" ht="25.5" outlineLevel="3" x14ac:dyDescent="0.25">
      <c r="A258" s="13" t="s">
        <v>305</v>
      </c>
      <c r="B258" s="14" t="s">
        <v>303</v>
      </c>
      <c r="C258" s="14" t="s">
        <v>37</v>
      </c>
      <c r="D258" s="14" t="s">
        <v>103</v>
      </c>
      <c r="E258" s="14" t="s">
        <v>306</v>
      </c>
      <c r="F258" s="14"/>
      <c r="G258" s="26">
        <f>G259+G265</f>
        <v>8120.83</v>
      </c>
      <c r="H258" s="32"/>
      <c r="I258" s="32"/>
      <c r="J258" s="32"/>
      <c r="K258" s="26">
        <f>K259+K265</f>
        <v>8120.83</v>
      </c>
      <c r="L258" s="15">
        <v>8120.83</v>
      </c>
      <c r="M258" s="15">
        <v>8489.86</v>
      </c>
      <c r="N258" s="15">
        <v>8877.16</v>
      </c>
      <c r="O258" s="35">
        <f t="shared" si="9"/>
        <v>0</v>
      </c>
    </row>
    <row r="259" spans="1:15" ht="51" outlineLevel="4" x14ac:dyDescent="0.25">
      <c r="A259" s="13" t="s">
        <v>307</v>
      </c>
      <c r="B259" s="14" t="s">
        <v>303</v>
      </c>
      <c r="C259" s="14" t="s">
        <v>37</v>
      </c>
      <c r="D259" s="14" t="s">
        <v>103</v>
      </c>
      <c r="E259" s="14" t="s">
        <v>308</v>
      </c>
      <c r="F259" s="14"/>
      <c r="G259" s="26">
        <f>G260+G263</f>
        <v>7832.62</v>
      </c>
      <c r="H259" s="32"/>
      <c r="I259" s="32"/>
      <c r="J259" s="32"/>
      <c r="K259" s="26">
        <f>K260+K263</f>
        <v>7832.62</v>
      </c>
      <c r="L259" s="15">
        <v>7832.62</v>
      </c>
      <c r="M259" s="15">
        <v>8201.65</v>
      </c>
      <c r="N259" s="15">
        <v>8588.9500000000007</v>
      </c>
      <c r="O259" s="35">
        <f t="shared" si="9"/>
        <v>0</v>
      </c>
    </row>
    <row r="260" spans="1:15" ht="25.5" outlineLevel="5" x14ac:dyDescent="0.25">
      <c r="A260" s="13" t="s">
        <v>114</v>
      </c>
      <c r="B260" s="14" t="s">
        <v>303</v>
      </c>
      <c r="C260" s="14" t="s">
        <v>37</v>
      </c>
      <c r="D260" s="14" t="s">
        <v>103</v>
      </c>
      <c r="E260" s="14" t="s">
        <v>309</v>
      </c>
      <c r="F260" s="14"/>
      <c r="G260" s="26">
        <f>G261+G262</f>
        <v>7802.62</v>
      </c>
      <c r="H260" s="32"/>
      <c r="I260" s="32"/>
      <c r="J260" s="32"/>
      <c r="K260" s="26">
        <f>K261+K262</f>
        <v>7802.62</v>
      </c>
      <c r="L260" s="15">
        <v>7802.62</v>
      </c>
      <c r="M260" s="15">
        <v>8171.65</v>
      </c>
      <c r="N260" s="15">
        <v>8558.9500000000007</v>
      </c>
      <c r="O260" s="35">
        <f t="shared" si="9"/>
        <v>0</v>
      </c>
    </row>
    <row r="261" spans="1:15" ht="38.25" outlineLevel="6" x14ac:dyDescent="0.25">
      <c r="A261" s="13" t="s">
        <v>108</v>
      </c>
      <c r="B261" s="14" t="s">
        <v>303</v>
      </c>
      <c r="C261" s="14" t="s">
        <v>37</v>
      </c>
      <c r="D261" s="14" t="s">
        <v>103</v>
      </c>
      <c r="E261" s="14" t="s">
        <v>309</v>
      </c>
      <c r="F261" s="14" t="s">
        <v>109</v>
      </c>
      <c r="G261" s="26">
        <v>7378.47</v>
      </c>
      <c r="H261" s="32"/>
      <c r="I261" s="32"/>
      <c r="J261" s="32"/>
      <c r="K261" s="21">
        <f t="shared" ref="K261:K262" si="12">SUM(G261:J261)</f>
        <v>7378.47</v>
      </c>
      <c r="L261" s="15">
        <v>7378.47</v>
      </c>
      <c r="M261" s="15">
        <v>7747.5</v>
      </c>
      <c r="N261" s="15">
        <v>8134.8</v>
      </c>
      <c r="O261" s="35">
        <f t="shared" si="9"/>
        <v>0</v>
      </c>
    </row>
    <row r="262" spans="1:15" ht="38.25" outlineLevel="6" x14ac:dyDescent="0.25">
      <c r="A262" s="13" t="s">
        <v>22</v>
      </c>
      <c r="B262" s="14" t="s">
        <v>303</v>
      </c>
      <c r="C262" s="14" t="s">
        <v>37</v>
      </c>
      <c r="D262" s="14" t="s">
        <v>103</v>
      </c>
      <c r="E262" s="14" t="s">
        <v>309</v>
      </c>
      <c r="F262" s="14" t="s">
        <v>23</v>
      </c>
      <c r="G262" s="26">
        <v>424.15</v>
      </c>
      <c r="H262" s="32"/>
      <c r="I262" s="32"/>
      <c r="J262" s="32"/>
      <c r="K262" s="21">
        <f t="shared" si="12"/>
        <v>424.15</v>
      </c>
      <c r="L262" s="15">
        <v>424.15</v>
      </c>
      <c r="M262" s="15">
        <v>424.15</v>
      </c>
      <c r="N262" s="15">
        <v>424.15</v>
      </c>
      <c r="O262" s="35">
        <f t="shared" si="9"/>
        <v>0</v>
      </c>
    </row>
    <row r="263" spans="1:15" ht="51" outlineLevel="5" x14ac:dyDescent="0.25">
      <c r="A263" s="13" t="s">
        <v>310</v>
      </c>
      <c r="B263" s="14" t="s">
        <v>303</v>
      </c>
      <c r="C263" s="14" t="s">
        <v>37</v>
      </c>
      <c r="D263" s="14" t="s">
        <v>103</v>
      </c>
      <c r="E263" s="14" t="s">
        <v>311</v>
      </c>
      <c r="F263" s="14"/>
      <c r="G263" s="26">
        <f>G264</f>
        <v>30</v>
      </c>
      <c r="H263" s="32"/>
      <c r="I263" s="32"/>
      <c r="J263" s="32"/>
      <c r="K263" s="26">
        <f>K264</f>
        <v>30</v>
      </c>
      <c r="L263" s="15">
        <v>30</v>
      </c>
      <c r="M263" s="15">
        <v>30</v>
      </c>
      <c r="N263" s="15">
        <v>30</v>
      </c>
      <c r="O263" s="35">
        <f t="shared" si="9"/>
        <v>0</v>
      </c>
    </row>
    <row r="264" spans="1:15" ht="38.25" outlineLevel="6" x14ac:dyDescent="0.25">
      <c r="A264" s="13" t="s">
        <v>22</v>
      </c>
      <c r="B264" s="14" t="s">
        <v>303</v>
      </c>
      <c r="C264" s="14" t="s">
        <v>37</v>
      </c>
      <c r="D264" s="14" t="s">
        <v>103</v>
      </c>
      <c r="E264" s="14" t="s">
        <v>311</v>
      </c>
      <c r="F264" s="14" t="s">
        <v>23</v>
      </c>
      <c r="G264" s="26">
        <v>30</v>
      </c>
      <c r="H264" s="32"/>
      <c r="I264" s="32"/>
      <c r="J264" s="32"/>
      <c r="K264" s="21">
        <f>SUM(G264:J264)</f>
        <v>30</v>
      </c>
      <c r="L264" s="15">
        <v>30</v>
      </c>
      <c r="M264" s="15">
        <v>30</v>
      </c>
      <c r="N264" s="15">
        <v>30</v>
      </c>
      <c r="O264" s="35">
        <f t="shared" si="9"/>
        <v>0</v>
      </c>
    </row>
    <row r="265" spans="1:15" ht="25.5" outlineLevel="4" x14ac:dyDescent="0.25">
      <c r="A265" s="13" t="s">
        <v>312</v>
      </c>
      <c r="B265" s="14" t="s">
        <v>303</v>
      </c>
      <c r="C265" s="14" t="s">
        <v>37</v>
      </c>
      <c r="D265" s="14" t="s">
        <v>103</v>
      </c>
      <c r="E265" s="14" t="s">
        <v>313</v>
      </c>
      <c r="F265" s="14"/>
      <c r="G265" s="26">
        <f>G266</f>
        <v>288.20999999999998</v>
      </c>
      <c r="H265" s="32"/>
      <c r="I265" s="32"/>
      <c r="J265" s="32"/>
      <c r="K265" s="26">
        <f>K266</f>
        <v>288.20999999999998</v>
      </c>
      <c r="L265" s="15">
        <v>288.20999999999998</v>
      </c>
      <c r="M265" s="15">
        <v>288.20999999999998</v>
      </c>
      <c r="N265" s="15">
        <v>288.20999999999998</v>
      </c>
      <c r="O265" s="35">
        <f t="shared" si="9"/>
        <v>0</v>
      </c>
    </row>
    <row r="266" spans="1:15" ht="25.5" outlineLevel="5" x14ac:dyDescent="0.25">
      <c r="A266" s="13" t="s">
        <v>114</v>
      </c>
      <c r="B266" s="14" t="s">
        <v>303</v>
      </c>
      <c r="C266" s="14" t="s">
        <v>37</v>
      </c>
      <c r="D266" s="14" t="s">
        <v>103</v>
      </c>
      <c r="E266" s="14" t="s">
        <v>314</v>
      </c>
      <c r="F266" s="14"/>
      <c r="G266" s="26">
        <f>G267</f>
        <v>288.20999999999998</v>
      </c>
      <c r="H266" s="32"/>
      <c r="I266" s="32"/>
      <c r="J266" s="32"/>
      <c r="K266" s="26">
        <f>K267</f>
        <v>288.20999999999998</v>
      </c>
      <c r="L266" s="15">
        <v>288.20999999999998</v>
      </c>
      <c r="M266" s="15">
        <v>288.20999999999998</v>
      </c>
      <c r="N266" s="15">
        <v>288.20999999999998</v>
      </c>
      <c r="O266" s="35">
        <f t="shared" si="9"/>
        <v>0</v>
      </c>
    </row>
    <row r="267" spans="1:15" ht="38.25" outlineLevel="6" x14ac:dyDescent="0.25">
      <c r="A267" s="13" t="s">
        <v>22</v>
      </c>
      <c r="B267" s="14" t="s">
        <v>303</v>
      </c>
      <c r="C267" s="14" t="s">
        <v>37</v>
      </c>
      <c r="D267" s="14" t="s">
        <v>103</v>
      </c>
      <c r="E267" s="14" t="s">
        <v>314</v>
      </c>
      <c r="F267" s="14" t="s">
        <v>23</v>
      </c>
      <c r="G267" s="26">
        <v>288.20999999999998</v>
      </c>
      <c r="H267" s="32"/>
      <c r="I267" s="32"/>
      <c r="J267" s="32"/>
      <c r="K267" s="21">
        <f>SUM(G267:J267)</f>
        <v>288.20999999999998</v>
      </c>
      <c r="L267" s="15">
        <v>288.20999999999998</v>
      </c>
      <c r="M267" s="15">
        <v>288.20999999999998</v>
      </c>
      <c r="N267" s="15">
        <v>288.20999999999998</v>
      </c>
      <c r="O267" s="35">
        <f t="shared" si="9"/>
        <v>0</v>
      </c>
    </row>
    <row r="268" spans="1:15" outlineLevel="2" x14ac:dyDescent="0.25">
      <c r="A268" s="13" t="s">
        <v>296</v>
      </c>
      <c r="B268" s="14" t="s">
        <v>303</v>
      </c>
      <c r="C268" s="14" t="s">
        <v>37</v>
      </c>
      <c r="D268" s="14" t="s">
        <v>297</v>
      </c>
      <c r="E268" s="14"/>
      <c r="F268" s="14"/>
      <c r="G268" s="26">
        <f>G269</f>
        <v>6560.7699999999995</v>
      </c>
      <c r="H268" s="32"/>
      <c r="I268" s="32"/>
      <c r="J268" s="32"/>
      <c r="K268" s="26">
        <f>K269</f>
        <v>6560.7699999999995</v>
      </c>
      <c r="L268" s="15">
        <v>6560.77</v>
      </c>
      <c r="M268" s="15">
        <v>4828.5</v>
      </c>
      <c r="N268" s="15">
        <v>4528.5</v>
      </c>
      <c r="O268" s="35">
        <f t="shared" si="9"/>
        <v>0</v>
      </c>
    </row>
    <row r="269" spans="1:15" ht="25.5" outlineLevel="3" x14ac:dyDescent="0.25">
      <c r="A269" s="13" t="s">
        <v>146</v>
      </c>
      <c r="B269" s="14" t="s">
        <v>303</v>
      </c>
      <c r="C269" s="14" t="s">
        <v>37</v>
      </c>
      <c r="D269" s="14" t="s">
        <v>297</v>
      </c>
      <c r="E269" s="14" t="s">
        <v>147</v>
      </c>
      <c r="F269" s="14"/>
      <c r="G269" s="26">
        <f>G270+G273+G282</f>
        <v>6560.7699999999995</v>
      </c>
      <c r="H269" s="32"/>
      <c r="I269" s="32"/>
      <c r="J269" s="32"/>
      <c r="K269" s="26">
        <f>K270+K273+K282</f>
        <v>6560.7699999999995</v>
      </c>
      <c r="L269" s="15">
        <v>6560.77</v>
      </c>
      <c r="M269" s="15">
        <v>4828.5</v>
      </c>
      <c r="N269" s="15">
        <v>4528.5</v>
      </c>
      <c r="O269" s="35">
        <f t="shared" si="9"/>
        <v>0</v>
      </c>
    </row>
    <row r="270" spans="1:15" ht="51" outlineLevel="4" x14ac:dyDescent="0.25">
      <c r="A270" s="13" t="s">
        <v>148</v>
      </c>
      <c r="B270" s="14" t="s">
        <v>303</v>
      </c>
      <c r="C270" s="14" t="s">
        <v>37</v>
      </c>
      <c r="D270" s="14" t="s">
        <v>297</v>
      </c>
      <c r="E270" s="14" t="s">
        <v>149</v>
      </c>
      <c r="F270" s="14"/>
      <c r="G270" s="26">
        <f>G271</f>
        <v>1282.29</v>
      </c>
      <c r="H270" s="32"/>
      <c r="I270" s="32"/>
      <c r="J270" s="32"/>
      <c r="K270" s="26">
        <f>K271</f>
        <v>1282.29</v>
      </c>
      <c r="L270" s="15">
        <v>1282.29</v>
      </c>
      <c r="M270" s="15">
        <v>0</v>
      </c>
      <c r="N270" s="15">
        <v>0</v>
      </c>
      <c r="O270" s="35">
        <f t="shared" ref="O270:O333" si="13">L270-K270</f>
        <v>0</v>
      </c>
    </row>
    <row r="271" spans="1:15" ht="38.25" outlineLevel="5" x14ac:dyDescent="0.25">
      <c r="A271" s="13" t="s">
        <v>150</v>
      </c>
      <c r="B271" s="14" t="s">
        <v>303</v>
      </c>
      <c r="C271" s="14" t="s">
        <v>37</v>
      </c>
      <c r="D271" s="14" t="s">
        <v>297</v>
      </c>
      <c r="E271" s="14" t="s">
        <v>151</v>
      </c>
      <c r="F271" s="14"/>
      <c r="G271" s="26">
        <f>G272</f>
        <v>1282.29</v>
      </c>
      <c r="H271" s="32"/>
      <c r="I271" s="32"/>
      <c r="J271" s="32"/>
      <c r="K271" s="26">
        <f>K272</f>
        <v>1282.29</v>
      </c>
      <c r="L271" s="15">
        <v>1282.29</v>
      </c>
      <c r="M271" s="15">
        <v>0</v>
      </c>
      <c r="N271" s="15">
        <v>0</v>
      </c>
      <c r="O271" s="35">
        <f t="shared" si="13"/>
        <v>0</v>
      </c>
    </row>
    <row r="272" spans="1:15" outlineLevel="6" x14ac:dyDescent="0.25">
      <c r="A272" s="13" t="s">
        <v>78</v>
      </c>
      <c r="B272" s="14" t="s">
        <v>303</v>
      </c>
      <c r="C272" s="14" t="s">
        <v>37</v>
      </c>
      <c r="D272" s="14" t="s">
        <v>297</v>
      </c>
      <c r="E272" s="14" t="s">
        <v>151</v>
      </c>
      <c r="F272" s="14" t="s">
        <v>79</v>
      </c>
      <c r="G272" s="26">
        <v>1282.29</v>
      </c>
      <c r="H272" s="32"/>
      <c r="I272" s="32"/>
      <c r="J272" s="32"/>
      <c r="K272" s="21">
        <f>SUM(G272:J272)</f>
        <v>1282.29</v>
      </c>
      <c r="L272" s="15">
        <v>1282.29</v>
      </c>
      <c r="M272" s="15">
        <v>0</v>
      </c>
      <c r="N272" s="15">
        <v>0</v>
      </c>
      <c r="O272" s="35">
        <f t="shared" si="13"/>
        <v>0</v>
      </c>
    </row>
    <row r="273" spans="1:15" ht="25.5" outlineLevel="4" x14ac:dyDescent="0.25">
      <c r="A273" s="13" t="s">
        <v>315</v>
      </c>
      <c r="B273" s="14" t="s">
        <v>303</v>
      </c>
      <c r="C273" s="14" t="s">
        <v>37</v>
      </c>
      <c r="D273" s="14" t="s">
        <v>297</v>
      </c>
      <c r="E273" s="14" t="s">
        <v>316</v>
      </c>
      <c r="F273" s="14"/>
      <c r="G273" s="26">
        <f>G274+G276+G278+G280</f>
        <v>5063.4799999999996</v>
      </c>
      <c r="H273" s="32"/>
      <c r="I273" s="32"/>
      <c r="J273" s="32"/>
      <c r="K273" s="26">
        <f>K274+K276+K278+K280</f>
        <v>5063.4799999999996</v>
      </c>
      <c r="L273" s="15">
        <v>5063.4799999999996</v>
      </c>
      <c r="M273" s="15">
        <v>4313.5</v>
      </c>
      <c r="N273" s="15">
        <v>4313.5</v>
      </c>
      <c r="O273" s="35">
        <f t="shared" si="13"/>
        <v>0</v>
      </c>
    </row>
    <row r="274" spans="1:15" ht="38.25" outlineLevel="5" x14ac:dyDescent="0.25">
      <c r="A274" s="13" t="s">
        <v>317</v>
      </c>
      <c r="B274" s="14" t="s">
        <v>303</v>
      </c>
      <c r="C274" s="14" t="s">
        <v>37</v>
      </c>
      <c r="D274" s="14" t="s">
        <v>297</v>
      </c>
      <c r="E274" s="14" t="s">
        <v>318</v>
      </c>
      <c r="F274" s="14"/>
      <c r="G274" s="26">
        <f>G275</f>
        <v>3658.48</v>
      </c>
      <c r="H274" s="32"/>
      <c r="I274" s="32"/>
      <c r="J274" s="32"/>
      <c r="K274" s="26">
        <f>K275</f>
        <v>3658.48</v>
      </c>
      <c r="L274" s="15">
        <v>3658.48</v>
      </c>
      <c r="M274" s="15">
        <v>3486</v>
      </c>
      <c r="N274" s="15">
        <v>3486</v>
      </c>
      <c r="O274" s="35">
        <f t="shared" si="13"/>
        <v>0</v>
      </c>
    </row>
    <row r="275" spans="1:15" outlineLevel="6" x14ac:dyDescent="0.25">
      <c r="A275" s="13" t="s">
        <v>78</v>
      </c>
      <c r="B275" s="14" t="s">
        <v>303</v>
      </c>
      <c r="C275" s="14" t="s">
        <v>37</v>
      </c>
      <c r="D275" s="14" t="s">
        <v>297</v>
      </c>
      <c r="E275" s="14" t="s">
        <v>318</v>
      </c>
      <c r="F275" s="14" t="s">
        <v>79</v>
      </c>
      <c r="G275" s="26">
        <v>3658.48</v>
      </c>
      <c r="H275" s="32"/>
      <c r="I275" s="32"/>
      <c r="J275" s="32"/>
      <c r="K275" s="21">
        <f>SUM(G275:J275)</f>
        <v>3658.48</v>
      </c>
      <c r="L275" s="15">
        <v>3658.48</v>
      </c>
      <c r="M275" s="15">
        <v>3486</v>
      </c>
      <c r="N275" s="15">
        <v>3486</v>
      </c>
      <c r="O275" s="35">
        <f t="shared" si="13"/>
        <v>0</v>
      </c>
    </row>
    <row r="276" spans="1:15" ht="25.5" outlineLevel="5" x14ac:dyDescent="0.25">
      <c r="A276" s="13" t="s">
        <v>319</v>
      </c>
      <c r="B276" s="14" t="s">
        <v>303</v>
      </c>
      <c r="C276" s="14" t="s">
        <v>37</v>
      </c>
      <c r="D276" s="14" t="s">
        <v>297</v>
      </c>
      <c r="E276" s="14" t="s">
        <v>320</v>
      </c>
      <c r="F276" s="14"/>
      <c r="G276" s="26">
        <f>G277</f>
        <v>45</v>
      </c>
      <c r="H276" s="32"/>
      <c r="I276" s="32"/>
      <c r="J276" s="32"/>
      <c r="K276" s="26">
        <f>K277</f>
        <v>45</v>
      </c>
      <c r="L276" s="15">
        <v>45</v>
      </c>
      <c r="M276" s="15">
        <v>45</v>
      </c>
      <c r="N276" s="15">
        <v>45</v>
      </c>
      <c r="O276" s="35">
        <f t="shared" si="13"/>
        <v>0</v>
      </c>
    </row>
    <row r="277" spans="1:15" outlineLevel="6" x14ac:dyDescent="0.25">
      <c r="A277" s="13" t="s">
        <v>78</v>
      </c>
      <c r="B277" s="14" t="s">
        <v>303</v>
      </c>
      <c r="C277" s="14" t="s">
        <v>37</v>
      </c>
      <c r="D277" s="14" t="s">
        <v>297</v>
      </c>
      <c r="E277" s="14" t="s">
        <v>320</v>
      </c>
      <c r="F277" s="14" t="s">
        <v>79</v>
      </c>
      <c r="G277" s="26">
        <v>45</v>
      </c>
      <c r="H277" s="32"/>
      <c r="I277" s="32"/>
      <c r="J277" s="32"/>
      <c r="K277" s="21">
        <f>SUM(G277:J277)</f>
        <v>45</v>
      </c>
      <c r="L277" s="15">
        <v>45</v>
      </c>
      <c r="M277" s="15">
        <v>45</v>
      </c>
      <c r="N277" s="15">
        <v>45</v>
      </c>
      <c r="O277" s="35">
        <f t="shared" si="13"/>
        <v>0</v>
      </c>
    </row>
    <row r="278" spans="1:15" ht="51" outlineLevel="5" x14ac:dyDescent="0.25">
      <c r="A278" s="13" t="s">
        <v>321</v>
      </c>
      <c r="B278" s="14" t="s">
        <v>303</v>
      </c>
      <c r="C278" s="14" t="s">
        <v>37</v>
      </c>
      <c r="D278" s="14" t="s">
        <v>297</v>
      </c>
      <c r="E278" s="14" t="s">
        <v>322</v>
      </c>
      <c r="F278" s="14"/>
      <c r="G278" s="26">
        <f>G279</f>
        <v>960</v>
      </c>
      <c r="H278" s="32"/>
      <c r="I278" s="32"/>
      <c r="J278" s="32"/>
      <c r="K278" s="26">
        <f>K279</f>
        <v>960</v>
      </c>
      <c r="L278" s="15">
        <v>960</v>
      </c>
      <c r="M278" s="15">
        <v>382.5</v>
      </c>
      <c r="N278" s="15">
        <v>382.5</v>
      </c>
      <c r="O278" s="35">
        <f t="shared" si="13"/>
        <v>0</v>
      </c>
    </row>
    <row r="279" spans="1:15" outlineLevel="6" x14ac:dyDescent="0.25">
      <c r="A279" s="13" t="s">
        <v>78</v>
      </c>
      <c r="B279" s="14" t="s">
        <v>303</v>
      </c>
      <c r="C279" s="14" t="s">
        <v>37</v>
      </c>
      <c r="D279" s="14" t="s">
        <v>297</v>
      </c>
      <c r="E279" s="14" t="s">
        <v>322</v>
      </c>
      <c r="F279" s="14" t="s">
        <v>79</v>
      </c>
      <c r="G279" s="26">
        <v>960</v>
      </c>
      <c r="H279" s="32"/>
      <c r="I279" s="32"/>
      <c r="J279" s="32"/>
      <c r="K279" s="21">
        <f>SUM(G279:J279)</f>
        <v>960</v>
      </c>
      <c r="L279" s="15">
        <v>960</v>
      </c>
      <c r="M279" s="15">
        <v>382.5</v>
      </c>
      <c r="N279" s="15">
        <v>382.5</v>
      </c>
      <c r="O279" s="35">
        <f t="shared" si="13"/>
        <v>0</v>
      </c>
    </row>
    <row r="280" spans="1:15" ht="51" outlineLevel="5" x14ac:dyDescent="0.25">
      <c r="A280" s="13" t="s">
        <v>323</v>
      </c>
      <c r="B280" s="14" t="s">
        <v>303</v>
      </c>
      <c r="C280" s="14" t="s">
        <v>37</v>
      </c>
      <c r="D280" s="14" t="s">
        <v>297</v>
      </c>
      <c r="E280" s="14" t="s">
        <v>324</v>
      </c>
      <c r="F280" s="14"/>
      <c r="G280" s="26">
        <f>G281</f>
        <v>400</v>
      </c>
      <c r="H280" s="32"/>
      <c r="I280" s="32"/>
      <c r="J280" s="32"/>
      <c r="K280" s="26">
        <f>K281</f>
        <v>400</v>
      </c>
      <c r="L280" s="15">
        <v>400</v>
      </c>
      <c r="M280" s="15">
        <v>400</v>
      </c>
      <c r="N280" s="15">
        <v>400</v>
      </c>
      <c r="O280" s="35">
        <f t="shared" si="13"/>
        <v>0</v>
      </c>
    </row>
    <row r="281" spans="1:15" outlineLevel="6" x14ac:dyDescent="0.25">
      <c r="A281" s="13" t="s">
        <v>78</v>
      </c>
      <c r="B281" s="14" t="s">
        <v>303</v>
      </c>
      <c r="C281" s="14" t="s">
        <v>37</v>
      </c>
      <c r="D281" s="14" t="s">
        <v>297</v>
      </c>
      <c r="E281" s="14" t="s">
        <v>324</v>
      </c>
      <c r="F281" s="14" t="s">
        <v>79</v>
      </c>
      <c r="G281" s="26">
        <v>400</v>
      </c>
      <c r="H281" s="32"/>
      <c r="I281" s="32"/>
      <c r="J281" s="32"/>
      <c r="K281" s="21">
        <f>SUM(G281:J281)</f>
        <v>400</v>
      </c>
      <c r="L281" s="15">
        <v>400</v>
      </c>
      <c r="M281" s="15">
        <v>400</v>
      </c>
      <c r="N281" s="15">
        <v>400</v>
      </c>
      <c r="O281" s="35">
        <f t="shared" si="13"/>
        <v>0</v>
      </c>
    </row>
    <row r="282" spans="1:15" ht="63.75" outlineLevel="4" x14ac:dyDescent="0.25">
      <c r="A282" s="13" t="s">
        <v>325</v>
      </c>
      <c r="B282" s="14" t="s">
        <v>303</v>
      </c>
      <c r="C282" s="14" t="s">
        <v>37</v>
      </c>
      <c r="D282" s="14" t="s">
        <v>297</v>
      </c>
      <c r="E282" s="14" t="s">
        <v>326</v>
      </c>
      <c r="F282" s="14"/>
      <c r="G282" s="26">
        <f>G283+G285</f>
        <v>215</v>
      </c>
      <c r="H282" s="32"/>
      <c r="I282" s="32"/>
      <c r="J282" s="32"/>
      <c r="K282" s="26">
        <f>K283+K285</f>
        <v>215</v>
      </c>
      <c r="L282" s="15">
        <v>215</v>
      </c>
      <c r="M282" s="15">
        <v>515</v>
      </c>
      <c r="N282" s="15">
        <v>215</v>
      </c>
      <c r="O282" s="35">
        <f t="shared" si="13"/>
        <v>0</v>
      </c>
    </row>
    <row r="283" spans="1:15" ht="25.5" outlineLevel="5" x14ac:dyDescent="0.25">
      <c r="A283" s="13" t="s">
        <v>327</v>
      </c>
      <c r="B283" s="14" t="s">
        <v>303</v>
      </c>
      <c r="C283" s="14" t="s">
        <v>37</v>
      </c>
      <c r="D283" s="14" t="s">
        <v>297</v>
      </c>
      <c r="E283" s="14" t="s">
        <v>328</v>
      </c>
      <c r="F283" s="14"/>
      <c r="G283" s="26">
        <f>G284</f>
        <v>15</v>
      </c>
      <c r="H283" s="32"/>
      <c r="I283" s="32"/>
      <c r="J283" s="32"/>
      <c r="K283" s="26">
        <f>K284</f>
        <v>15</v>
      </c>
      <c r="L283" s="15">
        <v>15</v>
      </c>
      <c r="M283" s="15">
        <v>315</v>
      </c>
      <c r="N283" s="15">
        <v>15</v>
      </c>
      <c r="O283" s="35">
        <f t="shared" si="13"/>
        <v>0</v>
      </c>
    </row>
    <row r="284" spans="1:15" outlineLevel="6" x14ac:dyDescent="0.25">
      <c r="A284" s="13" t="s">
        <v>78</v>
      </c>
      <c r="B284" s="14" t="s">
        <v>303</v>
      </c>
      <c r="C284" s="14" t="s">
        <v>37</v>
      </c>
      <c r="D284" s="14" t="s">
        <v>297</v>
      </c>
      <c r="E284" s="14" t="s">
        <v>328</v>
      </c>
      <c r="F284" s="14" t="s">
        <v>79</v>
      </c>
      <c r="G284" s="26">
        <v>15</v>
      </c>
      <c r="H284" s="32"/>
      <c r="I284" s="32"/>
      <c r="J284" s="32"/>
      <c r="K284" s="21">
        <f>SUM(G284:J284)</f>
        <v>15</v>
      </c>
      <c r="L284" s="15">
        <v>15</v>
      </c>
      <c r="M284" s="15">
        <v>315</v>
      </c>
      <c r="N284" s="15">
        <v>15</v>
      </c>
      <c r="O284" s="35">
        <f t="shared" si="13"/>
        <v>0</v>
      </c>
    </row>
    <row r="285" spans="1:15" ht="25.5" outlineLevel="5" x14ac:dyDescent="0.25">
      <c r="A285" s="13" t="s">
        <v>329</v>
      </c>
      <c r="B285" s="14" t="s">
        <v>303</v>
      </c>
      <c r="C285" s="14" t="s">
        <v>37</v>
      </c>
      <c r="D285" s="14" t="s">
        <v>297</v>
      </c>
      <c r="E285" s="14" t="s">
        <v>330</v>
      </c>
      <c r="F285" s="14"/>
      <c r="G285" s="26">
        <f>G286</f>
        <v>200</v>
      </c>
      <c r="H285" s="32"/>
      <c r="I285" s="32"/>
      <c r="J285" s="32"/>
      <c r="K285" s="26">
        <f>K286</f>
        <v>200</v>
      </c>
      <c r="L285" s="15">
        <v>200</v>
      </c>
      <c r="M285" s="15">
        <v>200</v>
      </c>
      <c r="N285" s="15">
        <v>200</v>
      </c>
      <c r="O285" s="35">
        <f t="shared" si="13"/>
        <v>0</v>
      </c>
    </row>
    <row r="286" spans="1:15" outlineLevel="6" x14ac:dyDescent="0.25">
      <c r="A286" s="13" t="s">
        <v>78</v>
      </c>
      <c r="B286" s="14" t="s">
        <v>303</v>
      </c>
      <c r="C286" s="14" t="s">
        <v>37</v>
      </c>
      <c r="D286" s="14" t="s">
        <v>297</v>
      </c>
      <c r="E286" s="14" t="s">
        <v>330</v>
      </c>
      <c r="F286" s="14" t="s">
        <v>79</v>
      </c>
      <c r="G286" s="26">
        <v>200</v>
      </c>
      <c r="H286" s="32"/>
      <c r="I286" s="32"/>
      <c r="J286" s="32"/>
      <c r="K286" s="21">
        <f>SUM(G286:J286)</f>
        <v>200</v>
      </c>
      <c r="L286" s="15">
        <v>200</v>
      </c>
      <c r="M286" s="15">
        <v>200</v>
      </c>
      <c r="N286" s="15">
        <v>200</v>
      </c>
      <c r="O286" s="35">
        <f t="shared" si="13"/>
        <v>0</v>
      </c>
    </row>
    <row r="287" spans="1:15" ht="38.25" outlineLevel="1" x14ac:dyDescent="0.25">
      <c r="A287" s="13" t="s">
        <v>118</v>
      </c>
      <c r="B287" s="14" t="s">
        <v>303</v>
      </c>
      <c r="C287" s="14" t="s">
        <v>45</v>
      </c>
      <c r="D287" s="14"/>
      <c r="E287" s="14"/>
      <c r="F287" s="14"/>
      <c r="G287" s="26">
        <f>G288</f>
        <v>210</v>
      </c>
      <c r="H287" s="32"/>
      <c r="I287" s="32"/>
      <c r="J287" s="32"/>
      <c r="K287" s="26">
        <f>K288</f>
        <v>210</v>
      </c>
      <c r="L287" s="15">
        <v>210</v>
      </c>
      <c r="M287" s="15">
        <v>0</v>
      </c>
      <c r="N287" s="15">
        <v>0</v>
      </c>
      <c r="O287" s="35">
        <f t="shared" si="13"/>
        <v>0</v>
      </c>
    </row>
    <row r="288" spans="1:15" ht="51" outlineLevel="2" x14ac:dyDescent="0.25">
      <c r="A288" s="13" t="s">
        <v>129</v>
      </c>
      <c r="B288" s="14" t="s">
        <v>303</v>
      </c>
      <c r="C288" s="14" t="s">
        <v>45</v>
      </c>
      <c r="D288" s="14" t="s">
        <v>35</v>
      </c>
      <c r="E288" s="14"/>
      <c r="F288" s="14"/>
      <c r="G288" s="26">
        <f>G289</f>
        <v>210</v>
      </c>
      <c r="H288" s="32"/>
      <c r="I288" s="32"/>
      <c r="J288" s="32"/>
      <c r="K288" s="26">
        <f>K289</f>
        <v>210</v>
      </c>
      <c r="L288" s="15">
        <v>210</v>
      </c>
      <c r="M288" s="15">
        <v>0</v>
      </c>
      <c r="N288" s="15">
        <v>0</v>
      </c>
      <c r="O288" s="35">
        <f t="shared" si="13"/>
        <v>0</v>
      </c>
    </row>
    <row r="289" spans="1:15" ht="38.25" outlineLevel="3" x14ac:dyDescent="0.25">
      <c r="A289" s="13" t="s">
        <v>121</v>
      </c>
      <c r="B289" s="14" t="s">
        <v>303</v>
      </c>
      <c r="C289" s="14" t="s">
        <v>45</v>
      </c>
      <c r="D289" s="14" t="s">
        <v>35</v>
      </c>
      <c r="E289" s="14" t="s">
        <v>122</v>
      </c>
      <c r="F289" s="14"/>
      <c r="G289" s="26">
        <f>G290</f>
        <v>210</v>
      </c>
      <c r="H289" s="32"/>
      <c r="I289" s="32"/>
      <c r="J289" s="32"/>
      <c r="K289" s="26">
        <f>K290</f>
        <v>210</v>
      </c>
      <c r="L289" s="15">
        <v>210</v>
      </c>
      <c r="M289" s="15">
        <v>0</v>
      </c>
      <c r="N289" s="15">
        <v>0</v>
      </c>
      <c r="O289" s="35">
        <f t="shared" si="13"/>
        <v>0</v>
      </c>
    </row>
    <row r="290" spans="1:15" ht="51" outlineLevel="4" x14ac:dyDescent="0.25">
      <c r="A290" s="13" t="s">
        <v>130</v>
      </c>
      <c r="B290" s="14" t="s">
        <v>303</v>
      </c>
      <c r="C290" s="14" t="s">
        <v>45</v>
      </c>
      <c r="D290" s="14" t="s">
        <v>35</v>
      </c>
      <c r="E290" s="14" t="s">
        <v>131</v>
      </c>
      <c r="F290" s="14"/>
      <c r="G290" s="26">
        <f>G291</f>
        <v>210</v>
      </c>
      <c r="H290" s="32"/>
      <c r="I290" s="32"/>
      <c r="J290" s="32"/>
      <c r="K290" s="26">
        <f>K291</f>
        <v>210</v>
      </c>
      <c r="L290" s="15">
        <v>210</v>
      </c>
      <c r="M290" s="15">
        <v>0</v>
      </c>
      <c r="N290" s="15">
        <v>0</v>
      </c>
      <c r="O290" s="35">
        <f t="shared" si="13"/>
        <v>0</v>
      </c>
    </row>
    <row r="291" spans="1:15" ht="38.25" outlineLevel="5" x14ac:dyDescent="0.25">
      <c r="A291" s="13" t="s">
        <v>132</v>
      </c>
      <c r="B291" s="14" t="s">
        <v>303</v>
      </c>
      <c r="C291" s="14" t="s">
        <v>45</v>
      </c>
      <c r="D291" s="14" t="s">
        <v>35</v>
      </c>
      <c r="E291" s="14" t="s">
        <v>133</v>
      </c>
      <c r="F291" s="14"/>
      <c r="G291" s="26">
        <f>G292</f>
        <v>210</v>
      </c>
      <c r="H291" s="32"/>
      <c r="I291" s="32"/>
      <c r="J291" s="32"/>
      <c r="K291" s="26">
        <f>K292</f>
        <v>210</v>
      </c>
      <c r="L291" s="15">
        <v>210</v>
      </c>
      <c r="M291" s="15">
        <v>0</v>
      </c>
      <c r="N291" s="15">
        <v>0</v>
      </c>
      <c r="O291" s="35">
        <f t="shared" si="13"/>
        <v>0</v>
      </c>
    </row>
    <row r="292" spans="1:15" outlineLevel="6" x14ac:dyDescent="0.25">
      <c r="A292" s="13" t="s">
        <v>160</v>
      </c>
      <c r="B292" s="14" t="s">
        <v>303</v>
      </c>
      <c r="C292" s="14" t="s">
        <v>45</v>
      </c>
      <c r="D292" s="14" t="s">
        <v>35</v>
      </c>
      <c r="E292" s="14" t="s">
        <v>133</v>
      </c>
      <c r="F292" s="14" t="s">
        <v>161</v>
      </c>
      <c r="G292" s="26">
        <v>210</v>
      </c>
      <c r="H292" s="32"/>
      <c r="I292" s="32"/>
      <c r="J292" s="32"/>
      <c r="K292" s="21">
        <f>SUM(G292:J292)</f>
        <v>210</v>
      </c>
      <c r="L292" s="15">
        <v>210</v>
      </c>
      <c r="M292" s="15">
        <v>0</v>
      </c>
      <c r="N292" s="15">
        <v>0</v>
      </c>
      <c r="O292" s="35">
        <f t="shared" si="13"/>
        <v>0</v>
      </c>
    </row>
    <row r="293" spans="1:15" outlineLevel="1" x14ac:dyDescent="0.25">
      <c r="A293" s="13" t="s">
        <v>134</v>
      </c>
      <c r="B293" s="14" t="s">
        <v>303</v>
      </c>
      <c r="C293" s="14" t="s">
        <v>75</v>
      </c>
      <c r="D293" s="14"/>
      <c r="E293" s="14"/>
      <c r="F293" s="14"/>
      <c r="G293" s="26">
        <f>G294+G301</f>
        <v>42493.21</v>
      </c>
      <c r="H293" s="32"/>
      <c r="I293" s="32"/>
      <c r="J293" s="32"/>
      <c r="K293" s="26">
        <f>K294+K301</f>
        <v>49131.94</v>
      </c>
      <c r="L293" s="15">
        <v>49131.94</v>
      </c>
      <c r="M293" s="15">
        <v>15836.72</v>
      </c>
      <c r="N293" s="15">
        <v>15779.72</v>
      </c>
      <c r="O293" s="35">
        <f t="shared" si="13"/>
        <v>0</v>
      </c>
    </row>
    <row r="294" spans="1:15" outlineLevel="2" x14ac:dyDescent="0.25">
      <c r="A294" s="13" t="s">
        <v>135</v>
      </c>
      <c r="B294" s="14" t="s">
        <v>303</v>
      </c>
      <c r="C294" s="14" t="s">
        <v>75</v>
      </c>
      <c r="D294" s="14" t="s">
        <v>120</v>
      </c>
      <c r="E294" s="14"/>
      <c r="F294" s="14"/>
      <c r="G294" s="26">
        <f>G295</f>
        <v>31213.75</v>
      </c>
      <c r="H294" s="32"/>
      <c r="I294" s="32"/>
      <c r="J294" s="32"/>
      <c r="K294" s="26">
        <f>K295</f>
        <v>31213.75</v>
      </c>
      <c r="L294" s="15">
        <v>31213.75</v>
      </c>
      <c r="M294" s="15">
        <v>8763</v>
      </c>
      <c r="N294" s="15">
        <v>8763</v>
      </c>
      <c r="O294" s="35">
        <f t="shared" si="13"/>
        <v>0</v>
      </c>
    </row>
    <row r="295" spans="1:15" ht="25.5" outlineLevel="3" x14ac:dyDescent="0.25">
      <c r="A295" s="13" t="s">
        <v>331</v>
      </c>
      <c r="B295" s="14" t="s">
        <v>303</v>
      </c>
      <c r="C295" s="14" t="s">
        <v>75</v>
      </c>
      <c r="D295" s="14" t="s">
        <v>120</v>
      </c>
      <c r="E295" s="14" t="s">
        <v>332</v>
      </c>
      <c r="F295" s="14"/>
      <c r="G295" s="26">
        <f>G296</f>
        <v>31213.75</v>
      </c>
      <c r="H295" s="32"/>
      <c r="I295" s="32"/>
      <c r="J295" s="32"/>
      <c r="K295" s="26">
        <f>K296</f>
        <v>31213.75</v>
      </c>
      <c r="L295" s="15">
        <v>31213.75</v>
      </c>
      <c r="M295" s="15">
        <v>8763</v>
      </c>
      <c r="N295" s="15">
        <v>8763</v>
      </c>
      <c r="O295" s="35">
        <f t="shared" si="13"/>
        <v>0</v>
      </c>
    </row>
    <row r="296" spans="1:15" ht="38.25" outlineLevel="4" x14ac:dyDescent="0.25">
      <c r="A296" s="13" t="s">
        <v>333</v>
      </c>
      <c r="B296" s="14" t="s">
        <v>303</v>
      </c>
      <c r="C296" s="14" t="s">
        <v>75</v>
      </c>
      <c r="D296" s="14" t="s">
        <v>120</v>
      </c>
      <c r="E296" s="14" t="s">
        <v>334</v>
      </c>
      <c r="F296" s="14"/>
      <c r="G296" s="26">
        <f>G297+G299</f>
        <v>31213.75</v>
      </c>
      <c r="H296" s="32"/>
      <c r="I296" s="32"/>
      <c r="J296" s="32"/>
      <c r="K296" s="26">
        <f>K297+K299</f>
        <v>31213.75</v>
      </c>
      <c r="L296" s="15">
        <v>31213.75</v>
      </c>
      <c r="M296" s="15">
        <v>8763</v>
      </c>
      <c r="N296" s="15">
        <v>8763</v>
      </c>
      <c r="O296" s="35">
        <f t="shared" si="13"/>
        <v>0</v>
      </c>
    </row>
    <row r="297" spans="1:15" ht="38.25" outlineLevel="5" x14ac:dyDescent="0.25">
      <c r="A297" s="13" t="s">
        <v>335</v>
      </c>
      <c r="B297" s="14" t="s">
        <v>303</v>
      </c>
      <c r="C297" s="14" t="s">
        <v>75</v>
      </c>
      <c r="D297" s="14" t="s">
        <v>120</v>
      </c>
      <c r="E297" s="14" t="s">
        <v>336</v>
      </c>
      <c r="F297" s="14"/>
      <c r="G297" s="26">
        <f>G298</f>
        <v>8947.7099999999991</v>
      </c>
      <c r="H297" s="32"/>
      <c r="I297" s="32"/>
      <c r="J297" s="32"/>
      <c r="K297" s="26">
        <f>K298</f>
        <v>8947.7099999999991</v>
      </c>
      <c r="L297" s="15">
        <v>8947.7099999999991</v>
      </c>
      <c r="M297" s="15">
        <v>0</v>
      </c>
      <c r="N297" s="15">
        <v>0</v>
      </c>
      <c r="O297" s="35">
        <f t="shared" si="13"/>
        <v>0</v>
      </c>
    </row>
    <row r="298" spans="1:15" outlineLevel="6" x14ac:dyDescent="0.25">
      <c r="A298" s="13" t="s">
        <v>160</v>
      </c>
      <c r="B298" s="14" t="s">
        <v>303</v>
      </c>
      <c r="C298" s="14" t="s">
        <v>75</v>
      </c>
      <c r="D298" s="14" t="s">
        <v>120</v>
      </c>
      <c r="E298" s="14" t="s">
        <v>336</v>
      </c>
      <c r="F298" s="14" t="s">
        <v>161</v>
      </c>
      <c r="G298" s="26">
        <v>8947.7099999999991</v>
      </c>
      <c r="H298" s="32"/>
      <c r="I298" s="32"/>
      <c r="J298" s="32"/>
      <c r="K298" s="21">
        <f>SUM(G298:J298)</f>
        <v>8947.7099999999991</v>
      </c>
      <c r="L298" s="15">
        <v>8947.7099999999991</v>
      </c>
      <c r="M298" s="15">
        <v>0</v>
      </c>
      <c r="N298" s="15">
        <v>0</v>
      </c>
      <c r="O298" s="35">
        <f t="shared" si="13"/>
        <v>0</v>
      </c>
    </row>
    <row r="299" spans="1:15" ht="25.5" outlineLevel="5" x14ac:dyDescent="0.25">
      <c r="A299" s="13" t="s">
        <v>337</v>
      </c>
      <c r="B299" s="14" t="s">
        <v>303</v>
      </c>
      <c r="C299" s="14" t="s">
        <v>75</v>
      </c>
      <c r="D299" s="14" t="s">
        <v>120</v>
      </c>
      <c r="E299" s="14" t="s">
        <v>338</v>
      </c>
      <c r="F299" s="14"/>
      <c r="G299" s="26">
        <f>G300</f>
        <v>22266.04</v>
      </c>
      <c r="H299" s="32"/>
      <c r="I299" s="32"/>
      <c r="J299" s="32"/>
      <c r="K299" s="26">
        <f>K300</f>
        <v>22266.04</v>
      </c>
      <c r="L299" s="15">
        <v>22266.04</v>
      </c>
      <c r="M299" s="15">
        <v>8763</v>
      </c>
      <c r="N299" s="15">
        <v>8763</v>
      </c>
      <c r="O299" s="35">
        <f t="shared" si="13"/>
        <v>0</v>
      </c>
    </row>
    <row r="300" spans="1:15" outlineLevel="6" x14ac:dyDescent="0.25">
      <c r="A300" s="13" t="s">
        <v>160</v>
      </c>
      <c r="B300" s="14" t="s">
        <v>303</v>
      </c>
      <c r="C300" s="14" t="s">
        <v>75</v>
      </c>
      <c r="D300" s="14" t="s">
        <v>120</v>
      </c>
      <c r="E300" s="14" t="s">
        <v>338</v>
      </c>
      <c r="F300" s="14" t="s">
        <v>161</v>
      </c>
      <c r="G300" s="26">
        <v>22266.04</v>
      </c>
      <c r="H300" s="32"/>
      <c r="I300" s="32"/>
      <c r="J300" s="32"/>
      <c r="K300" s="21">
        <f>SUM(G300:J300)</f>
        <v>22266.04</v>
      </c>
      <c r="L300" s="15">
        <v>22266.04</v>
      </c>
      <c r="M300" s="15">
        <v>8763</v>
      </c>
      <c r="N300" s="15">
        <v>8763</v>
      </c>
      <c r="O300" s="35">
        <f t="shared" si="13"/>
        <v>0</v>
      </c>
    </row>
    <row r="301" spans="1:15" ht="25.5" outlineLevel="2" x14ac:dyDescent="0.25">
      <c r="A301" s="13" t="s">
        <v>144</v>
      </c>
      <c r="B301" s="14" t="s">
        <v>303</v>
      </c>
      <c r="C301" s="14" t="s">
        <v>75</v>
      </c>
      <c r="D301" s="14" t="s">
        <v>145</v>
      </c>
      <c r="E301" s="14"/>
      <c r="F301" s="14"/>
      <c r="G301" s="26">
        <f>G302+G312+G318+G322</f>
        <v>11279.46</v>
      </c>
      <c r="H301" s="32"/>
      <c r="I301" s="32"/>
      <c r="J301" s="32"/>
      <c r="K301" s="26">
        <f>K302+K312+K318+K322</f>
        <v>17918.190000000002</v>
      </c>
      <c r="L301" s="15">
        <v>17918.189999999999</v>
      </c>
      <c r="M301" s="15">
        <v>7073.72</v>
      </c>
      <c r="N301" s="15">
        <v>7016.72</v>
      </c>
      <c r="O301" s="35">
        <f t="shared" si="13"/>
        <v>0</v>
      </c>
    </row>
    <row r="302" spans="1:15" ht="38.25" outlineLevel="3" x14ac:dyDescent="0.25">
      <c r="A302" s="13" t="s">
        <v>339</v>
      </c>
      <c r="B302" s="14" t="s">
        <v>303</v>
      </c>
      <c r="C302" s="14" t="s">
        <v>75</v>
      </c>
      <c r="D302" s="14" t="s">
        <v>145</v>
      </c>
      <c r="E302" s="14" t="s">
        <v>340</v>
      </c>
      <c r="F302" s="14"/>
      <c r="G302" s="26">
        <f>G303</f>
        <v>2277.94</v>
      </c>
      <c r="H302" s="32"/>
      <c r="I302" s="32"/>
      <c r="J302" s="32"/>
      <c r="K302" s="26">
        <f>K303</f>
        <v>2277.94</v>
      </c>
      <c r="L302" s="15">
        <v>2277.94</v>
      </c>
      <c r="M302" s="15">
        <v>57</v>
      </c>
      <c r="N302" s="15">
        <v>0</v>
      </c>
      <c r="O302" s="35">
        <f t="shared" si="13"/>
        <v>0</v>
      </c>
    </row>
    <row r="303" spans="1:15" ht="25.5" outlineLevel="4" x14ac:dyDescent="0.25">
      <c r="A303" s="13" t="s">
        <v>341</v>
      </c>
      <c r="B303" s="14" t="s">
        <v>303</v>
      </c>
      <c r="C303" s="14" t="s">
        <v>75</v>
      </c>
      <c r="D303" s="14" t="s">
        <v>145</v>
      </c>
      <c r="E303" s="14" t="s">
        <v>342</v>
      </c>
      <c r="F303" s="14"/>
      <c r="G303" s="26">
        <f>G304+G307+G309</f>
        <v>2277.94</v>
      </c>
      <c r="H303" s="32"/>
      <c r="I303" s="32"/>
      <c r="J303" s="32"/>
      <c r="K303" s="26">
        <f>K304+K307+K309</f>
        <v>2277.94</v>
      </c>
      <c r="L303" s="15">
        <v>2277.94</v>
      </c>
      <c r="M303" s="15">
        <v>57</v>
      </c>
      <c r="N303" s="15">
        <v>0</v>
      </c>
      <c r="O303" s="35">
        <f t="shared" si="13"/>
        <v>0</v>
      </c>
    </row>
    <row r="304" spans="1:15" ht="51" outlineLevel="5" x14ac:dyDescent="0.25">
      <c r="A304" s="13" t="s">
        <v>343</v>
      </c>
      <c r="B304" s="14" t="s">
        <v>303</v>
      </c>
      <c r="C304" s="14" t="s">
        <v>75</v>
      </c>
      <c r="D304" s="14" t="s">
        <v>145</v>
      </c>
      <c r="E304" s="14" t="s">
        <v>344</v>
      </c>
      <c r="F304" s="14"/>
      <c r="G304" s="26">
        <f>G305+G306</f>
        <v>625.74</v>
      </c>
      <c r="H304" s="32"/>
      <c r="I304" s="32"/>
      <c r="J304" s="32"/>
      <c r="K304" s="26">
        <f>K305+K306</f>
        <v>625.74</v>
      </c>
      <c r="L304" s="15">
        <v>625.74</v>
      </c>
      <c r="M304" s="15">
        <v>0</v>
      </c>
      <c r="N304" s="15">
        <v>0</v>
      </c>
      <c r="O304" s="35">
        <f t="shared" si="13"/>
        <v>0</v>
      </c>
    </row>
    <row r="305" spans="1:15" outlineLevel="6" x14ac:dyDescent="0.25">
      <c r="A305" s="13" t="s">
        <v>160</v>
      </c>
      <c r="B305" s="14" t="s">
        <v>303</v>
      </c>
      <c r="C305" s="14" t="s">
        <v>75</v>
      </c>
      <c r="D305" s="14" t="s">
        <v>145</v>
      </c>
      <c r="E305" s="14" t="s">
        <v>344</v>
      </c>
      <c r="F305" s="14" t="s">
        <v>161</v>
      </c>
      <c r="G305" s="26">
        <v>33.340000000000003</v>
      </c>
      <c r="H305" s="32"/>
      <c r="I305" s="32"/>
      <c r="J305" s="32"/>
      <c r="K305" s="21">
        <f t="shared" ref="K305:K306" si="14">SUM(G305:J305)</f>
        <v>33.340000000000003</v>
      </c>
      <c r="L305" s="15">
        <v>33.340000000000003</v>
      </c>
      <c r="M305" s="15">
        <v>0</v>
      </c>
      <c r="N305" s="15">
        <v>0</v>
      </c>
      <c r="O305" s="35">
        <f t="shared" si="13"/>
        <v>0</v>
      </c>
    </row>
    <row r="306" spans="1:15" outlineLevel="6" x14ac:dyDescent="0.25">
      <c r="A306" s="13" t="s">
        <v>78</v>
      </c>
      <c r="B306" s="14" t="s">
        <v>303</v>
      </c>
      <c r="C306" s="14" t="s">
        <v>75</v>
      </c>
      <c r="D306" s="14" t="s">
        <v>145</v>
      </c>
      <c r="E306" s="14" t="s">
        <v>344</v>
      </c>
      <c r="F306" s="14" t="s">
        <v>79</v>
      </c>
      <c r="G306" s="26">
        <v>592.4</v>
      </c>
      <c r="H306" s="32"/>
      <c r="I306" s="32"/>
      <c r="J306" s="32"/>
      <c r="K306" s="21">
        <f t="shared" si="14"/>
        <v>592.4</v>
      </c>
      <c r="L306" s="15">
        <v>592.4</v>
      </c>
      <c r="M306" s="15">
        <v>0</v>
      </c>
      <c r="N306" s="15">
        <v>0</v>
      </c>
      <c r="O306" s="35">
        <f t="shared" si="13"/>
        <v>0</v>
      </c>
    </row>
    <row r="307" spans="1:15" ht="38.25" outlineLevel="5" x14ac:dyDescent="0.25">
      <c r="A307" s="13" t="s">
        <v>345</v>
      </c>
      <c r="B307" s="14" t="s">
        <v>303</v>
      </c>
      <c r="C307" s="14" t="s">
        <v>75</v>
      </c>
      <c r="D307" s="14" t="s">
        <v>145</v>
      </c>
      <c r="E307" s="14" t="s">
        <v>346</v>
      </c>
      <c r="F307" s="14"/>
      <c r="G307" s="26">
        <f>G308</f>
        <v>151.30000000000001</v>
      </c>
      <c r="H307" s="32"/>
      <c r="I307" s="32"/>
      <c r="J307" s="32"/>
      <c r="K307" s="26">
        <f>K308</f>
        <v>151.30000000000001</v>
      </c>
      <c r="L307" s="15">
        <v>151.30000000000001</v>
      </c>
      <c r="M307" s="15">
        <v>0</v>
      </c>
      <c r="N307" s="15">
        <v>0</v>
      </c>
      <c r="O307" s="35">
        <f t="shared" si="13"/>
        <v>0</v>
      </c>
    </row>
    <row r="308" spans="1:15" outlineLevel="6" x14ac:dyDescent="0.25">
      <c r="A308" s="13" t="s">
        <v>78</v>
      </c>
      <c r="B308" s="14" t="s">
        <v>303</v>
      </c>
      <c r="C308" s="14" t="s">
        <v>75</v>
      </c>
      <c r="D308" s="14" t="s">
        <v>145</v>
      </c>
      <c r="E308" s="14" t="s">
        <v>346</v>
      </c>
      <c r="F308" s="14" t="s">
        <v>79</v>
      </c>
      <c r="G308" s="26">
        <v>151.30000000000001</v>
      </c>
      <c r="H308" s="32"/>
      <c r="I308" s="32"/>
      <c r="J308" s="32"/>
      <c r="K308" s="21">
        <f>SUM(G308:J308)</f>
        <v>151.30000000000001</v>
      </c>
      <c r="L308" s="15">
        <v>151.30000000000001</v>
      </c>
      <c r="M308" s="15">
        <v>0</v>
      </c>
      <c r="N308" s="15">
        <v>0</v>
      </c>
      <c r="O308" s="35">
        <f t="shared" si="13"/>
        <v>0</v>
      </c>
    </row>
    <row r="309" spans="1:15" ht="51" outlineLevel="5" x14ac:dyDescent="0.25">
      <c r="A309" s="13" t="s">
        <v>347</v>
      </c>
      <c r="B309" s="14" t="s">
        <v>303</v>
      </c>
      <c r="C309" s="14" t="s">
        <v>75</v>
      </c>
      <c r="D309" s="14" t="s">
        <v>145</v>
      </c>
      <c r="E309" s="14" t="s">
        <v>348</v>
      </c>
      <c r="F309" s="14"/>
      <c r="G309" s="26">
        <f>G310+G311</f>
        <v>1500.9</v>
      </c>
      <c r="H309" s="32"/>
      <c r="I309" s="32"/>
      <c r="J309" s="32"/>
      <c r="K309" s="26">
        <f>K310+K311</f>
        <v>1500.9</v>
      </c>
      <c r="L309" s="15">
        <v>1500.9</v>
      </c>
      <c r="M309" s="15">
        <v>57</v>
      </c>
      <c r="N309" s="15">
        <v>0</v>
      </c>
      <c r="O309" s="35">
        <f t="shared" si="13"/>
        <v>0</v>
      </c>
    </row>
    <row r="310" spans="1:15" outlineLevel="6" x14ac:dyDescent="0.25">
      <c r="A310" s="13" t="s">
        <v>160</v>
      </c>
      <c r="B310" s="14" t="s">
        <v>303</v>
      </c>
      <c r="C310" s="14" t="s">
        <v>75</v>
      </c>
      <c r="D310" s="14" t="s">
        <v>145</v>
      </c>
      <c r="E310" s="14" t="s">
        <v>348</v>
      </c>
      <c r="F310" s="14" t="s">
        <v>161</v>
      </c>
      <c r="G310" s="26">
        <v>767.1</v>
      </c>
      <c r="H310" s="32"/>
      <c r="I310" s="32"/>
      <c r="J310" s="32"/>
      <c r="K310" s="21">
        <f t="shared" ref="K310:K311" si="15">SUM(G310:J310)</f>
        <v>767.1</v>
      </c>
      <c r="L310" s="15">
        <v>767.1</v>
      </c>
      <c r="M310" s="15">
        <v>0</v>
      </c>
      <c r="N310" s="15">
        <v>0</v>
      </c>
      <c r="O310" s="35">
        <f t="shared" si="13"/>
        <v>0</v>
      </c>
    </row>
    <row r="311" spans="1:15" outlineLevel="6" x14ac:dyDescent="0.25">
      <c r="A311" s="13" t="s">
        <v>78</v>
      </c>
      <c r="B311" s="14" t="s">
        <v>303</v>
      </c>
      <c r="C311" s="14" t="s">
        <v>75</v>
      </c>
      <c r="D311" s="14" t="s">
        <v>145</v>
      </c>
      <c r="E311" s="14" t="s">
        <v>348</v>
      </c>
      <c r="F311" s="14" t="s">
        <v>79</v>
      </c>
      <c r="G311" s="26">
        <v>733.8</v>
      </c>
      <c r="H311" s="32"/>
      <c r="I311" s="32"/>
      <c r="J311" s="32"/>
      <c r="K311" s="21">
        <f t="shared" si="15"/>
        <v>733.8</v>
      </c>
      <c r="L311" s="15">
        <v>733.8</v>
      </c>
      <c r="M311" s="15">
        <v>57</v>
      </c>
      <c r="N311" s="15">
        <v>0</v>
      </c>
      <c r="O311" s="35">
        <f t="shared" si="13"/>
        <v>0</v>
      </c>
    </row>
    <row r="312" spans="1:15" ht="25.5" outlineLevel="3" x14ac:dyDescent="0.25">
      <c r="A312" s="13" t="s">
        <v>146</v>
      </c>
      <c r="B312" s="14" t="s">
        <v>303</v>
      </c>
      <c r="C312" s="14" t="s">
        <v>75</v>
      </c>
      <c r="D312" s="14" t="s">
        <v>145</v>
      </c>
      <c r="E312" s="14" t="s">
        <v>147</v>
      </c>
      <c r="F312" s="14"/>
      <c r="G312" s="26">
        <f>G313</f>
        <v>0</v>
      </c>
      <c r="H312" s="32"/>
      <c r="I312" s="32"/>
      <c r="J312" s="32"/>
      <c r="K312" s="26">
        <f>K313</f>
        <v>695.1</v>
      </c>
      <c r="L312" s="15">
        <v>695.1</v>
      </c>
      <c r="M312" s="15">
        <v>0</v>
      </c>
      <c r="N312" s="15">
        <v>0</v>
      </c>
      <c r="O312" s="35">
        <f t="shared" si="13"/>
        <v>0</v>
      </c>
    </row>
    <row r="313" spans="1:15" ht="63.75" outlineLevel="4" x14ac:dyDescent="0.25">
      <c r="A313" s="13" t="s">
        <v>325</v>
      </c>
      <c r="B313" s="14" t="s">
        <v>303</v>
      </c>
      <c r="C313" s="14" t="s">
        <v>75</v>
      </c>
      <c r="D313" s="14" t="s">
        <v>145</v>
      </c>
      <c r="E313" s="14" t="s">
        <v>326</v>
      </c>
      <c r="F313" s="14"/>
      <c r="G313" s="26">
        <f>G314+G316</f>
        <v>0</v>
      </c>
      <c r="H313" s="32"/>
      <c r="I313" s="32"/>
      <c r="J313" s="32"/>
      <c r="K313" s="26">
        <f>K314+K316</f>
        <v>695.1</v>
      </c>
      <c r="L313" s="15">
        <v>695.1</v>
      </c>
      <c r="M313" s="15">
        <v>0</v>
      </c>
      <c r="N313" s="15">
        <v>0</v>
      </c>
      <c r="O313" s="35">
        <f t="shared" si="13"/>
        <v>0</v>
      </c>
    </row>
    <row r="314" spans="1:15" ht="38.25" outlineLevel="5" x14ac:dyDescent="0.25">
      <c r="A314" s="13" t="s">
        <v>349</v>
      </c>
      <c r="B314" s="14" t="s">
        <v>303</v>
      </c>
      <c r="C314" s="14" t="s">
        <v>75</v>
      </c>
      <c r="D314" s="14" t="s">
        <v>145</v>
      </c>
      <c r="E314" s="14" t="s">
        <v>350</v>
      </c>
      <c r="F314" s="14"/>
      <c r="G314" s="26">
        <f>G315</f>
        <v>0</v>
      </c>
      <c r="H314" s="32"/>
      <c r="I314" s="32"/>
      <c r="J314" s="32"/>
      <c r="K314" s="26">
        <f>K315</f>
        <v>370</v>
      </c>
      <c r="L314" s="15">
        <v>370</v>
      </c>
      <c r="M314" s="15">
        <v>0</v>
      </c>
      <c r="N314" s="15">
        <v>0</v>
      </c>
      <c r="O314" s="35">
        <f t="shared" si="13"/>
        <v>0</v>
      </c>
    </row>
    <row r="315" spans="1:15" outlineLevel="6" x14ac:dyDescent="0.25">
      <c r="A315" s="13" t="s">
        <v>160</v>
      </c>
      <c r="B315" s="14" t="s">
        <v>303</v>
      </c>
      <c r="C315" s="14" t="s">
        <v>75</v>
      </c>
      <c r="D315" s="14" t="s">
        <v>145</v>
      </c>
      <c r="E315" s="14" t="s">
        <v>350</v>
      </c>
      <c r="F315" s="14" t="s">
        <v>161</v>
      </c>
      <c r="G315" s="26"/>
      <c r="H315" s="32"/>
      <c r="I315" s="32">
        <v>370</v>
      </c>
      <c r="J315" s="32"/>
      <c r="K315" s="21">
        <f>SUM(G315:J315)</f>
        <v>370</v>
      </c>
      <c r="L315" s="15">
        <v>370</v>
      </c>
      <c r="M315" s="15">
        <v>0</v>
      </c>
      <c r="N315" s="15">
        <v>0</v>
      </c>
      <c r="O315" s="35">
        <f t="shared" si="13"/>
        <v>0</v>
      </c>
    </row>
    <row r="316" spans="1:15" ht="63.75" outlineLevel="5" x14ac:dyDescent="0.25">
      <c r="A316" s="13" t="s">
        <v>351</v>
      </c>
      <c r="B316" s="14" t="s">
        <v>303</v>
      </c>
      <c r="C316" s="14" t="s">
        <v>75</v>
      </c>
      <c r="D316" s="14" t="s">
        <v>145</v>
      </c>
      <c r="E316" s="14" t="s">
        <v>352</v>
      </c>
      <c r="F316" s="14"/>
      <c r="G316" s="26">
        <f>G317</f>
        <v>0</v>
      </c>
      <c r="H316" s="32"/>
      <c r="I316" s="32"/>
      <c r="J316" s="32"/>
      <c r="K316" s="26">
        <f>K317</f>
        <v>325.10000000000002</v>
      </c>
      <c r="L316" s="15">
        <v>325.10000000000002</v>
      </c>
      <c r="M316" s="15">
        <v>0</v>
      </c>
      <c r="N316" s="15">
        <v>0</v>
      </c>
      <c r="O316" s="35">
        <f t="shared" si="13"/>
        <v>0</v>
      </c>
    </row>
    <row r="317" spans="1:15" outlineLevel="6" x14ac:dyDescent="0.25">
      <c r="A317" s="13" t="s">
        <v>160</v>
      </c>
      <c r="B317" s="14" t="s">
        <v>303</v>
      </c>
      <c r="C317" s="14" t="s">
        <v>75</v>
      </c>
      <c r="D317" s="14" t="s">
        <v>145</v>
      </c>
      <c r="E317" s="14" t="s">
        <v>352</v>
      </c>
      <c r="F317" s="14" t="s">
        <v>161</v>
      </c>
      <c r="G317" s="26"/>
      <c r="H317" s="32">
        <v>325.10000000000002</v>
      </c>
      <c r="I317" s="32"/>
      <c r="J317" s="32"/>
      <c r="K317" s="21">
        <f>SUM(G317:J317)</f>
        <v>325.10000000000002</v>
      </c>
      <c r="L317" s="15">
        <v>325.10000000000002</v>
      </c>
      <c r="M317" s="15">
        <v>0</v>
      </c>
      <c r="N317" s="15">
        <v>0</v>
      </c>
      <c r="O317" s="35">
        <f t="shared" si="13"/>
        <v>0</v>
      </c>
    </row>
    <row r="318" spans="1:15" ht="25.5" outlineLevel="3" x14ac:dyDescent="0.25">
      <c r="A318" s="13" t="s">
        <v>331</v>
      </c>
      <c r="B318" s="14" t="s">
        <v>303</v>
      </c>
      <c r="C318" s="14" t="s">
        <v>75</v>
      </c>
      <c r="D318" s="14" t="s">
        <v>145</v>
      </c>
      <c r="E318" s="14" t="s">
        <v>332</v>
      </c>
      <c r="F318" s="14"/>
      <c r="G318" s="26">
        <f>G319</f>
        <v>7905.62</v>
      </c>
      <c r="H318" s="32"/>
      <c r="I318" s="32"/>
      <c r="J318" s="32"/>
      <c r="K318" s="26">
        <f>K319</f>
        <v>13849.25</v>
      </c>
      <c r="L318" s="15">
        <v>13849.25</v>
      </c>
      <c r="M318" s="15">
        <v>7016.72</v>
      </c>
      <c r="N318" s="15">
        <v>7016.72</v>
      </c>
      <c r="O318" s="35">
        <f t="shared" si="13"/>
        <v>0</v>
      </c>
    </row>
    <row r="319" spans="1:15" ht="38.25" outlineLevel="4" x14ac:dyDescent="0.25">
      <c r="A319" s="13" t="s">
        <v>353</v>
      </c>
      <c r="B319" s="14" t="s">
        <v>303</v>
      </c>
      <c r="C319" s="14" t="s">
        <v>75</v>
      </c>
      <c r="D319" s="14" t="s">
        <v>145</v>
      </c>
      <c r="E319" s="14" t="s">
        <v>354</v>
      </c>
      <c r="F319" s="14"/>
      <c r="G319" s="26">
        <f>G320</f>
        <v>7905.62</v>
      </c>
      <c r="H319" s="32"/>
      <c r="I319" s="32"/>
      <c r="J319" s="32"/>
      <c r="K319" s="26">
        <f>K320</f>
        <v>13849.25</v>
      </c>
      <c r="L319" s="15">
        <v>13849.25</v>
      </c>
      <c r="M319" s="15">
        <v>7016.72</v>
      </c>
      <c r="N319" s="15">
        <v>7016.72</v>
      </c>
      <c r="O319" s="35">
        <f t="shared" si="13"/>
        <v>0</v>
      </c>
    </row>
    <row r="320" spans="1:15" ht="63.75" outlineLevel="5" x14ac:dyDescent="0.25">
      <c r="A320" s="13" t="s">
        <v>355</v>
      </c>
      <c r="B320" s="14" t="s">
        <v>303</v>
      </c>
      <c r="C320" s="14" t="s">
        <v>75</v>
      </c>
      <c r="D320" s="14" t="s">
        <v>145</v>
      </c>
      <c r="E320" s="14" t="s">
        <v>356</v>
      </c>
      <c r="F320" s="14"/>
      <c r="G320" s="26">
        <f>G321</f>
        <v>7905.62</v>
      </c>
      <c r="H320" s="32"/>
      <c r="I320" s="32"/>
      <c r="J320" s="32"/>
      <c r="K320" s="26">
        <f>K321</f>
        <v>13849.25</v>
      </c>
      <c r="L320" s="15">
        <v>13849.25</v>
      </c>
      <c r="M320" s="15">
        <v>7016.72</v>
      </c>
      <c r="N320" s="15">
        <v>7016.72</v>
      </c>
      <c r="O320" s="35">
        <f t="shared" si="13"/>
        <v>0</v>
      </c>
    </row>
    <row r="321" spans="1:15" outlineLevel="6" x14ac:dyDescent="0.25">
      <c r="A321" s="13" t="s">
        <v>160</v>
      </c>
      <c r="B321" s="14" t="s">
        <v>303</v>
      </c>
      <c r="C321" s="14" t="s">
        <v>75</v>
      </c>
      <c r="D321" s="14" t="s">
        <v>145</v>
      </c>
      <c r="E321" s="14" t="s">
        <v>356</v>
      </c>
      <c r="F321" s="14" t="s">
        <v>161</v>
      </c>
      <c r="G321" s="26">
        <v>7905.62</v>
      </c>
      <c r="H321" s="32"/>
      <c r="I321" s="32">
        <v>5943.63</v>
      </c>
      <c r="J321" s="32"/>
      <c r="K321" s="21">
        <f>SUM(G321:J321)</f>
        <v>13849.25</v>
      </c>
      <c r="L321" s="15">
        <v>13849.25</v>
      </c>
      <c r="M321" s="15">
        <v>7016.72</v>
      </c>
      <c r="N321" s="15">
        <v>7016.72</v>
      </c>
      <c r="O321" s="35">
        <f t="shared" si="13"/>
        <v>0</v>
      </c>
    </row>
    <row r="322" spans="1:15" ht="25.5" outlineLevel="3" x14ac:dyDescent="0.25">
      <c r="A322" s="13" t="s">
        <v>154</v>
      </c>
      <c r="B322" s="14" t="s">
        <v>303</v>
      </c>
      <c r="C322" s="14" t="s">
        <v>75</v>
      </c>
      <c r="D322" s="14" t="s">
        <v>145</v>
      </c>
      <c r="E322" s="14" t="s">
        <v>155</v>
      </c>
      <c r="F322" s="14"/>
      <c r="G322" s="26">
        <f>G323</f>
        <v>1095.9000000000001</v>
      </c>
      <c r="H322" s="32"/>
      <c r="I322" s="32"/>
      <c r="J322" s="32"/>
      <c r="K322" s="26">
        <f>K323</f>
        <v>1095.9000000000001</v>
      </c>
      <c r="L322" s="15">
        <v>1095.9000000000001</v>
      </c>
      <c r="M322" s="15">
        <v>0</v>
      </c>
      <c r="N322" s="15">
        <v>0</v>
      </c>
      <c r="O322" s="35">
        <f t="shared" si="13"/>
        <v>0</v>
      </c>
    </row>
    <row r="323" spans="1:15" ht="76.5" outlineLevel="4" x14ac:dyDescent="0.25">
      <c r="A323" s="13" t="s">
        <v>156</v>
      </c>
      <c r="B323" s="14" t="s">
        <v>303</v>
      </c>
      <c r="C323" s="14" t="s">
        <v>75</v>
      </c>
      <c r="D323" s="14" t="s">
        <v>145</v>
      </c>
      <c r="E323" s="14" t="s">
        <v>157</v>
      </c>
      <c r="F323" s="14"/>
      <c r="G323" s="26">
        <f>G324</f>
        <v>1095.9000000000001</v>
      </c>
      <c r="H323" s="32"/>
      <c r="I323" s="32"/>
      <c r="J323" s="32"/>
      <c r="K323" s="26">
        <f>K324</f>
        <v>1095.9000000000001</v>
      </c>
      <c r="L323" s="15">
        <v>1095.9000000000001</v>
      </c>
      <c r="M323" s="15">
        <v>0</v>
      </c>
      <c r="N323" s="15">
        <v>0</v>
      </c>
      <c r="O323" s="35">
        <f t="shared" si="13"/>
        <v>0</v>
      </c>
    </row>
    <row r="324" spans="1:15" ht="25.5" outlineLevel="5" x14ac:dyDescent="0.25">
      <c r="A324" s="13" t="s">
        <v>357</v>
      </c>
      <c r="B324" s="14" t="s">
        <v>303</v>
      </c>
      <c r="C324" s="14" t="s">
        <v>75</v>
      </c>
      <c r="D324" s="14" t="s">
        <v>145</v>
      </c>
      <c r="E324" s="14" t="s">
        <v>358</v>
      </c>
      <c r="F324" s="14"/>
      <c r="G324" s="26">
        <f>G325</f>
        <v>1095.9000000000001</v>
      </c>
      <c r="H324" s="32"/>
      <c r="I324" s="32"/>
      <c r="J324" s="32"/>
      <c r="K324" s="26">
        <f>K325</f>
        <v>1095.9000000000001</v>
      </c>
      <c r="L324" s="15">
        <v>1095.9000000000001</v>
      </c>
      <c r="M324" s="15">
        <v>0</v>
      </c>
      <c r="N324" s="15">
        <v>0</v>
      </c>
      <c r="O324" s="35">
        <f t="shared" si="13"/>
        <v>0</v>
      </c>
    </row>
    <row r="325" spans="1:15" outlineLevel="6" x14ac:dyDescent="0.25">
      <c r="A325" s="13" t="s">
        <v>160</v>
      </c>
      <c r="B325" s="14" t="s">
        <v>303</v>
      </c>
      <c r="C325" s="14" t="s">
        <v>75</v>
      </c>
      <c r="D325" s="14" t="s">
        <v>145</v>
      </c>
      <c r="E325" s="14" t="s">
        <v>358</v>
      </c>
      <c r="F325" s="14" t="s">
        <v>161</v>
      </c>
      <c r="G325" s="26">
        <v>1095.9000000000001</v>
      </c>
      <c r="H325" s="32"/>
      <c r="I325" s="32"/>
      <c r="J325" s="32"/>
      <c r="K325" s="21">
        <f>SUM(G325:J325)</f>
        <v>1095.9000000000001</v>
      </c>
      <c r="L325" s="15">
        <v>1095.9000000000001</v>
      </c>
      <c r="M325" s="15">
        <v>0</v>
      </c>
      <c r="N325" s="15">
        <v>0</v>
      </c>
      <c r="O325" s="35">
        <f t="shared" si="13"/>
        <v>0</v>
      </c>
    </row>
    <row r="326" spans="1:15" ht="25.5" outlineLevel="1" x14ac:dyDescent="0.25">
      <c r="A326" s="13" t="s">
        <v>164</v>
      </c>
      <c r="B326" s="14" t="s">
        <v>303</v>
      </c>
      <c r="C326" s="14" t="s">
        <v>165</v>
      </c>
      <c r="D326" s="14"/>
      <c r="E326" s="14"/>
      <c r="F326" s="14"/>
      <c r="G326" s="26">
        <f>G327+G334+G356</f>
        <v>47502.91</v>
      </c>
      <c r="H326" s="32"/>
      <c r="I326" s="32"/>
      <c r="J326" s="32"/>
      <c r="K326" s="26">
        <f>K327+K334+K356</f>
        <v>58739.489999999991</v>
      </c>
      <c r="L326" s="15">
        <v>58739.493000000002</v>
      </c>
      <c r="M326" s="15">
        <v>11717.58</v>
      </c>
      <c r="N326" s="15">
        <v>7581.51</v>
      </c>
      <c r="O326" s="35">
        <f t="shared" si="13"/>
        <v>3.0000000115251169E-3</v>
      </c>
    </row>
    <row r="327" spans="1:15" outlineLevel="2" x14ac:dyDescent="0.25">
      <c r="A327" s="13" t="s">
        <v>177</v>
      </c>
      <c r="B327" s="14" t="s">
        <v>303</v>
      </c>
      <c r="C327" s="14" t="s">
        <v>165</v>
      </c>
      <c r="D327" s="14" t="s">
        <v>178</v>
      </c>
      <c r="E327" s="14"/>
      <c r="F327" s="14"/>
      <c r="G327" s="26">
        <f>G328</f>
        <v>12436.59</v>
      </c>
      <c r="H327" s="32"/>
      <c r="I327" s="32"/>
      <c r="J327" s="32"/>
      <c r="K327" s="26">
        <f>K328</f>
        <v>24873.17</v>
      </c>
      <c r="L327" s="15">
        <v>24873.17</v>
      </c>
      <c r="M327" s="15">
        <v>0</v>
      </c>
      <c r="N327" s="15">
        <v>0</v>
      </c>
      <c r="O327" s="35">
        <f t="shared" si="13"/>
        <v>0</v>
      </c>
    </row>
    <row r="328" spans="1:15" ht="25.5" outlineLevel="3" x14ac:dyDescent="0.25">
      <c r="A328" s="13" t="s">
        <v>154</v>
      </c>
      <c r="B328" s="14" t="s">
        <v>303</v>
      </c>
      <c r="C328" s="14" t="s">
        <v>165</v>
      </c>
      <c r="D328" s="14" t="s">
        <v>178</v>
      </c>
      <c r="E328" s="14" t="s">
        <v>155</v>
      </c>
      <c r="F328" s="14"/>
      <c r="G328" s="26">
        <f>G329</f>
        <v>12436.59</v>
      </c>
      <c r="H328" s="32"/>
      <c r="I328" s="32"/>
      <c r="J328" s="32"/>
      <c r="K328" s="26">
        <f>K329</f>
        <v>24873.17</v>
      </c>
      <c r="L328" s="15">
        <v>24873.17</v>
      </c>
      <c r="M328" s="15">
        <v>0</v>
      </c>
      <c r="N328" s="15">
        <v>0</v>
      </c>
      <c r="O328" s="35">
        <f t="shared" si="13"/>
        <v>0</v>
      </c>
    </row>
    <row r="329" spans="1:15" ht="63.75" outlineLevel="4" x14ac:dyDescent="0.25">
      <c r="A329" s="13" t="s">
        <v>195</v>
      </c>
      <c r="B329" s="14" t="s">
        <v>303</v>
      </c>
      <c r="C329" s="14" t="s">
        <v>165</v>
      </c>
      <c r="D329" s="14" t="s">
        <v>178</v>
      </c>
      <c r="E329" s="14" t="s">
        <v>196</v>
      </c>
      <c r="F329" s="14"/>
      <c r="G329" s="26">
        <f>G330+G332</f>
        <v>12436.59</v>
      </c>
      <c r="H329" s="32"/>
      <c r="I329" s="32"/>
      <c r="J329" s="32"/>
      <c r="K329" s="26">
        <f>K330+K332</f>
        <v>24873.17</v>
      </c>
      <c r="L329" s="15">
        <v>24873.17</v>
      </c>
      <c r="M329" s="15">
        <v>0</v>
      </c>
      <c r="N329" s="15">
        <v>0</v>
      </c>
      <c r="O329" s="35">
        <f t="shared" si="13"/>
        <v>0</v>
      </c>
    </row>
    <row r="330" spans="1:15" ht="63.75" outlineLevel="5" x14ac:dyDescent="0.25">
      <c r="A330" s="13" t="s">
        <v>359</v>
      </c>
      <c r="B330" s="14" t="s">
        <v>303</v>
      </c>
      <c r="C330" s="14" t="s">
        <v>165</v>
      </c>
      <c r="D330" s="14" t="s">
        <v>178</v>
      </c>
      <c r="E330" s="14" t="s">
        <v>360</v>
      </c>
      <c r="F330" s="14"/>
      <c r="G330" s="26">
        <f>G331</f>
        <v>4557.6499999999996</v>
      </c>
      <c r="H330" s="32"/>
      <c r="I330" s="32"/>
      <c r="J330" s="32"/>
      <c r="K330" s="26">
        <f>K331</f>
        <v>9115.2999999999993</v>
      </c>
      <c r="L330" s="15">
        <v>9115.2999999999993</v>
      </c>
      <c r="M330" s="15">
        <v>0</v>
      </c>
      <c r="N330" s="15">
        <v>0</v>
      </c>
      <c r="O330" s="35">
        <f t="shared" si="13"/>
        <v>0</v>
      </c>
    </row>
    <row r="331" spans="1:15" outlineLevel="6" x14ac:dyDescent="0.25">
      <c r="A331" s="13" t="s">
        <v>160</v>
      </c>
      <c r="B331" s="14" t="s">
        <v>303</v>
      </c>
      <c r="C331" s="14" t="s">
        <v>165</v>
      </c>
      <c r="D331" s="14" t="s">
        <v>178</v>
      </c>
      <c r="E331" s="14" t="s">
        <v>360</v>
      </c>
      <c r="F331" s="14" t="s">
        <v>161</v>
      </c>
      <c r="G331" s="26">
        <v>4557.6499999999996</v>
      </c>
      <c r="H331" s="32"/>
      <c r="I331" s="32"/>
      <c r="J331" s="32">
        <v>4557.6499999999996</v>
      </c>
      <c r="K331" s="21">
        <f>SUM(G331:J331)</f>
        <v>9115.2999999999993</v>
      </c>
      <c r="L331" s="15">
        <v>9115.2999999999993</v>
      </c>
      <c r="M331" s="15">
        <v>0</v>
      </c>
      <c r="N331" s="15">
        <v>0</v>
      </c>
      <c r="O331" s="35">
        <f t="shared" si="13"/>
        <v>0</v>
      </c>
    </row>
    <row r="332" spans="1:15" ht="63.75" outlineLevel="5" x14ac:dyDescent="0.25">
      <c r="A332" s="13" t="s">
        <v>361</v>
      </c>
      <c r="B332" s="14" t="s">
        <v>303</v>
      </c>
      <c r="C332" s="14" t="s">
        <v>165</v>
      </c>
      <c r="D332" s="14" t="s">
        <v>178</v>
      </c>
      <c r="E332" s="14" t="s">
        <v>362</v>
      </c>
      <c r="F332" s="14"/>
      <c r="G332" s="26">
        <f>G333</f>
        <v>7878.94</v>
      </c>
      <c r="H332" s="32"/>
      <c r="I332" s="32"/>
      <c r="J332" s="32"/>
      <c r="K332" s="26">
        <f>K333</f>
        <v>15757.869999999999</v>
      </c>
      <c r="L332" s="15">
        <v>15757.87</v>
      </c>
      <c r="M332" s="15">
        <v>0</v>
      </c>
      <c r="N332" s="15">
        <v>0</v>
      </c>
      <c r="O332" s="35">
        <f t="shared" si="13"/>
        <v>0</v>
      </c>
    </row>
    <row r="333" spans="1:15" outlineLevel="6" x14ac:dyDescent="0.25">
      <c r="A333" s="13" t="s">
        <v>160</v>
      </c>
      <c r="B333" s="14" t="s">
        <v>303</v>
      </c>
      <c r="C333" s="14" t="s">
        <v>165</v>
      </c>
      <c r="D333" s="14" t="s">
        <v>178</v>
      </c>
      <c r="E333" s="14" t="s">
        <v>362</v>
      </c>
      <c r="F333" s="14" t="s">
        <v>161</v>
      </c>
      <c r="G333" s="26">
        <v>7878.94</v>
      </c>
      <c r="H333" s="32"/>
      <c r="I333" s="32"/>
      <c r="J333" s="32">
        <v>7878.93</v>
      </c>
      <c r="K333" s="21">
        <f>SUM(G333:J333)</f>
        <v>15757.869999999999</v>
      </c>
      <c r="L333" s="15">
        <v>15757.87</v>
      </c>
      <c r="M333" s="15">
        <v>0</v>
      </c>
      <c r="N333" s="15">
        <v>0</v>
      </c>
      <c r="O333" s="35">
        <f t="shared" si="13"/>
        <v>0</v>
      </c>
    </row>
    <row r="334" spans="1:15" outlineLevel="2" x14ac:dyDescent="0.25">
      <c r="A334" s="13" t="s">
        <v>201</v>
      </c>
      <c r="B334" s="14" t="s">
        <v>303</v>
      </c>
      <c r="C334" s="14" t="s">
        <v>165</v>
      </c>
      <c r="D334" s="14" t="s">
        <v>45</v>
      </c>
      <c r="E334" s="14"/>
      <c r="F334" s="14"/>
      <c r="G334" s="26">
        <f>G335+G343+G350</f>
        <v>26784.049999999996</v>
      </c>
      <c r="H334" s="32"/>
      <c r="I334" s="32"/>
      <c r="J334" s="32"/>
      <c r="K334" s="26">
        <f>K335+K343+K350</f>
        <v>25584.049999999996</v>
      </c>
      <c r="L334" s="15">
        <v>25584.05</v>
      </c>
      <c r="M334" s="15">
        <v>6149.4</v>
      </c>
      <c r="N334" s="15">
        <v>2013.33</v>
      </c>
      <c r="O334" s="35">
        <f t="shared" ref="O334:O397" si="16">L334-K334</f>
        <v>0</v>
      </c>
    </row>
    <row r="335" spans="1:15" ht="25.5" outlineLevel="3" x14ac:dyDescent="0.25">
      <c r="A335" s="13" t="s">
        <v>136</v>
      </c>
      <c r="B335" s="14" t="s">
        <v>303</v>
      </c>
      <c r="C335" s="14" t="s">
        <v>165</v>
      </c>
      <c r="D335" s="14" t="s">
        <v>45</v>
      </c>
      <c r="E335" s="14" t="s">
        <v>137</v>
      </c>
      <c r="F335" s="14"/>
      <c r="G335" s="26">
        <f>G336</f>
        <v>19491.309999999998</v>
      </c>
      <c r="H335" s="32"/>
      <c r="I335" s="32"/>
      <c r="J335" s="32"/>
      <c r="K335" s="26">
        <f>K336</f>
        <v>19491.309999999998</v>
      </c>
      <c r="L335" s="15">
        <v>19491.310000000001</v>
      </c>
      <c r="M335" s="15">
        <v>6149.4</v>
      </c>
      <c r="N335" s="15">
        <v>2013.33</v>
      </c>
      <c r="O335" s="35">
        <f t="shared" si="16"/>
        <v>0</v>
      </c>
    </row>
    <row r="336" spans="1:15" ht="38.25" outlineLevel="4" x14ac:dyDescent="0.25">
      <c r="A336" s="13" t="s">
        <v>138</v>
      </c>
      <c r="B336" s="14" t="s">
        <v>303</v>
      </c>
      <c r="C336" s="14" t="s">
        <v>165</v>
      </c>
      <c r="D336" s="14" t="s">
        <v>45</v>
      </c>
      <c r="E336" s="14" t="s">
        <v>139</v>
      </c>
      <c r="F336" s="14"/>
      <c r="G336" s="26">
        <f>G337+G339+G341</f>
        <v>19491.309999999998</v>
      </c>
      <c r="H336" s="32"/>
      <c r="I336" s="32"/>
      <c r="J336" s="32"/>
      <c r="K336" s="26">
        <f>K337+K339+K341</f>
        <v>19491.309999999998</v>
      </c>
      <c r="L336" s="15">
        <v>19491.310000000001</v>
      </c>
      <c r="M336" s="15">
        <v>6149.4</v>
      </c>
      <c r="N336" s="15">
        <v>2013.33</v>
      </c>
      <c r="O336" s="35">
        <f t="shared" si="16"/>
        <v>0</v>
      </c>
    </row>
    <row r="337" spans="1:15" ht="25.5" outlineLevel="5" x14ac:dyDescent="0.25">
      <c r="A337" s="13" t="s">
        <v>363</v>
      </c>
      <c r="B337" s="14" t="s">
        <v>303</v>
      </c>
      <c r="C337" s="14" t="s">
        <v>165</v>
      </c>
      <c r="D337" s="14" t="s">
        <v>45</v>
      </c>
      <c r="E337" s="14" t="s">
        <v>364</v>
      </c>
      <c r="F337" s="14"/>
      <c r="G337" s="26">
        <f>G338</f>
        <v>8678.5499999999993</v>
      </c>
      <c r="H337" s="32"/>
      <c r="I337" s="32"/>
      <c r="J337" s="32"/>
      <c r="K337" s="26">
        <f>K338</f>
        <v>8678.5499999999993</v>
      </c>
      <c r="L337" s="15">
        <v>8678.5499999999993</v>
      </c>
      <c r="M337" s="15">
        <v>1503.4</v>
      </c>
      <c r="N337" s="15">
        <v>1503.4</v>
      </c>
      <c r="O337" s="35">
        <f t="shared" si="16"/>
        <v>0</v>
      </c>
    </row>
    <row r="338" spans="1:15" outlineLevel="6" x14ac:dyDescent="0.25">
      <c r="A338" s="13" t="s">
        <v>160</v>
      </c>
      <c r="B338" s="14" t="s">
        <v>303</v>
      </c>
      <c r="C338" s="14" t="s">
        <v>165</v>
      </c>
      <c r="D338" s="14" t="s">
        <v>45</v>
      </c>
      <c r="E338" s="14" t="s">
        <v>364</v>
      </c>
      <c r="F338" s="14" t="s">
        <v>161</v>
      </c>
      <c r="G338" s="26">
        <v>8678.5499999999993</v>
      </c>
      <c r="H338" s="32"/>
      <c r="I338" s="32"/>
      <c r="J338" s="32"/>
      <c r="K338" s="21">
        <f>SUM(G338:J338)</f>
        <v>8678.5499999999993</v>
      </c>
      <c r="L338" s="15">
        <v>8678.5499999999993</v>
      </c>
      <c r="M338" s="15">
        <v>1503.4</v>
      </c>
      <c r="N338" s="15">
        <v>1503.4</v>
      </c>
      <c r="O338" s="35">
        <f t="shared" si="16"/>
        <v>0</v>
      </c>
    </row>
    <row r="339" spans="1:15" outlineLevel="5" x14ac:dyDescent="0.25">
      <c r="A339" s="13" t="s">
        <v>365</v>
      </c>
      <c r="B339" s="14" t="s">
        <v>303</v>
      </c>
      <c r="C339" s="14" t="s">
        <v>165</v>
      </c>
      <c r="D339" s="14" t="s">
        <v>45</v>
      </c>
      <c r="E339" s="14" t="s">
        <v>366</v>
      </c>
      <c r="F339" s="14"/>
      <c r="G339" s="26">
        <f>G340</f>
        <v>10512.76</v>
      </c>
      <c r="H339" s="32"/>
      <c r="I339" s="32"/>
      <c r="J339" s="32"/>
      <c r="K339" s="26">
        <f>K340</f>
        <v>10512.76</v>
      </c>
      <c r="L339" s="15">
        <v>10512.76</v>
      </c>
      <c r="M339" s="15">
        <v>4646</v>
      </c>
      <c r="N339" s="15">
        <v>509.93</v>
      </c>
      <c r="O339" s="35">
        <f t="shared" si="16"/>
        <v>0</v>
      </c>
    </row>
    <row r="340" spans="1:15" outlineLevel="6" x14ac:dyDescent="0.25">
      <c r="A340" s="13" t="s">
        <v>160</v>
      </c>
      <c r="B340" s="14" t="s">
        <v>303</v>
      </c>
      <c r="C340" s="14" t="s">
        <v>165</v>
      </c>
      <c r="D340" s="14" t="s">
        <v>45</v>
      </c>
      <c r="E340" s="14" t="s">
        <v>366</v>
      </c>
      <c r="F340" s="14" t="s">
        <v>161</v>
      </c>
      <c r="G340" s="26">
        <v>10512.76</v>
      </c>
      <c r="H340" s="32"/>
      <c r="I340" s="32"/>
      <c r="J340" s="32"/>
      <c r="K340" s="21">
        <f>SUM(G340:J340)</f>
        <v>10512.76</v>
      </c>
      <c r="L340" s="15">
        <v>10512.76</v>
      </c>
      <c r="M340" s="15">
        <v>4646</v>
      </c>
      <c r="N340" s="15">
        <v>509.93</v>
      </c>
      <c r="O340" s="35">
        <f t="shared" si="16"/>
        <v>0</v>
      </c>
    </row>
    <row r="341" spans="1:15" ht="38.25" outlineLevel="5" x14ac:dyDescent="0.25">
      <c r="A341" s="13" t="s">
        <v>367</v>
      </c>
      <c r="B341" s="14" t="s">
        <v>303</v>
      </c>
      <c r="C341" s="14" t="s">
        <v>165</v>
      </c>
      <c r="D341" s="14" t="s">
        <v>45</v>
      </c>
      <c r="E341" s="14" t="s">
        <v>368</v>
      </c>
      <c r="F341" s="14"/>
      <c r="G341" s="26">
        <f>G342</f>
        <v>300</v>
      </c>
      <c r="H341" s="32"/>
      <c r="I341" s="32"/>
      <c r="J341" s="32"/>
      <c r="K341" s="26">
        <f>K342</f>
        <v>300</v>
      </c>
      <c r="L341" s="15">
        <v>300</v>
      </c>
      <c r="M341" s="15">
        <v>0</v>
      </c>
      <c r="N341" s="15">
        <v>0</v>
      </c>
      <c r="O341" s="35">
        <f t="shared" si="16"/>
        <v>0</v>
      </c>
    </row>
    <row r="342" spans="1:15" outlineLevel="6" x14ac:dyDescent="0.25">
      <c r="A342" s="13" t="s">
        <v>160</v>
      </c>
      <c r="B342" s="14" t="s">
        <v>303</v>
      </c>
      <c r="C342" s="14" t="s">
        <v>165</v>
      </c>
      <c r="D342" s="14" t="s">
        <v>45</v>
      </c>
      <c r="E342" s="14" t="s">
        <v>368</v>
      </c>
      <c r="F342" s="14" t="s">
        <v>161</v>
      </c>
      <c r="G342" s="26">
        <v>300</v>
      </c>
      <c r="H342" s="32"/>
      <c r="I342" s="32"/>
      <c r="J342" s="32"/>
      <c r="K342" s="21">
        <f>SUM(G342:J342)</f>
        <v>300</v>
      </c>
      <c r="L342" s="15">
        <v>300</v>
      </c>
      <c r="M342" s="15">
        <v>0</v>
      </c>
      <c r="N342" s="15">
        <v>0</v>
      </c>
      <c r="O342" s="35">
        <f t="shared" si="16"/>
        <v>0</v>
      </c>
    </row>
    <row r="343" spans="1:15" ht="25.5" outlineLevel="3" x14ac:dyDescent="0.25">
      <c r="A343" s="13" t="s">
        <v>154</v>
      </c>
      <c r="B343" s="14" t="s">
        <v>303</v>
      </c>
      <c r="C343" s="14" t="s">
        <v>165</v>
      </c>
      <c r="D343" s="14" t="s">
        <v>45</v>
      </c>
      <c r="E343" s="14" t="s">
        <v>155</v>
      </c>
      <c r="F343" s="14"/>
      <c r="G343" s="26">
        <f>G344+G347</f>
        <v>4892.74</v>
      </c>
      <c r="H343" s="32"/>
      <c r="I343" s="32"/>
      <c r="J343" s="32"/>
      <c r="K343" s="26">
        <f>K344+K347</f>
        <v>4692.74</v>
      </c>
      <c r="L343" s="15">
        <v>4692.74</v>
      </c>
      <c r="M343" s="15">
        <v>0</v>
      </c>
      <c r="N343" s="15">
        <v>0</v>
      </c>
      <c r="O343" s="35">
        <f t="shared" si="16"/>
        <v>0</v>
      </c>
    </row>
    <row r="344" spans="1:15" ht="51" outlineLevel="4" x14ac:dyDescent="0.25">
      <c r="A344" s="13" t="s">
        <v>234</v>
      </c>
      <c r="B344" s="14" t="s">
        <v>303</v>
      </c>
      <c r="C344" s="14" t="s">
        <v>165</v>
      </c>
      <c r="D344" s="14" t="s">
        <v>45</v>
      </c>
      <c r="E344" s="14" t="s">
        <v>235</v>
      </c>
      <c r="F344" s="14"/>
      <c r="G344" s="26">
        <f>G345</f>
        <v>4692.74</v>
      </c>
      <c r="H344" s="32"/>
      <c r="I344" s="32"/>
      <c r="J344" s="32"/>
      <c r="K344" s="26">
        <f>K345</f>
        <v>4692.74</v>
      </c>
      <c r="L344" s="15">
        <v>4692.74</v>
      </c>
      <c r="M344" s="15">
        <v>0</v>
      </c>
      <c r="N344" s="15">
        <v>0</v>
      </c>
      <c r="O344" s="35">
        <f t="shared" si="16"/>
        <v>0</v>
      </c>
    </row>
    <row r="345" spans="1:15" ht="51" outlineLevel="5" x14ac:dyDescent="0.25">
      <c r="A345" s="13" t="s">
        <v>238</v>
      </c>
      <c r="B345" s="14" t="s">
        <v>303</v>
      </c>
      <c r="C345" s="14" t="s">
        <v>165</v>
      </c>
      <c r="D345" s="14" t="s">
        <v>45</v>
      </c>
      <c r="E345" s="14" t="s">
        <v>239</v>
      </c>
      <c r="F345" s="14"/>
      <c r="G345" s="26">
        <f>G346</f>
        <v>4692.74</v>
      </c>
      <c r="H345" s="32"/>
      <c r="I345" s="32"/>
      <c r="J345" s="32"/>
      <c r="K345" s="26">
        <f>K346</f>
        <v>4692.74</v>
      </c>
      <c r="L345" s="15">
        <v>4692.74</v>
      </c>
      <c r="M345" s="15">
        <v>0</v>
      </c>
      <c r="N345" s="15">
        <v>0</v>
      </c>
      <c r="O345" s="35">
        <f t="shared" si="16"/>
        <v>0</v>
      </c>
    </row>
    <row r="346" spans="1:15" outlineLevel="6" x14ac:dyDescent="0.25">
      <c r="A346" s="13" t="s">
        <v>160</v>
      </c>
      <c r="B346" s="14" t="s">
        <v>303</v>
      </c>
      <c r="C346" s="14" t="s">
        <v>165</v>
      </c>
      <c r="D346" s="14" t="s">
        <v>45</v>
      </c>
      <c r="E346" s="14" t="s">
        <v>239</v>
      </c>
      <c r="F346" s="14" t="s">
        <v>161</v>
      </c>
      <c r="G346" s="26">
        <v>4692.74</v>
      </c>
      <c r="H346" s="32"/>
      <c r="I346" s="32"/>
      <c r="J346" s="32"/>
      <c r="K346" s="21">
        <f>SUM(G346:J346)</f>
        <v>4692.74</v>
      </c>
      <c r="L346" s="15">
        <v>4692.74</v>
      </c>
      <c r="M346" s="15">
        <v>0</v>
      </c>
      <c r="N346" s="15">
        <v>0</v>
      </c>
      <c r="O346" s="35">
        <f t="shared" si="16"/>
        <v>0</v>
      </c>
    </row>
    <row r="347" spans="1:15" ht="38.25" outlineLevel="4" x14ac:dyDescent="0.25">
      <c r="A347" s="13" t="s">
        <v>256</v>
      </c>
      <c r="B347" s="14" t="s">
        <v>303</v>
      </c>
      <c r="C347" s="14" t="s">
        <v>165</v>
      </c>
      <c r="D347" s="14" t="s">
        <v>45</v>
      </c>
      <c r="E347" s="14" t="s">
        <v>257</v>
      </c>
      <c r="F347" s="14"/>
      <c r="G347" s="26">
        <f>G348</f>
        <v>200</v>
      </c>
      <c r="H347" s="32"/>
      <c r="I347" s="32"/>
      <c r="J347" s="32"/>
      <c r="K347" s="26">
        <f>K348</f>
        <v>0</v>
      </c>
      <c r="L347" s="15">
        <v>0</v>
      </c>
      <c r="M347" s="15">
        <v>0</v>
      </c>
      <c r="N347" s="15">
        <v>0</v>
      </c>
      <c r="O347" s="35">
        <f t="shared" si="16"/>
        <v>0</v>
      </c>
    </row>
    <row r="348" spans="1:15" ht="38.25" outlineLevel="5" x14ac:dyDescent="0.25">
      <c r="A348" s="13" t="s">
        <v>258</v>
      </c>
      <c r="B348" s="14" t="s">
        <v>303</v>
      </c>
      <c r="C348" s="14" t="s">
        <v>165</v>
      </c>
      <c r="D348" s="14" t="s">
        <v>45</v>
      </c>
      <c r="E348" s="14" t="s">
        <v>259</v>
      </c>
      <c r="F348" s="14"/>
      <c r="G348" s="26">
        <f>G349</f>
        <v>200</v>
      </c>
      <c r="H348" s="32"/>
      <c r="I348" s="32"/>
      <c r="J348" s="32"/>
      <c r="K348" s="26">
        <f>K349</f>
        <v>0</v>
      </c>
      <c r="L348" s="15">
        <v>0</v>
      </c>
      <c r="M348" s="15">
        <v>0</v>
      </c>
      <c r="N348" s="15">
        <v>0</v>
      </c>
      <c r="O348" s="35">
        <f t="shared" si="16"/>
        <v>0</v>
      </c>
    </row>
    <row r="349" spans="1:15" outlineLevel="6" x14ac:dyDescent="0.25">
      <c r="A349" s="13" t="s">
        <v>160</v>
      </c>
      <c r="B349" s="14" t="s">
        <v>303</v>
      </c>
      <c r="C349" s="14" t="s">
        <v>165</v>
      </c>
      <c r="D349" s="14" t="s">
        <v>45</v>
      </c>
      <c r="E349" s="14" t="s">
        <v>259</v>
      </c>
      <c r="F349" s="14" t="s">
        <v>161</v>
      </c>
      <c r="G349" s="26">
        <v>200</v>
      </c>
      <c r="H349" s="32">
        <v>-200</v>
      </c>
      <c r="I349" s="32"/>
      <c r="J349" s="32"/>
      <c r="K349" s="21">
        <f>SUM(G349:J349)</f>
        <v>0</v>
      </c>
      <c r="L349" s="15">
        <v>0</v>
      </c>
      <c r="M349" s="15">
        <v>0</v>
      </c>
      <c r="N349" s="15">
        <v>0</v>
      </c>
      <c r="O349" s="35">
        <f t="shared" si="16"/>
        <v>0</v>
      </c>
    </row>
    <row r="350" spans="1:15" ht="38.25" outlineLevel="3" x14ac:dyDescent="0.25">
      <c r="A350" s="13" t="s">
        <v>274</v>
      </c>
      <c r="B350" s="14" t="s">
        <v>303</v>
      </c>
      <c r="C350" s="14" t="s">
        <v>165</v>
      </c>
      <c r="D350" s="14" t="s">
        <v>45</v>
      </c>
      <c r="E350" s="14" t="s">
        <v>275</v>
      </c>
      <c r="F350" s="14"/>
      <c r="G350" s="26">
        <f>G351</f>
        <v>2400</v>
      </c>
      <c r="H350" s="32"/>
      <c r="I350" s="32"/>
      <c r="J350" s="32"/>
      <c r="K350" s="26">
        <f>K351</f>
        <v>1400</v>
      </c>
      <c r="L350" s="15">
        <v>1400</v>
      </c>
      <c r="M350" s="15">
        <v>0</v>
      </c>
      <c r="N350" s="15">
        <v>0</v>
      </c>
      <c r="O350" s="35">
        <f t="shared" si="16"/>
        <v>0</v>
      </c>
    </row>
    <row r="351" spans="1:15" ht="51" outlineLevel="4" x14ac:dyDescent="0.25">
      <c r="A351" s="13" t="s">
        <v>276</v>
      </c>
      <c r="B351" s="14" t="s">
        <v>303</v>
      </c>
      <c r="C351" s="14" t="s">
        <v>165</v>
      </c>
      <c r="D351" s="14" t="s">
        <v>45</v>
      </c>
      <c r="E351" s="14" t="s">
        <v>277</v>
      </c>
      <c r="F351" s="14"/>
      <c r="G351" s="26">
        <f>G352+G354</f>
        <v>2400</v>
      </c>
      <c r="H351" s="32"/>
      <c r="I351" s="32"/>
      <c r="J351" s="32"/>
      <c r="K351" s="26">
        <f>K352+K354</f>
        <v>1400</v>
      </c>
      <c r="L351" s="15">
        <v>1400</v>
      </c>
      <c r="M351" s="15">
        <v>0</v>
      </c>
      <c r="N351" s="15">
        <v>0</v>
      </c>
      <c r="O351" s="35">
        <f t="shared" si="16"/>
        <v>0</v>
      </c>
    </row>
    <row r="352" spans="1:15" ht="38.25" outlineLevel="5" x14ac:dyDescent="0.25">
      <c r="A352" s="13" t="s">
        <v>278</v>
      </c>
      <c r="B352" s="14" t="s">
        <v>303</v>
      </c>
      <c r="C352" s="14" t="s">
        <v>165</v>
      </c>
      <c r="D352" s="14" t="s">
        <v>45</v>
      </c>
      <c r="E352" s="14" t="s">
        <v>279</v>
      </c>
      <c r="F352" s="14"/>
      <c r="G352" s="26">
        <f>G353</f>
        <v>1000</v>
      </c>
      <c r="H352" s="32"/>
      <c r="I352" s="32"/>
      <c r="J352" s="32"/>
      <c r="K352" s="26">
        <f>K353</f>
        <v>0</v>
      </c>
      <c r="L352" s="15">
        <v>0</v>
      </c>
      <c r="M352" s="15">
        <v>0</v>
      </c>
      <c r="N352" s="15">
        <v>0</v>
      </c>
      <c r="O352" s="35">
        <f t="shared" si="16"/>
        <v>0</v>
      </c>
    </row>
    <row r="353" spans="1:15" outlineLevel="6" x14ac:dyDescent="0.25">
      <c r="A353" s="13" t="s">
        <v>160</v>
      </c>
      <c r="B353" s="14" t="s">
        <v>303</v>
      </c>
      <c r="C353" s="14" t="s">
        <v>165</v>
      </c>
      <c r="D353" s="14" t="s">
        <v>45</v>
      </c>
      <c r="E353" s="14" t="s">
        <v>279</v>
      </c>
      <c r="F353" s="14" t="s">
        <v>161</v>
      </c>
      <c r="G353" s="26">
        <v>1000</v>
      </c>
      <c r="H353" s="32">
        <v>-1000</v>
      </c>
      <c r="I353" s="32"/>
      <c r="J353" s="32"/>
      <c r="K353" s="21">
        <f>SUM(G353:J353)</f>
        <v>0</v>
      </c>
      <c r="L353" s="15">
        <v>0</v>
      </c>
      <c r="M353" s="15">
        <v>0</v>
      </c>
      <c r="N353" s="15">
        <v>0</v>
      </c>
      <c r="O353" s="35">
        <f t="shared" si="16"/>
        <v>0</v>
      </c>
    </row>
    <row r="354" spans="1:15" ht="38.25" outlineLevel="5" x14ac:dyDescent="0.25">
      <c r="A354" s="13" t="s">
        <v>369</v>
      </c>
      <c r="B354" s="14" t="s">
        <v>303</v>
      </c>
      <c r="C354" s="14" t="s">
        <v>165</v>
      </c>
      <c r="D354" s="14" t="s">
        <v>45</v>
      </c>
      <c r="E354" s="14" t="s">
        <v>370</v>
      </c>
      <c r="F354" s="14"/>
      <c r="G354" s="26">
        <f>G355</f>
        <v>1400</v>
      </c>
      <c r="H354" s="32"/>
      <c r="I354" s="32"/>
      <c r="J354" s="32"/>
      <c r="K354" s="26">
        <f>K355</f>
        <v>1400</v>
      </c>
      <c r="L354" s="15">
        <v>1400</v>
      </c>
      <c r="M354" s="15">
        <v>0</v>
      </c>
      <c r="N354" s="15">
        <v>0</v>
      </c>
      <c r="O354" s="35">
        <f t="shared" si="16"/>
        <v>0</v>
      </c>
    </row>
    <row r="355" spans="1:15" outlineLevel="6" x14ac:dyDescent="0.25">
      <c r="A355" s="13" t="s">
        <v>160</v>
      </c>
      <c r="B355" s="14" t="s">
        <v>303</v>
      </c>
      <c r="C355" s="14" t="s">
        <v>165</v>
      </c>
      <c r="D355" s="14" t="s">
        <v>45</v>
      </c>
      <c r="E355" s="14" t="s">
        <v>370</v>
      </c>
      <c r="F355" s="14" t="s">
        <v>161</v>
      </c>
      <c r="G355" s="26">
        <v>1400</v>
      </c>
      <c r="H355" s="32"/>
      <c r="I355" s="32"/>
      <c r="J355" s="32"/>
      <c r="K355" s="21">
        <f>SUM(G355:J355)</f>
        <v>1400</v>
      </c>
      <c r="L355" s="15">
        <v>1400</v>
      </c>
      <c r="M355" s="15">
        <v>0</v>
      </c>
      <c r="N355" s="15">
        <v>0</v>
      </c>
      <c r="O355" s="35">
        <f t="shared" si="16"/>
        <v>0</v>
      </c>
    </row>
    <row r="356" spans="1:15" ht="25.5" outlineLevel="2" x14ac:dyDescent="0.25">
      <c r="A356" s="13" t="s">
        <v>284</v>
      </c>
      <c r="B356" s="14" t="s">
        <v>303</v>
      </c>
      <c r="C356" s="14" t="s">
        <v>165</v>
      </c>
      <c r="D356" s="14" t="s">
        <v>165</v>
      </c>
      <c r="E356" s="14"/>
      <c r="F356" s="14"/>
      <c r="G356" s="26">
        <f>G357</f>
        <v>8282.27</v>
      </c>
      <c r="H356" s="32"/>
      <c r="I356" s="32"/>
      <c r="J356" s="32"/>
      <c r="K356" s="26">
        <f>K357</f>
        <v>8282.27</v>
      </c>
      <c r="L356" s="15">
        <v>8282.2729999999992</v>
      </c>
      <c r="M356" s="15">
        <v>5568.18</v>
      </c>
      <c r="N356" s="15">
        <v>5568.18</v>
      </c>
      <c r="O356" s="35">
        <f t="shared" si="16"/>
        <v>2.999999998792191E-3</v>
      </c>
    </row>
    <row r="357" spans="1:15" ht="25.5" outlineLevel="3" x14ac:dyDescent="0.25">
      <c r="A357" s="13" t="s">
        <v>371</v>
      </c>
      <c r="B357" s="14" t="s">
        <v>303</v>
      </c>
      <c r="C357" s="14" t="s">
        <v>165</v>
      </c>
      <c r="D357" s="14" t="s">
        <v>165</v>
      </c>
      <c r="E357" s="14" t="s">
        <v>372</v>
      </c>
      <c r="F357" s="14"/>
      <c r="G357" s="26">
        <f>G358</f>
        <v>8282.27</v>
      </c>
      <c r="H357" s="32"/>
      <c r="I357" s="32"/>
      <c r="J357" s="32"/>
      <c r="K357" s="26">
        <f>K358</f>
        <v>8282.27</v>
      </c>
      <c r="L357" s="15">
        <v>8282.2729999999992</v>
      </c>
      <c r="M357" s="15">
        <v>5568.18</v>
      </c>
      <c r="N357" s="15">
        <v>5568.18</v>
      </c>
      <c r="O357" s="35">
        <f t="shared" si="16"/>
        <v>2.999999998792191E-3</v>
      </c>
    </row>
    <row r="358" spans="1:15" ht="51" outlineLevel="4" x14ac:dyDescent="0.25">
      <c r="A358" s="13" t="s">
        <v>373</v>
      </c>
      <c r="B358" s="14" t="s">
        <v>303</v>
      </c>
      <c r="C358" s="14" t="s">
        <v>165</v>
      </c>
      <c r="D358" s="14" t="s">
        <v>165</v>
      </c>
      <c r="E358" s="14" t="s">
        <v>374</v>
      </c>
      <c r="F358" s="14"/>
      <c r="G358" s="26">
        <f>G359</f>
        <v>8282.27</v>
      </c>
      <c r="H358" s="32"/>
      <c r="I358" s="32"/>
      <c r="J358" s="32"/>
      <c r="K358" s="26">
        <f>K359</f>
        <v>8282.27</v>
      </c>
      <c r="L358" s="15">
        <v>8282.2729999999992</v>
      </c>
      <c r="M358" s="15">
        <v>5568.18</v>
      </c>
      <c r="N358" s="15">
        <v>5568.18</v>
      </c>
      <c r="O358" s="35">
        <f t="shared" si="16"/>
        <v>2.999999998792191E-3</v>
      </c>
    </row>
    <row r="359" spans="1:15" ht="25.5" outlineLevel="5" x14ac:dyDescent="0.25">
      <c r="A359" s="13" t="s">
        <v>375</v>
      </c>
      <c r="B359" s="14" t="s">
        <v>303</v>
      </c>
      <c r="C359" s="14" t="s">
        <v>165</v>
      </c>
      <c r="D359" s="14" t="s">
        <v>165</v>
      </c>
      <c r="E359" s="14" t="s">
        <v>376</v>
      </c>
      <c r="F359" s="14"/>
      <c r="G359" s="26">
        <f>G360</f>
        <v>8282.27</v>
      </c>
      <c r="H359" s="32"/>
      <c r="I359" s="32"/>
      <c r="J359" s="32"/>
      <c r="K359" s="26">
        <f>K360</f>
        <v>8282.27</v>
      </c>
      <c r="L359" s="15">
        <v>8282.2729999999992</v>
      </c>
      <c r="M359" s="15">
        <v>5568.18</v>
      </c>
      <c r="N359" s="15">
        <v>5568.18</v>
      </c>
      <c r="O359" s="35">
        <f t="shared" si="16"/>
        <v>2.999999998792191E-3</v>
      </c>
    </row>
    <row r="360" spans="1:15" outlineLevel="6" x14ac:dyDescent="0.25">
      <c r="A360" s="13" t="s">
        <v>160</v>
      </c>
      <c r="B360" s="14" t="s">
        <v>303</v>
      </c>
      <c r="C360" s="14" t="s">
        <v>165</v>
      </c>
      <c r="D360" s="14" t="s">
        <v>165</v>
      </c>
      <c r="E360" s="14" t="s">
        <v>376</v>
      </c>
      <c r="F360" s="14" t="s">
        <v>161</v>
      </c>
      <c r="G360" s="26">
        <v>8282.27</v>
      </c>
      <c r="H360" s="32"/>
      <c r="I360" s="32"/>
      <c r="J360" s="32"/>
      <c r="K360" s="21">
        <f>SUM(G360:J360)</f>
        <v>8282.27</v>
      </c>
      <c r="L360" s="15">
        <v>8282.2729999999992</v>
      </c>
      <c r="M360" s="15">
        <v>5568.18</v>
      </c>
      <c r="N360" s="15">
        <v>5568.18</v>
      </c>
      <c r="O360" s="35">
        <f t="shared" si="16"/>
        <v>2.999999998792191E-3</v>
      </c>
    </row>
    <row r="361" spans="1:15" outlineLevel="1" x14ac:dyDescent="0.25">
      <c r="A361" s="13" t="s">
        <v>13</v>
      </c>
      <c r="B361" s="14" t="s">
        <v>303</v>
      </c>
      <c r="C361" s="14" t="s">
        <v>14</v>
      </c>
      <c r="D361" s="14"/>
      <c r="E361" s="14"/>
      <c r="F361" s="14"/>
      <c r="G361" s="26">
        <f>G362+G380+G428+G453+G462</f>
        <v>669361.38</v>
      </c>
      <c r="H361" s="32"/>
      <c r="I361" s="32"/>
      <c r="J361" s="32"/>
      <c r="K361" s="26">
        <f>K362+K380+K428+K453+K462</f>
        <v>669361.38</v>
      </c>
      <c r="L361" s="15">
        <v>669361.39399999997</v>
      </c>
      <c r="M361" s="15">
        <v>745435.82499999995</v>
      </c>
      <c r="N361" s="15">
        <v>306706</v>
      </c>
      <c r="O361" s="35">
        <f t="shared" si="16"/>
        <v>1.3999999966472387E-2</v>
      </c>
    </row>
    <row r="362" spans="1:15" outlineLevel="2" x14ac:dyDescent="0.25">
      <c r="A362" s="13" t="s">
        <v>377</v>
      </c>
      <c r="B362" s="14" t="s">
        <v>303</v>
      </c>
      <c r="C362" s="14" t="s">
        <v>14</v>
      </c>
      <c r="D362" s="14" t="s">
        <v>37</v>
      </c>
      <c r="E362" s="14"/>
      <c r="F362" s="14"/>
      <c r="G362" s="26">
        <f>G363</f>
        <v>115429.31</v>
      </c>
      <c r="H362" s="32"/>
      <c r="I362" s="32"/>
      <c r="J362" s="32"/>
      <c r="K362" s="26">
        <f>K363</f>
        <v>115429.31</v>
      </c>
      <c r="L362" s="15">
        <v>115429.318</v>
      </c>
      <c r="M362" s="15">
        <v>100422.306</v>
      </c>
      <c r="N362" s="15">
        <v>101315.556</v>
      </c>
      <c r="O362" s="35">
        <f t="shared" si="16"/>
        <v>8.0000000016298145E-3</v>
      </c>
    </row>
    <row r="363" spans="1:15" ht="25.5" outlineLevel="3" x14ac:dyDescent="0.25">
      <c r="A363" s="13" t="s">
        <v>378</v>
      </c>
      <c r="B363" s="14" t="s">
        <v>303</v>
      </c>
      <c r="C363" s="14" t="s">
        <v>14</v>
      </c>
      <c r="D363" s="14" t="s">
        <v>37</v>
      </c>
      <c r="E363" s="14" t="s">
        <v>379</v>
      </c>
      <c r="F363" s="14"/>
      <c r="G363" s="26">
        <f>G364+G371</f>
        <v>115429.31</v>
      </c>
      <c r="H363" s="32"/>
      <c r="I363" s="32"/>
      <c r="J363" s="32"/>
      <c r="K363" s="26">
        <f>K364+K371</f>
        <v>115429.31</v>
      </c>
      <c r="L363" s="15">
        <v>115429.318</v>
      </c>
      <c r="M363" s="15">
        <v>100422.306</v>
      </c>
      <c r="N363" s="15">
        <v>101315.556</v>
      </c>
      <c r="O363" s="35">
        <f t="shared" si="16"/>
        <v>8.0000000016298145E-3</v>
      </c>
    </row>
    <row r="364" spans="1:15" ht="76.5" outlineLevel="4" x14ac:dyDescent="0.25">
      <c r="A364" s="13" t="s">
        <v>380</v>
      </c>
      <c r="B364" s="14" t="s">
        <v>303</v>
      </c>
      <c r="C364" s="14" t="s">
        <v>14</v>
      </c>
      <c r="D364" s="14" t="s">
        <v>37</v>
      </c>
      <c r="E364" s="14" t="s">
        <v>381</v>
      </c>
      <c r="F364" s="14"/>
      <c r="G364" s="26">
        <f>G365+G368</f>
        <v>97238.489999999991</v>
      </c>
      <c r="H364" s="32"/>
      <c r="I364" s="32"/>
      <c r="J364" s="32"/>
      <c r="K364" s="26">
        <f>K365+K368</f>
        <v>97238.489999999991</v>
      </c>
      <c r="L364" s="15">
        <v>97238.493000000002</v>
      </c>
      <c r="M364" s="15">
        <v>98622.305999999997</v>
      </c>
      <c r="N364" s="15">
        <v>101215.556</v>
      </c>
      <c r="O364" s="35">
        <f t="shared" si="16"/>
        <v>3.0000000115251169E-3</v>
      </c>
    </row>
    <row r="365" spans="1:15" ht="178.5" outlineLevel="5" x14ac:dyDescent="0.25">
      <c r="A365" s="13" t="s">
        <v>382</v>
      </c>
      <c r="B365" s="14" t="s">
        <v>303</v>
      </c>
      <c r="C365" s="14" t="s">
        <v>14</v>
      </c>
      <c r="D365" s="14" t="s">
        <v>37</v>
      </c>
      <c r="E365" s="14" t="s">
        <v>383</v>
      </c>
      <c r="F365" s="14"/>
      <c r="G365" s="26">
        <f>G366+G367</f>
        <v>65208.36</v>
      </c>
      <c r="H365" s="32"/>
      <c r="I365" s="32"/>
      <c r="J365" s="32"/>
      <c r="K365" s="26">
        <f>K366+K367</f>
        <v>65208.36</v>
      </c>
      <c r="L365" s="15">
        <v>65208.36</v>
      </c>
      <c r="M365" s="15">
        <v>66592.179999999993</v>
      </c>
      <c r="N365" s="15">
        <v>69185.429999999993</v>
      </c>
      <c r="O365" s="35">
        <f t="shared" si="16"/>
        <v>0</v>
      </c>
    </row>
    <row r="366" spans="1:15" outlineLevel="6" x14ac:dyDescent="0.25">
      <c r="A366" s="13" t="s">
        <v>160</v>
      </c>
      <c r="B366" s="14" t="s">
        <v>303</v>
      </c>
      <c r="C366" s="14" t="s">
        <v>14</v>
      </c>
      <c r="D366" s="14" t="s">
        <v>37</v>
      </c>
      <c r="E366" s="14" t="s">
        <v>383</v>
      </c>
      <c r="F366" s="14" t="s">
        <v>161</v>
      </c>
      <c r="G366" s="26">
        <v>4049.44</v>
      </c>
      <c r="H366" s="32"/>
      <c r="I366" s="32"/>
      <c r="J366" s="32"/>
      <c r="K366" s="21">
        <f t="shared" ref="K366:K367" si="17">SUM(G366:J366)</f>
        <v>4049.44</v>
      </c>
      <c r="L366" s="15">
        <v>4049.44</v>
      </c>
      <c r="M366" s="15">
        <v>4135.41</v>
      </c>
      <c r="N366" s="15">
        <v>4296.42</v>
      </c>
      <c r="O366" s="35">
        <f t="shared" si="16"/>
        <v>0</v>
      </c>
    </row>
    <row r="367" spans="1:15" outlineLevel="6" x14ac:dyDescent="0.25">
      <c r="A367" s="13" t="s">
        <v>78</v>
      </c>
      <c r="B367" s="14" t="s">
        <v>303</v>
      </c>
      <c r="C367" s="14" t="s">
        <v>14</v>
      </c>
      <c r="D367" s="14" t="s">
        <v>37</v>
      </c>
      <c r="E367" s="14" t="s">
        <v>383</v>
      </c>
      <c r="F367" s="14" t="s">
        <v>79</v>
      </c>
      <c r="G367" s="26">
        <v>61158.92</v>
      </c>
      <c r="H367" s="32"/>
      <c r="I367" s="32"/>
      <c r="J367" s="32"/>
      <c r="K367" s="21">
        <f t="shared" si="17"/>
        <v>61158.92</v>
      </c>
      <c r="L367" s="15">
        <v>61158.92</v>
      </c>
      <c r="M367" s="15">
        <v>62456.77</v>
      </c>
      <c r="N367" s="15">
        <v>64889.01</v>
      </c>
      <c r="O367" s="35">
        <f t="shared" si="16"/>
        <v>0</v>
      </c>
    </row>
    <row r="368" spans="1:15" ht="63.75" outlineLevel="5" x14ac:dyDescent="0.25">
      <c r="A368" s="13" t="s">
        <v>384</v>
      </c>
      <c r="B368" s="14" t="s">
        <v>303</v>
      </c>
      <c r="C368" s="14" t="s">
        <v>14</v>
      </c>
      <c r="D368" s="14" t="s">
        <v>37</v>
      </c>
      <c r="E368" s="14" t="s">
        <v>385</v>
      </c>
      <c r="F368" s="14"/>
      <c r="G368" s="26">
        <f>G369+G370</f>
        <v>32030.129999999997</v>
      </c>
      <c r="H368" s="32"/>
      <c r="I368" s="32"/>
      <c r="J368" s="32"/>
      <c r="K368" s="26">
        <f>K369+K370</f>
        <v>32030.129999999997</v>
      </c>
      <c r="L368" s="15">
        <v>32030.133000000002</v>
      </c>
      <c r="M368" s="15">
        <v>32030.126</v>
      </c>
      <c r="N368" s="15">
        <v>32030.126</v>
      </c>
      <c r="O368" s="35">
        <f t="shared" si="16"/>
        <v>3.0000000042491592E-3</v>
      </c>
    </row>
    <row r="369" spans="1:15" outlineLevel="6" x14ac:dyDescent="0.25">
      <c r="A369" s="13" t="s">
        <v>160</v>
      </c>
      <c r="B369" s="14" t="s">
        <v>303</v>
      </c>
      <c r="C369" s="14" t="s">
        <v>14</v>
      </c>
      <c r="D369" s="14" t="s">
        <v>37</v>
      </c>
      <c r="E369" s="14" t="s">
        <v>385</v>
      </c>
      <c r="F369" s="14" t="s">
        <v>161</v>
      </c>
      <c r="G369" s="26">
        <v>2148.69</v>
      </c>
      <c r="H369" s="32"/>
      <c r="I369" s="32"/>
      <c r="J369" s="32"/>
      <c r="K369" s="21">
        <f t="shared" ref="K369:K370" si="18">SUM(G369:J369)</f>
        <v>2148.69</v>
      </c>
      <c r="L369" s="15">
        <v>2148.6889999999999</v>
      </c>
      <c r="M369" s="15">
        <v>2148.6889999999999</v>
      </c>
      <c r="N369" s="15">
        <v>2148.6889999999999</v>
      </c>
      <c r="O369" s="35">
        <f t="shared" si="16"/>
        <v>-1.0000000002037268E-3</v>
      </c>
    </row>
    <row r="370" spans="1:15" outlineLevel="6" x14ac:dyDescent="0.25">
      <c r="A370" s="13" t="s">
        <v>78</v>
      </c>
      <c r="B370" s="14" t="s">
        <v>303</v>
      </c>
      <c r="C370" s="14" t="s">
        <v>14</v>
      </c>
      <c r="D370" s="14" t="s">
        <v>37</v>
      </c>
      <c r="E370" s="14" t="s">
        <v>385</v>
      </c>
      <c r="F370" s="14" t="s">
        <v>79</v>
      </c>
      <c r="G370" s="26">
        <v>29881.439999999999</v>
      </c>
      <c r="H370" s="32"/>
      <c r="I370" s="32"/>
      <c r="J370" s="32"/>
      <c r="K370" s="21">
        <f t="shared" si="18"/>
        <v>29881.439999999999</v>
      </c>
      <c r="L370" s="15">
        <v>29881.444</v>
      </c>
      <c r="M370" s="15">
        <v>29881.437000000002</v>
      </c>
      <c r="N370" s="15">
        <v>29881.437000000002</v>
      </c>
      <c r="O370" s="35">
        <f t="shared" si="16"/>
        <v>4.0000000008149073E-3</v>
      </c>
    </row>
    <row r="371" spans="1:15" ht="51" outlineLevel="4" x14ac:dyDescent="0.25">
      <c r="A371" s="13" t="s">
        <v>386</v>
      </c>
      <c r="B371" s="14" t="s">
        <v>303</v>
      </c>
      <c r="C371" s="14" t="s">
        <v>14</v>
      </c>
      <c r="D371" s="14" t="s">
        <v>37</v>
      </c>
      <c r="E371" s="14" t="s">
        <v>387</v>
      </c>
      <c r="F371" s="14"/>
      <c r="G371" s="26">
        <f>G372+G375+G378</f>
        <v>18190.82</v>
      </c>
      <c r="H371" s="32"/>
      <c r="I371" s="32"/>
      <c r="J371" s="32"/>
      <c r="K371" s="26">
        <f>K372+K375+K378</f>
        <v>18190.82</v>
      </c>
      <c r="L371" s="15">
        <v>18190.825000000001</v>
      </c>
      <c r="M371" s="15">
        <v>1800</v>
      </c>
      <c r="N371" s="15">
        <v>100</v>
      </c>
      <c r="O371" s="35">
        <f t="shared" si="16"/>
        <v>5.0000000010186341E-3</v>
      </c>
    </row>
    <row r="372" spans="1:15" ht="25.5" outlineLevel="5" x14ac:dyDescent="0.25">
      <c r="A372" s="13" t="s">
        <v>388</v>
      </c>
      <c r="B372" s="14" t="s">
        <v>303</v>
      </c>
      <c r="C372" s="14" t="s">
        <v>14</v>
      </c>
      <c r="D372" s="14" t="s">
        <v>37</v>
      </c>
      <c r="E372" s="14" t="s">
        <v>389</v>
      </c>
      <c r="F372" s="14"/>
      <c r="G372" s="26">
        <f>G373+G374</f>
        <v>2181.9900000000002</v>
      </c>
      <c r="H372" s="32"/>
      <c r="I372" s="32"/>
      <c r="J372" s="32"/>
      <c r="K372" s="26">
        <f>K373+K374</f>
        <v>2181.9900000000002</v>
      </c>
      <c r="L372" s="15">
        <v>2181.9929999999999</v>
      </c>
      <c r="M372" s="15">
        <v>1800</v>
      </c>
      <c r="N372" s="15">
        <v>100</v>
      </c>
      <c r="O372" s="35">
        <f t="shared" si="16"/>
        <v>2.9999999997016857E-3</v>
      </c>
    </row>
    <row r="373" spans="1:15" outlineLevel="6" x14ac:dyDescent="0.25">
      <c r="A373" s="13" t="s">
        <v>160</v>
      </c>
      <c r="B373" s="14" t="s">
        <v>303</v>
      </c>
      <c r="C373" s="14" t="s">
        <v>14</v>
      </c>
      <c r="D373" s="14" t="s">
        <v>37</v>
      </c>
      <c r="E373" s="14" t="s">
        <v>389</v>
      </c>
      <c r="F373" s="14" t="s">
        <v>161</v>
      </c>
      <c r="G373" s="26">
        <v>237.1</v>
      </c>
      <c r="H373" s="32"/>
      <c r="I373" s="32"/>
      <c r="J373" s="32"/>
      <c r="K373" s="21">
        <f t="shared" ref="K373:K374" si="19">SUM(G373:J373)</f>
        <v>237.1</v>
      </c>
      <c r="L373" s="15">
        <v>237.1</v>
      </c>
      <c r="M373" s="15">
        <v>0</v>
      </c>
      <c r="N373" s="15">
        <v>100</v>
      </c>
      <c r="O373" s="35">
        <f t="shared" si="16"/>
        <v>0</v>
      </c>
    </row>
    <row r="374" spans="1:15" outlineLevel="6" x14ac:dyDescent="0.25">
      <c r="A374" s="13" t="s">
        <v>78</v>
      </c>
      <c r="B374" s="14" t="s">
        <v>303</v>
      </c>
      <c r="C374" s="14" t="s">
        <v>14</v>
      </c>
      <c r="D374" s="14" t="s">
        <v>37</v>
      </c>
      <c r="E374" s="14" t="s">
        <v>389</v>
      </c>
      <c r="F374" s="14" t="s">
        <v>79</v>
      </c>
      <c r="G374" s="26">
        <v>1944.89</v>
      </c>
      <c r="H374" s="32"/>
      <c r="I374" s="32"/>
      <c r="J374" s="32"/>
      <c r="K374" s="21">
        <f t="shared" si="19"/>
        <v>1944.89</v>
      </c>
      <c r="L374" s="15">
        <v>1944.893</v>
      </c>
      <c r="M374" s="15">
        <v>1800</v>
      </c>
      <c r="N374" s="15">
        <v>0</v>
      </c>
      <c r="O374" s="35">
        <f t="shared" si="16"/>
        <v>2.9999999999290594E-3</v>
      </c>
    </row>
    <row r="375" spans="1:15" ht="38.25" outlineLevel="5" x14ac:dyDescent="0.25">
      <c r="A375" s="13" t="s">
        <v>390</v>
      </c>
      <c r="B375" s="14" t="s">
        <v>303</v>
      </c>
      <c r="C375" s="14" t="s">
        <v>14</v>
      </c>
      <c r="D375" s="14" t="s">
        <v>37</v>
      </c>
      <c r="E375" s="14" t="s">
        <v>391</v>
      </c>
      <c r="F375" s="14"/>
      <c r="G375" s="26">
        <f>G376+G377</f>
        <v>1313.8</v>
      </c>
      <c r="H375" s="32"/>
      <c r="I375" s="32"/>
      <c r="J375" s="32"/>
      <c r="K375" s="26">
        <f>K376+K377</f>
        <v>1313.8</v>
      </c>
      <c r="L375" s="15">
        <v>1313.799</v>
      </c>
      <c r="M375" s="15">
        <v>0</v>
      </c>
      <c r="N375" s="15">
        <v>0</v>
      </c>
      <c r="O375" s="35">
        <f t="shared" si="16"/>
        <v>-9.9999999997635314E-4</v>
      </c>
    </row>
    <row r="376" spans="1:15" outlineLevel="6" x14ac:dyDescent="0.25">
      <c r="A376" s="13" t="s">
        <v>160</v>
      </c>
      <c r="B376" s="14" t="s">
        <v>303</v>
      </c>
      <c r="C376" s="14" t="s">
        <v>14</v>
      </c>
      <c r="D376" s="14" t="s">
        <v>37</v>
      </c>
      <c r="E376" s="14" t="s">
        <v>391</v>
      </c>
      <c r="F376" s="14" t="s">
        <v>161</v>
      </c>
      <c r="G376" s="26">
        <v>131</v>
      </c>
      <c r="H376" s="32"/>
      <c r="I376" s="32"/>
      <c r="J376" s="32"/>
      <c r="K376" s="21">
        <f t="shared" ref="K376:K377" si="20">SUM(G376:J376)</f>
        <v>131</v>
      </c>
      <c r="L376" s="15">
        <v>131</v>
      </c>
      <c r="M376" s="15">
        <v>0</v>
      </c>
      <c r="N376" s="15">
        <v>0</v>
      </c>
      <c r="O376" s="35">
        <f t="shared" si="16"/>
        <v>0</v>
      </c>
    </row>
    <row r="377" spans="1:15" outlineLevel="6" x14ac:dyDescent="0.25">
      <c r="A377" s="13" t="s">
        <v>78</v>
      </c>
      <c r="B377" s="14" t="s">
        <v>303</v>
      </c>
      <c r="C377" s="14" t="s">
        <v>14</v>
      </c>
      <c r="D377" s="14" t="s">
        <v>37</v>
      </c>
      <c r="E377" s="14" t="s">
        <v>391</v>
      </c>
      <c r="F377" s="14" t="s">
        <v>79</v>
      </c>
      <c r="G377" s="26">
        <v>1182.8</v>
      </c>
      <c r="H377" s="32"/>
      <c r="I377" s="32"/>
      <c r="J377" s="32"/>
      <c r="K377" s="21">
        <f t="shared" si="20"/>
        <v>1182.8</v>
      </c>
      <c r="L377" s="15">
        <v>1182.799</v>
      </c>
      <c r="M377" s="15">
        <v>0</v>
      </c>
      <c r="N377" s="15">
        <v>0</v>
      </c>
      <c r="O377" s="35">
        <f t="shared" si="16"/>
        <v>-9.9999999997635314E-4</v>
      </c>
    </row>
    <row r="378" spans="1:15" ht="25.5" outlineLevel="5" x14ac:dyDescent="0.25">
      <c r="A378" s="13" t="s">
        <v>392</v>
      </c>
      <c r="B378" s="14" t="s">
        <v>303</v>
      </c>
      <c r="C378" s="14" t="s">
        <v>14</v>
      </c>
      <c r="D378" s="14" t="s">
        <v>37</v>
      </c>
      <c r="E378" s="14" t="s">
        <v>393</v>
      </c>
      <c r="F378" s="14"/>
      <c r="G378" s="26">
        <f>G379</f>
        <v>14695.03</v>
      </c>
      <c r="H378" s="32"/>
      <c r="I378" s="32"/>
      <c r="J378" s="32"/>
      <c r="K378" s="26">
        <f>K379</f>
        <v>14695.03</v>
      </c>
      <c r="L378" s="15">
        <v>14695.032999999999</v>
      </c>
      <c r="M378" s="15">
        <v>0</v>
      </c>
      <c r="N378" s="15">
        <v>0</v>
      </c>
      <c r="O378" s="35">
        <f t="shared" si="16"/>
        <v>2.999999998792191E-3</v>
      </c>
    </row>
    <row r="379" spans="1:15" outlineLevel="6" x14ac:dyDescent="0.25">
      <c r="A379" s="13" t="s">
        <v>160</v>
      </c>
      <c r="B379" s="14" t="s">
        <v>303</v>
      </c>
      <c r="C379" s="14" t="s">
        <v>14</v>
      </c>
      <c r="D379" s="14" t="s">
        <v>37</v>
      </c>
      <c r="E379" s="14" t="s">
        <v>393</v>
      </c>
      <c r="F379" s="14" t="s">
        <v>161</v>
      </c>
      <c r="G379" s="26">
        <v>14695.03</v>
      </c>
      <c r="H379" s="32"/>
      <c r="I379" s="32"/>
      <c r="J379" s="32"/>
      <c r="K379" s="21">
        <f>SUM(G379:J379)</f>
        <v>14695.03</v>
      </c>
      <c r="L379" s="15">
        <v>14695.032999999999</v>
      </c>
      <c r="M379" s="15">
        <v>0</v>
      </c>
      <c r="N379" s="15">
        <v>0</v>
      </c>
      <c r="O379" s="35">
        <f t="shared" si="16"/>
        <v>2.999999998792191E-3</v>
      </c>
    </row>
    <row r="380" spans="1:15" outlineLevel="2" x14ac:dyDescent="0.25">
      <c r="A380" s="13" t="s">
        <v>394</v>
      </c>
      <c r="B380" s="14" t="s">
        <v>303</v>
      </c>
      <c r="C380" s="14" t="s">
        <v>14</v>
      </c>
      <c r="D380" s="14" t="s">
        <v>178</v>
      </c>
      <c r="E380" s="14"/>
      <c r="F380" s="14"/>
      <c r="G380" s="26">
        <f>G381</f>
        <v>501099.01</v>
      </c>
      <c r="H380" s="32"/>
      <c r="I380" s="32"/>
      <c r="J380" s="32"/>
      <c r="K380" s="26">
        <f>K381</f>
        <v>501099.01</v>
      </c>
      <c r="L380" s="15">
        <v>501099.01400000002</v>
      </c>
      <c r="M380" s="15">
        <v>592602.25100000005</v>
      </c>
      <c r="N380" s="15">
        <v>151462.476</v>
      </c>
      <c r="O380" s="35">
        <f t="shared" si="16"/>
        <v>4.0000000153668225E-3</v>
      </c>
    </row>
    <row r="381" spans="1:15" ht="25.5" outlineLevel="3" x14ac:dyDescent="0.25">
      <c r="A381" s="13" t="s">
        <v>378</v>
      </c>
      <c r="B381" s="14" t="s">
        <v>303</v>
      </c>
      <c r="C381" s="14" t="s">
        <v>14</v>
      </c>
      <c r="D381" s="14" t="s">
        <v>178</v>
      </c>
      <c r="E381" s="14" t="s">
        <v>379</v>
      </c>
      <c r="F381" s="14"/>
      <c r="G381" s="26">
        <f>G382+G394+G407+G411+G421+G424</f>
        <v>501099.01</v>
      </c>
      <c r="H381" s="32"/>
      <c r="I381" s="32"/>
      <c r="J381" s="32"/>
      <c r="K381" s="26">
        <f>K382+K394+K407+K411+K421+K424</f>
        <v>501099.01</v>
      </c>
      <c r="L381" s="15">
        <v>501099.01400000002</v>
      </c>
      <c r="M381" s="15">
        <v>592602.25100000005</v>
      </c>
      <c r="N381" s="15">
        <v>151462.476</v>
      </c>
      <c r="O381" s="35">
        <f t="shared" si="16"/>
        <v>4.0000000153668225E-3</v>
      </c>
    </row>
    <row r="382" spans="1:15" ht="76.5" outlineLevel="4" x14ac:dyDescent="0.25">
      <c r="A382" s="13" t="s">
        <v>380</v>
      </c>
      <c r="B382" s="14" t="s">
        <v>303</v>
      </c>
      <c r="C382" s="14" t="s">
        <v>14</v>
      </c>
      <c r="D382" s="14" t="s">
        <v>178</v>
      </c>
      <c r="E382" s="14" t="s">
        <v>381</v>
      </c>
      <c r="F382" s="14"/>
      <c r="G382" s="26">
        <f>G383+G386+G389+G392</f>
        <v>115512.45999999999</v>
      </c>
      <c r="H382" s="32"/>
      <c r="I382" s="32"/>
      <c r="J382" s="32"/>
      <c r="K382" s="26">
        <f>K383+K386+K389+K392</f>
        <v>115512.45999999999</v>
      </c>
      <c r="L382" s="15">
        <v>115512.462</v>
      </c>
      <c r="M382" s="15">
        <v>117770.272</v>
      </c>
      <c r="N382" s="15">
        <v>120913.22900000001</v>
      </c>
      <c r="O382" s="35">
        <f t="shared" si="16"/>
        <v>2.0000000076834112E-3</v>
      </c>
    </row>
    <row r="383" spans="1:15" ht="63.75" outlineLevel="5" x14ac:dyDescent="0.25">
      <c r="A383" s="13" t="s">
        <v>395</v>
      </c>
      <c r="B383" s="14" t="s">
        <v>303</v>
      </c>
      <c r="C383" s="14" t="s">
        <v>14</v>
      </c>
      <c r="D383" s="14" t="s">
        <v>178</v>
      </c>
      <c r="E383" s="14" t="s">
        <v>396</v>
      </c>
      <c r="F383" s="14"/>
      <c r="G383" s="26">
        <f>G384+G385</f>
        <v>5234.04</v>
      </c>
      <c r="H383" s="32"/>
      <c r="I383" s="32"/>
      <c r="J383" s="32"/>
      <c r="K383" s="26">
        <f>K384+K385</f>
        <v>5234.04</v>
      </c>
      <c r="L383" s="15">
        <v>5234.04</v>
      </c>
      <c r="M383" s="15">
        <v>5234.04</v>
      </c>
      <c r="N383" s="15">
        <v>5683.9269999999997</v>
      </c>
      <c r="O383" s="35">
        <f t="shared" si="16"/>
        <v>0</v>
      </c>
    </row>
    <row r="384" spans="1:15" outlineLevel="6" x14ac:dyDescent="0.25">
      <c r="A384" s="13" t="s">
        <v>160</v>
      </c>
      <c r="B384" s="14" t="s">
        <v>303</v>
      </c>
      <c r="C384" s="14" t="s">
        <v>14</v>
      </c>
      <c r="D384" s="14" t="s">
        <v>178</v>
      </c>
      <c r="E384" s="14" t="s">
        <v>396</v>
      </c>
      <c r="F384" s="14" t="s">
        <v>161</v>
      </c>
      <c r="G384" s="26">
        <v>703.08</v>
      </c>
      <c r="H384" s="32"/>
      <c r="I384" s="32"/>
      <c r="J384" s="32"/>
      <c r="K384" s="21">
        <f t="shared" ref="K384:K385" si="21">SUM(G384:J384)</f>
        <v>703.08</v>
      </c>
      <c r="L384" s="15">
        <v>703.08</v>
      </c>
      <c r="M384" s="15">
        <v>703.08</v>
      </c>
      <c r="N384" s="15">
        <v>703.08</v>
      </c>
      <c r="O384" s="35">
        <f t="shared" si="16"/>
        <v>0</v>
      </c>
    </row>
    <row r="385" spans="1:15" outlineLevel="6" x14ac:dyDescent="0.25">
      <c r="A385" s="13" t="s">
        <v>78</v>
      </c>
      <c r="B385" s="14" t="s">
        <v>303</v>
      </c>
      <c r="C385" s="14" t="s">
        <v>14</v>
      </c>
      <c r="D385" s="14" t="s">
        <v>178</v>
      </c>
      <c r="E385" s="14" t="s">
        <v>396</v>
      </c>
      <c r="F385" s="14" t="s">
        <v>79</v>
      </c>
      <c r="G385" s="26">
        <v>4530.96</v>
      </c>
      <c r="H385" s="32"/>
      <c r="I385" s="32"/>
      <c r="J385" s="32"/>
      <c r="K385" s="21">
        <f t="shared" si="21"/>
        <v>4530.96</v>
      </c>
      <c r="L385" s="15">
        <v>4530.96</v>
      </c>
      <c r="M385" s="15">
        <v>4530.96</v>
      </c>
      <c r="N385" s="15">
        <v>4980.8469999999998</v>
      </c>
      <c r="O385" s="35">
        <f t="shared" si="16"/>
        <v>0</v>
      </c>
    </row>
    <row r="386" spans="1:15" ht="178.5" outlineLevel="5" x14ac:dyDescent="0.25">
      <c r="A386" s="13" t="s">
        <v>382</v>
      </c>
      <c r="B386" s="14" t="s">
        <v>303</v>
      </c>
      <c r="C386" s="14" t="s">
        <v>14</v>
      </c>
      <c r="D386" s="14" t="s">
        <v>178</v>
      </c>
      <c r="E386" s="14" t="s">
        <v>383</v>
      </c>
      <c r="F386" s="14"/>
      <c r="G386" s="26">
        <f>G387+G388</f>
        <v>89759.7</v>
      </c>
      <c r="H386" s="32"/>
      <c r="I386" s="32"/>
      <c r="J386" s="32"/>
      <c r="K386" s="26">
        <f>K387+K388</f>
        <v>89759.7</v>
      </c>
      <c r="L386" s="15">
        <v>89759.7</v>
      </c>
      <c r="M386" s="15">
        <v>92017.51</v>
      </c>
      <c r="N386" s="15">
        <v>94710.58</v>
      </c>
      <c r="O386" s="35">
        <f t="shared" si="16"/>
        <v>0</v>
      </c>
    </row>
    <row r="387" spans="1:15" outlineLevel="6" x14ac:dyDescent="0.25">
      <c r="A387" s="13" t="s">
        <v>160</v>
      </c>
      <c r="B387" s="14" t="s">
        <v>303</v>
      </c>
      <c r="C387" s="14" t="s">
        <v>14</v>
      </c>
      <c r="D387" s="14" t="s">
        <v>178</v>
      </c>
      <c r="E387" s="14" t="s">
        <v>383</v>
      </c>
      <c r="F387" s="14" t="s">
        <v>161</v>
      </c>
      <c r="G387" s="26">
        <v>9349.6200000000008</v>
      </c>
      <c r="H387" s="32"/>
      <c r="I387" s="32"/>
      <c r="J387" s="32"/>
      <c r="K387" s="21">
        <f t="shared" ref="K387:K388" si="22">SUM(G387:J387)</f>
        <v>9349.6200000000008</v>
      </c>
      <c r="L387" s="15">
        <v>9349.6200000000008</v>
      </c>
      <c r="M387" s="15">
        <v>9590.9699999999993</v>
      </c>
      <c r="N387" s="15">
        <v>9863.7800000000007</v>
      </c>
      <c r="O387" s="35">
        <f t="shared" si="16"/>
        <v>0</v>
      </c>
    </row>
    <row r="388" spans="1:15" outlineLevel="6" x14ac:dyDescent="0.25">
      <c r="A388" s="13" t="s">
        <v>78</v>
      </c>
      <c r="B388" s="14" t="s">
        <v>303</v>
      </c>
      <c r="C388" s="14" t="s">
        <v>14</v>
      </c>
      <c r="D388" s="14" t="s">
        <v>178</v>
      </c>
      <c r="E388" s="14" t="s">
        <v>383</v>
      </c>
      <c r="F388" s="14" t="s">
        <v>79</v>
      </c>
      <c r="G388" s="26">
        <v>80410.080000000002</v>
      </c>
      <c r="H388" s="32"/>
      <c r="I388" s="32"/>
      <c r="J388" s="32"/>
      <c r="K388" s="21">
        <f t="shared" si="22"/>
        <v>80410.080000000002</v>
      </c>
      <c r="L388" s="15">
        <v>80410.080000000002</v>
      </c>
      <c r="M388" s="15">
        <v>82426.539999999994</v>
      </c>
      <c r="N388" s="15">
        <v>84846.8</v>
      </c>
      <c r="O388" s="35">
        <f t="shared" si="16"/>
        <v>0</v>
      </c>
    </row>
    <row r="389" spans="1:15" ht="89.25" outlineLevel="5" x14ac:dyDescent="0.25">
      <c r="A389" s="13" t="s">
        <v>397</v>
      </c>
      <c r="B389" s="14" t="s">
        <v>303</v>
      </c>
      <c r="C389" s="14" t="s">
        <v>14</v>
      </c>
      <c r="D389" s="14" t="s">
        <v>178</v>
      </c>
      <c r="E389" s="14" t="s">
        <v>398</v>
      </c>
      <c r="F389" s="14"/>
      <c r="G389" s="26">
        <f>G390+G391</f>
        <v>17585.78</v>
      </c>
      <c r="H389" s="32"/>
      <c r="I389" s="32"/>
      <c r="J389" s="32"/>
      <c r="K389" s="26">
        <f>K390+K391</f>
        <v>17585.78</v>
      </c>
      <c r="L389" s="15">
        <v>17585.782999999999</v>
      </c>
      <c r="M389" s="15">
        <v>17585.782999999999</v>
      </c>
      <c r="N389" s="15">
        <v>17585.782999999999</v>
      </c>
      <c r="O389" s="35">
        <f t="shared" si="16"/>
        <v>3.0000000006111804E-3</v>
      </c>
    </row>
    <row r="390" spans="1:15" outlineLevel="6" x14ac:dyDescent="0.25">
      <c r="A390" s="13" t="s">
        <v>160</v>
      </c>
      <c r="B390" s="14" t="s">
        <v>303</v>
      </c>
      <c r="C390" s="14" t="s">
        <v>14</v>
      </c>
      <c r="D390" s="14" t="s">
        <v>178</v>
      </c>
      <c r="E390" s="14" t="s">
        <v>398</v>
      </c>
      <c r="F390" s="14" t="s">
        <v>161</v>
      </c>
      <c r="G390" s="26">
        <v>3555.74</v>
      </c>
      <c r="H390" s="32"/>
      <c r="I390" s="32"/>
      <c r="J390" s="32"/>
      <c r="K390" s="21">
        <f t="shared" ref="K390:K391" si="23">SUM(G390:J390)</f>
        <v>3555.74</v>
      </c>
      <c r="L390" s="15">
        <v>3555.741</v>
      </c>
      <c r="M390" s="15">
        <v>3555.741</v>
      </c>
      <c r="N390" s="15">
        <v>3555.741</v>
      </c>
      <c r="O390" s="35">
        <f t="shared" si="16"/>
        <v>1.0000000002037268E-3</v>
      </c>
    </row>
    <row r="391" spans="1:15" outlineLevel="6" x14ac:dyDescent="0.25">
      <c r="A391" s="13" t="s">
        <v>78</v>
      </c>
      <c r="B391" s="14" t="s">
        <v>303</v>
      </c>
      <c r="C391" s="14" t="s">
        <v>14</v>
      </c>
      <c r="D391" s="14" t="s">
        <v>178</v>
      </c>
      <c r="E391" s="14" t="s">
        <v>398</v>
      </c>
      <c r="F391" s="14" t="s">
        <v>79</v>
      </c>
      <c r="G391" s="26">
        <v>14030.04</v>
      </c>
      <c r="H391" s="32"/>
      <c r="I391" s="32"/>
      <c r="J391" s="32"/>
      <c r="K391" s="21">
        <f t="shared" si="23"/>
        <v>14030.04</v>
      </c>
      <c r="L391" s="15">
        <v>14030.041999999999</v>
      </c>
      <c r="M391" s="15">
        <v>14030.041999999999</v>
      </c>
      <c r="N391" s="15">
        <v>14030.041999999999</v>
      </c>
      <c r="O391" s="35">
        <f t="shared" si="16"/>
        <v>1.9999999985884642E-3</v>
      </c>
    </row>
    <row r="392" spans="1:15" ht="114.75" outlineLevel="5" x14ac:dyDescent="0.25">
      <c r="A392" s="13" t="s">
        <v>399</v>
      </c>
      <c r="B392" s="14" t="s">
        <v>303</v>
      </c>
      <c r="C392" s="14" t="s">
        <v>14</v>
      </c>
      <c r="D392" s="14" t="s">
        <v>178</v>
      </c>
      <c r="E392" s="14" t="s">
        <v>400</v>
      </c>
      <c r="F392" s="14"/>
      <c r="G392" s="26">
        <f>G393</f>
        <v>2932.94</v>
      </c>
      <c r="H392" s="32"/>
      <c r="I392" s="32"/>
      <c r="J392" s="32"/>
      <c r="K392" s="26">
        <f>K393</f>
        <v>2932.94</v>
      </c>
      <c r="L392" s="15">
        <v>2932.9389999999999</v>
      </c>
      <c r="M392" s="15">
        <v>2932.9389999999999</v>
      </c>
      <c r="N392" s="15">
        <v>2932.9389999999999</v>
      </c>
      <c r="O392" s="35">
        <f t="shared" si="16"/>
        <v>-1.0000000002037268E-3</v>
      </c>
    </row>
    <row r="393" spans="1:15" outlineLevel="6" x14ac:dyDescent="0.25">
      <c r="A393" s="13" t="s">
        <v>78</v>
      </c>
      <c r="B393" s="14" t="s">
        <v>303</v>
      </c>
      <c r="C393" s="14" t="s">
        <v>14</v>
      </c>
      <c r="D393" s="14" t="s">
        <v>178</v>
      </c>
      <c r="E393" s="14" t="s">
        <v>400</v>
      </c>
      <c r="F393" s="14" t="s">
        <v>79</v>
      </c>
      <c r="G393" s="26">
        <v>2932.94</v>
      </c>
      <c r="H393" s="32"/>
      <c r="I393" s="32"/>
      <c r="J393" s="32"/>
      <c r="K393" s="21">
        <f>SUM(G393:J393)</f>
        <v>2932.94</v>
      </c>
      <c r="L393" s="15">
        <v>2932.9389999999999</v>
      </c>
      <c r="M393" s="15">
        <v>2932.9389999999999</v>
      </c>
      <c r="N393" s="15">
        <v>2932.9389999999999</v>
      </c>
      <c r="O393" s="35">
        <f t="shared" si="16"/>
        <v>-1.0000000002037268E-3</v>
      </c>
    </row>
    <row r="394" spans="1:15" ht="38.25" outlineLevel="4" x14ac:dyDescent="0.25">
      <c r="A394" s="13" t="s">
        <v>401</v>
      </c>
      <c r="B394" s="14" t="s">
        <v>303</v>
      </c>
      <c r="C394" s="14" t="s">
        <v>14</v>
      </c>
      <c r="D394" s="14" t="s">
        <v>178</v>
      </c>
      <c r="E394" s="14" t="s">
        <v>402</v>
      </c>
      <c r="F394" s="14"/>
      <c r="G394" s="26">
        <f>G395+G398+G401+G404</f>
        <v>15708.019999999999</v>
      </c>
      <c r="H394" s="32"/>
      <c r="I394" s="32"/>
      <c r="J394" s="32"/>
      <c r="K394" s="26">
        <f>K395+K398+K401+K404</f>
        <v>15708.019999999999</v>
      </c>
      <c r="L394" s="15">
        <v>15708.018</v>
      </c>
      <c r="M394" s="15">
        <v>15165.862999999999</v>
      </c>
      <c r="N394" s="15">
        <v>15733.675999999999</v>
      </c>
      <c r="O394" s="35">
        <f t="shared" si="16"/>
        <v>-1.9999999985884642E-3</v>
      </c>
    </row>
    <row r="395" spans="1:15" ht="51" outlineLevel="5" x14ac:dyDescent="0.25">
      <c r="A395" s="13" t="s">
        <v>403</v>
      </c>
      <c r="B395" s="14" t="s">
        <v>303</v>
      </c>
      <c r="C395" s="14" t="s">
        <v>14</v>
      </c>
      <c r="D395" s="14" t="s">
        <v>178</v>
      </c>
      <c r="E395" s="14" t="s">
        <v>404</v>
      </c>
      <c r="F395" s="14"/>
      <c r="G395" s="26">
        <f>G396+G397</f>
        <v>3318.0299999999997</v>
      </c>
      <c r="H395" s="32"/>
      <c r="I395" s="32"/>
      <c r="J395" s="32"/>
      <c r="K395" s="26">
        <f>K396+K397</f>
        <v>3318.0299999999997</v>
      </c>
      <c r="L395" s="15">
        <v>3318.03</v>
      </c>
      <c r="M395" s="15">
        <v>3491.57</v>
      </c>
      <c r="N395" s="15">
        <v>3772.26</v>
      </c>
      <c r="O395" s="35">
        <f t="shared" si="16"/>
        <v>0</v>
      </c>
    </row>
    <row r="396" spans="1:15" outlineLevel="6" x14ac:dyDescent="0.25">
      <c r="A396" s="13" t="s">
        <v>160</v>
      </c>
      <c r="B396" s="14" t="s">
        <v>303</v>
      </c>
      <c r="C396" s="14" t="s">
        <v>14</v>
      </c>
      <c r="D396" s="14" t="s">
        <v>178</v>
      </c>
      <c r="E396" s="14" t="s">
        <v>404</v>
      </c>
      <c r="F396" s="14" t="s">
        <v>161</v>
      </c>
      <c r="G396" s="26">
        <v>711.01</v>
      </c>
      <c r="H396" s="32"/>
      <c r="I396" s="32"/>
      <c r="J396" s="32"/>
      <c r="K396" s="21">
        <f t="shared" ref="K396:K397" si="24">SUM(G396:J396)</f>
        <v>711.01</v>
      </c>
      <c r="L396" s="15">
        <v>711.00599999999997</v>
      </c>
      <c r="M396" s="15">
        <v>694.15899999999999</v>
      </c>
      <c r="N396" s="15">
        <v>694.15899999999999</v>
      </c>
      <c r="O396" s="35">
        <f t="shared" si="16"/>
        <v>-4.0000000000190994E-3</v>
      </c>
    </row>
    <row r="397" spans="1:15" outlineLevel="6" x14ac:dyDescent="0.25">
      <c r="A397" s="13" t="s">
        <v>78</v>
      </c>
      <c r="B397" s="14" t="s">
        <v>303</v>
      </c>
      <c r="C397" s="14" t="s">
        <v>14</v>
      </c>
      <c r="D397" s="14" t="s">
        <v>178</v>
      </c>
      <c r="E397" s="14" t="s">
        <v>404</v>
      </c>
      <c r="F397" s="14" t="s">
        <v>79</v>
      </c>
      <c r="G397" s="26">
        <v>2607.02</v>
      </c>
      <c r="H397" s="32"/>
      <c r="I397" s="32"/>
      <c r="J397" s="32"/>
      <c r="K397" s="21">
        <f t="shared" si="24"/>
        <v>2607.02</v>
      </c>
      <c r="L397" s="15">
        <v>2607.0239999999999</v>
      </c>
      <c r="M397" s="15">
        <v>2797.4110000000001</v>
      </c>
      <c r="N397" s="15">
        <v>3078.1010000000001</v>
      </c>
      <c r="O397" s="35">
        <f t="shared" si="16"/>
        <v>3.9999999999054126E-3</v>
      </c>
    </row>
    <row r="398" spans="1:15" outlineLevel="5" x14ac:dyDescent="0.25">
      <c r="A398" s="13" t="s">
        <v>405</v>
      </c>
      <c r="B398" s="14" t="s">
        <v>303</v>
      </c>
      <c r="C398" s="14" t="s">
        <v>14</v>
      </c>
      <c r="D398" s="14" t="s">
        <v>178</v>
      </c>
      <c r="E398" s="14" t="s">
        <v>406</v>
      </c>
      <c r="F398" s="14"/>
      <c r="G398" s="26">
        <f>G399+G400</f>
        <v>2625.43</v>
      </c>
      <c r="H398" s="32"/>
      <c r="I398" s="32"/>
      <c r="J398" s="32"/>
      <c r="K398" s="26">
        <f>K399+K400</f>
        <v>2625.43</v>
      </c>
      <c r="L398" s="15">
        <v>2625.4349999999999</v>
      </c>
      <c r="M398" s="15">
        <v>1769.989</v>
      </c>
      <c r="N398" s="15">
        <v>1769.989</v>
      </c>
      <c r="O398" s="35">
        <f t="shared" ref="O398:O461" si="25">L398-K398</f>
        <v>5.0000000001091394E-3</v>
      </c>
    </row>
    <row r="399" spans="1:15" outlineLevel="6" x14ac:dyDescent="0.25">
      <c r="A399" s="13" t="s">
        <v>160</v>
      </c>
      <c r="B399" s="14" t="s">
        <v>303</v>
      </c>
      <c r="C399" s="14" t="s">
        <v>14</v>
      </c>
      <c r="D399" s="14" t="s">
        <v>178</v>
      </c>
      <c r="E399" s="14" t="s">
        <v>406</v>
      </c>
      <c r="F399" s="14" t="s">
        <v>161</v>
      </c>
      <c r="G399" s="26">
        <v>246.5</v>
      </c>
      <c r="H399" s="32"/>
      <c r="I399" s="32"/>
      <c r="J399" s="32"/>
      <c r="K399" s="21">
        <f t="shared" ref="K399:K400" si="26">SUM(G399:J399)</f>
        <v>246.5</v>
      </c>
      <c r="L399" s="15">
        <v>246.50399999999999</v>
      </c>
      <c r="M399" s="15">
        <v>164.095</v>
      </c>
      <c r="N399" s="15">
        <v>164.095</v>
      </c>
      <c r="O399" s="35">
        <f t="shared" si="25"/>
        <v>3.9999999999906777E-3</v>
      </c>
    </row>
    <row r="400" spans="1:15" outlineLevel="6" x14ac:dyDescent="0.25">
      <c r="A400" s="13" t="s">
        <v>78</v>
      </c>
      <c r="B400" s="14" t="s">
        <v>303</v>
      </c>
      <c r="C400" s="14" t="s">
        <v>14</v>
      </c>
      <c r="D400" s="14" t="s">
        <v>178</v>
      </c>
      <c r="E400" s="14" t="s">
        <v>406</v>
      </c>
      <c r="F400" s="14" t="s">
        <v>79</v>
      </c>
      <c r="G400" s="26">
        <v>2378.9299999999998</v>
      </c>
      <c r="H400" s="32"/>
      <c r="I400" s="32"/>
      <c r="J400" s="32"/>
      <c r="K400" s="21">
        <f t="shared" si="26"/>
        <v>2378.9299999999998</v>
      </c>
      <c r="L400" s="15">
        <v>2378.931</v>
      </c>
      <c r="M400" s="15">
        <v>1605.894</v>
      </c>
      <c r="N400" s="15">
        <v>1605.894</v>
      </c>
      <c r="O400" s="35">
        <f t="shared" si="25"/>
        <v>1.0000000002037268E-3</v>
      </c>
    </row>
    <row r="401" spans="1:15" ht="63.75" outlineLevel="5" x14ac:dyDescent="0.25">
      <c r="A401" s="13" t="s">
        <v>407</v>
      </c>
      <c r="B401" s="14" t="s">
        <v>303</v>
      </c>
      <c r="C401" s="14" t="s">
        <v>14</v>
      </c>
      <c r="D401" s="14" t="s">
        <v>178</v>
      </c>
      <c r="E401" s="14" t="s">
        <v>408</v>
      </c>
      <c r="F401" s="14"/>
      <c r="G401" s="26">
        <f>G402+G403</f>
        <v>9123.83</v>
      </c>
      <c r="H401" s="32"/>
      <c r="I401" s="32"/>
      <c r="J401" s="32"/>
      <c r="K401" s="26">
        <f>K402+K403</f>
        <v>9123.83</v>
      </c>
      <c r="L401" s="15">
        <v>9123.8230000000003</v>
      </c>
      <c r="M401" s="15">
        <v>9236.7389999999996</v>
      </c>
      <c r="N401" s="15">
        <v>9495.8690000000006</v>
      </c>
      <c r="O401" s="35">
        <f t="shared" si="25"/>
        <v>-6.9999999996070983E-3</v>
      </c>
    </row>
    <row r="402" spans="1:15" outlineLevel="6" x14ac:dyDescent="0.25">
      <c r="A402" s="13" t="s">
        <v>160</v>
      </c>
      <c r="B402" s="14" t="s">
        <v>303</v>
      </c>
      <c r="C402" s="14" t="s">
        <v>14</v>
      </c>
      <c r="D402" s="14" t="s">
        <v>178</v>
      </c>
      <c r="E402" s="14" t="s">
        <v>408</v>
      </c>
      <c r="F402" s="14" t="s">
        <v>161</v>
      </c>
      <c r="G402" s="26">
        <v>609.07000000000005</v>
      </c>
      <c r="H402" s="32"/>
      <c r="I402" s="32"/>
      <c r="J402" s="32"/>
      <c r="K402" s="21">
        <f t="shared" ref="K402:K403" si="27">SUM(G402:J402)</f>
        <v>609.07000000000005</v>
      </c>
      <c r="L402" s="15">
        <v>609.06700000000001</v>
      </c>
      <c r="M402" s="15">
        <v>646.99300000000005</v>
      </c>
      <c r="N402" s="15">
        <v>646.99300000000005</v>
      </c>
      <c r="O402" s="35">
        <f t="shared" si="25"/>
        <v>-3.0000000000427463E-3</v>
      </c>
    </row>
    <row r="403" spans="1:15" outlineLevel="6" x14ac:dyDescent="0.25">
      <c r="A403" s="13" t="s">
        <v>78</v>
      </c>
      <c r="B403" s="14" t="s">
        <v>303</v>
      </c>
      <c r="C403" s="14" t="s">
        <v>14</v>
      </c>
      <c r="D403" s="14" t="s">
        <v>178</v>
      </c>
      <c r="E403" s="14" t="s">
        <v>408</v>
      </c>
      <c r="F403" s="14" t="s">
        <v>79</v>
      </c>
      <c r="G403" s="26">
        <v>8514.76</v>
      </c>
      <c r="H403" s="32"/>
      <c r="I403" s="32"/>
      <c r="J403" s="32"/>
      <c r="K403" s="21">
        <f t="shared" si="27"/>
        <v>8514.76</v>
      </c>
      <c r="L403" s="15">
        <v>8514.7559999999994</v>
      </c>
      <c r="M403" s="15">
        <v>8589.7459999999992</v>
      </c>
      <c r="N403" s="15">
        <v>8848.8760000000002</v>
      </c>
      <c r="O403" s="35">
        <f t="shared" si="25"/>
        <v>-4.0000000008149073E-3</v>
      </c>
    </row>
    <row r="404" spans="1:15" ht="63.75" outlineLevel="5" x14ac:dyDescent="0.25">
      <c r="A404" s="13" t="s">
        <v>407</v>
      </c>
      <c r="B404" s="14" t="s">
        <v>303</v>
      </c>
      <c r="C404" s="14" t="s">
        <v>14</v>
      </c>
      <c r="D404" s="14" t="s">
        <v>178</v>
      </c>
      <c r="E404" s="14" t="s">
        <v>409</v>
      </c>
      <c r="F404" s="14"/>
      <c r="G404" s="26">
        <f>G405+G406</f>
        <v>640.73</v>
      </c>
      <c r="H404" s="32"/>
      <c r="I404" s="32"/>
      <c r="J404" s="32"/>
      <c r="K404" s="26">
        <f>K405+K406</f>
        <v>640.73</v>
      </c>
      <c r="L404" s="15">
        <v>640.73</v>
      </c>
      <c r="M404" s="15">
        <v>667.56500000000005</v>
      </c>
      <c r="N404" s="15">
        <v>695.55799999999999</v>
      </c>
      <c r="O404" s="35">
        <f t="shared" si="25"/>
        <v>0</v>
      </c>
    </row>
    <row r="405" spans="1:15" outlineLevel="6" x14ac:dyDescent="0.25">
      <c r="A405" s="13" t="s">
        <v>160</v>
      </c>
      <c r="B405" s="14" t="s">
        <v>303</v>
      </c>
      <c r="C405" s="14" t="s">
        <v>14</v>
      </c>
      <c r="D405" s="14" t="s">
        <v>178</v>
      </c>
      <c r="E405" s="14" t="s">
        <v>409</v>
      </c>
      <c r="F405" s="14" t="s">
        <v>161</v>
      </c>
      <c r="G405" s="26">
        <v>236.79</v>
      </c>
      <c r="H405" s="32"/>
      <c r="I405" s="32"/>
      <c r="J405" s="32"/>
      <c r="K405" s="21">
        <f t="shared" ref="K405:K406" si="28">SUM(G405:J405)</f>
        <v>236.79</v>
      </c>
      <c r="L405" s="15">
        <v>236.792</v>
      </c>
      <c r="M405" s="15">
        <v>208.28299999999999</v>
      </c>
      <c r="N405" s="15">
        <v>208.28299999999999</v>
      </c>
      <c r="O405" s="35">
        <f t="shared" si="25"/>
        <v>2.0000000000095497E-3</v>
      </c>
    </row>
    <row r="406" spans="1:15" outlineLevel="6" x14ac:dyDescent="0.25">
      <c r="A406" s="13" t="s">
        <v>78</v>
      </c>
      <c r="B406" s="14" t="s">
        <v>303</v>
      </c>
      <c r="C406" s="14" t="s">
        <v>14</v>
      </c>
      <c r="D406" s="14" t="s">
        <v>178</v>
      </c>
      <c r="E406" s="14" t="s">
        <v>409</v>
      </c>
      <c r="F406" s="14" t="s">
        <v>79</v>
      </c>
      <c r="G406" s="26">
        <v>403.94</v>
      </c>
      <c r="H406" s="32"/>
      <c r="I406" s="32"/>
      <c r="J406" s="32"/>
      <c r="K406" s="21">
        <f t="shared" si="28"/>
        <v>403.94</v>
      </c>
      <c r="L406" s="15">
        <v>403.93799999999999</v>
      </c>
      <c r="M406" s="15">
        <v>459.28199999999998</v>
      </c>
      <c r="N406" s="15">
        <v>487.27499999999998</v>
      </c>
      <c r="O406" s="35">
        <f t="shared" si="25"/>
        <v>-2.0000000000095497E-3</v>
      </c>
    </row>
    <row r="407" spans="1:15" ht="38.25" outlineLevel="4" x14ac:dyDescent="0.25">
      <c r="A407" s="13" t="s">
        <v>410</v>
      </c>
      <c r="B407" s="14" t="s">
        <v>303</v>
      </c>
      <c r="C407" s="14" t="s">
        <v>14</v>
      </c>
      <c r="D407" s="14" t="s">
        <v>178</v>
      </c>
      <c r="E407" s="14" t="s">
        <v>411</v>
      </c>
      <c r="F407" s="14"/>
      <c r="G407" s="26">
        <f>G408</f>
        <v>4739.58</v>
      </c>
      <c r="H407" s="32"/>
      <c r="I407" s="32"/>
      <c r="J407" s="32"/>
      <c r="K407" s="26">
        <f>K408</f>
        <v>4739.58</v>
      </c>
      <c r="L407" s="15">
        <v>4739.5780000000004</v>
      </c>
      <c r="M407" s="15">
        <v>4739.5780000000004</v>
      </c>
      <c r="N407" s="15">
        <v>4739.5780000000004</v>
      </c>
      <c r="O407" s="35">
        <f t="shared" si="25"/>
        <v>-1.9999999994979589E-3</v>
      </c>
    </row>
    <row r="408" spans="1:15" ht="38.25" outlineLevel="5" x14ac:dyDescent="0.25">
      <c r="A408" s="13" t="s">
        <v>412</v>
      </c>
      <c r="B408" s="14" t="s">
        <v>303</v>
      </c>
      <c r="C408" s="14" t="s">
        <v>14</v>
      </c>
      <c r="D408" s="14" t="s">
        <v>178</v>
      </c>
      <c r="E408" s="14" t="s">
        <v>413</v>
      </c>
      <c r="F408" s="14"/>
      <c r="G408" s="26">
        <f>G409+G410</f>
        <v>4739.58</v>
      </c>
      <c r="H408" s="32"/>
      <c r="I408" s="32"/>
      <c r="J408" s="32"/>
      <c r="K408" s="26">
        <f>K409+K410</f>
        <v>4739.58</v>
      </c>
      <c r="L408" s="15">
        <v>4739.5780000000004</v>
      </c>
      <c r="M408" s="15">
        <v>4739.5780000000004</v>
      </c>
      <c r="N408" s="15">
        <v>4739.5780000000004</v>
      </c>
      <c r="O408" s="35">
        <f t="shared" si="25"/>
        <v>-1.9999999994979589E-3</v>
      </c>
    </row>
    <row r="409" spans="1:15" outlineLevel="6" x14ac:dyDescent="0.25">
      <c r="A409" s="13" t="s">
        <v>160</v>
      </c>
      <c r="B409" s="14" t="s">
        <v>303</v>
      </c>
      <c r="C409" s="14" t="s">
        <v>14</v>
      </c>
      <c r="D409" s="14" t="s">
        <v>178</v>
      </c>
      <c r="E409" s="14" t="s">
        <v>413</v>
      </c>
      <c r="F409" s="14" t="s">
        <v>161</v>
      </c>
      <c r="G409" s="26">
        <v>936.07</v>
      </c>
      <c r="H409" s="32"/>
      <c r="I409" s="32"/>
      <c r="J409" s="32"/>
      <c r="K409" s="21">
        <f t="shared" ref="K409:K410" si="29">SUM(G409:J409)</f>
        <v>936.07</v>
      </c>
      <c r="L409" s="15">
        <v>936.06899999999996</v>
      </c>
      <c r="M409" s="15">
        <v>936.06899999999996</v>
      </c>
      <c r="N409" s="15">
        <v>936.06899999999996</v>
      </c>
      <c r="O409" s="35">
        <f t="shared" si="25"/>
        <v>-1.00000000009004E-3</v>
      </c>
    </row>
    <row r="410" spans="1:15" outlineLevel="6" x14ac:dyDescent="0.25">
      <c r="A410" s="13" t="s">
        <v>78</v>
      </c>
      <c r="B410" s="14" t="s">
        <v>303</v>
      </c>
      <c r="C410" s="14" t="s">
        <v>14</v>
      </c>
      <c r="D410" s="14" t="s">
        <v>178</v>
      </c>
      <c r="E410" s="14" t="s">
        <v>413</v>
      </c>
      <c r="F410" s="14" t="s">
        <v>79</v>
      </c>
      <c r="G410" s="26">
        <v>3803.51</v>
      </c>
      <c r="H410" s="32"/>
      <c r="I410" s="32"/>
      <c r="J410" s="32"/>
      <c r="K410" s="21">
        <f t="shared" si="29"/>
        <v>3803.51</v>
      </c>
      <c r="L410" s="15">
        <v>3803.509</v>
      </c>
      <c r="M410" s="15">
        <v>3803.509</v>
      </c>
      <c r="N410" s="15">
        <v>3803.509</v>
      </c>
      <c r="O410" s="35">
        <f t="shared" si="25"/>
        <v>-1.0000000002037268E-3</v>
      </c>
    </row>
    <row r="411" spans="1:15" ht="51" outlineLevel="4" x14ac:dyDescent="0.25">
      <c r="A411" s="13" t="s">
        <v>386</v>
      </c>
      <c r="B411" s="14" t="s">
        <v>303</v>
      </c>
      <c r="C411" s="14" t="s">
        <v>14</v>
      </c>
      <c r="D411" s="14" t="s">
        <v>178</v>
      </c>
      <c r="E411" s="14" t="s">
        <v>387</v>
      </c>
      <c r="F411" s="14"/>
      <c r="G411" s="26">
        <f>G412+G415+G417+G419</f>
        <v>38665.94</v>
      </c>
      <c r="H411" s="32"/>
      <c r="I411" s="32"/>
      <c r="J411" s="32"/>
      <c r="K411" s="26">
        <f>K412+K415+K417+K419</f>
        <v>38665.94</v>
      </c>
      <c r="L411" s="15">
        <v>38665.942000000003</v>
      </c>
      <c r="M411" s="15">
        <v>8200</v>
      </c>
      <c r="N411" s="15">
        <v>9900</v>
      </c>
      <c r="O411" s="35">
        <f t="shared" si="25"/>
        <v>2.0000000004074536E-3</v>
      </c>
    </row>
    <row r="412" spans="1:15" ht="25.5" outlineLevel="5" x14ac:dyDescent="0.25">
      <c r="A412" s="13" t="s">
        <v>388</v>
      </c>
      <c r="B412" s="14" t="s">
        <v>303</v>
      </c>
      <c r="C412" s="14" t="s">
        <v>14</v>
      </c>
      <c r="D412" s="14" t="s">
        <v>178</v>
      </c>
      <c r="E412" s="14" t="s">
        <v>389</v>
      </c>
      <c r="F412" s="14"/>
      <c r="G412" s="26">
        <f>G413+G414</f>
        <v>7374.79</v>
      </c>
      <c r="H412" s="32"/>
      <c r="I412" s="32"/>
      <c r="J412" s="32"/>
      <c r="K412" s="26">
        <f>K413+K414</f>
        <v>7374.79</v>
      </c>
      <c r="L412" s="15">
        <v>7374.79</v>
      </c>
      <c r="M412" s="15">
        <v>8200</v>
      </c>
      <c r="N412" s="15">
        <v>9900</v>
      </c>
      <c r="O412" s="35">
        <f t="shared" si="25"/>
        <v>0</v>
      </c>
    </row>
    <row r="413" spans="1:15" outlineLevel="6" x14ac:dyDescent="0.25">
      <c r="A413" s="13" t="s">
        <v>160</v>
      </c>
      <c r="B413" s="14" t="s">
        <v>303</v>
      </c>
      <c r="C413" s="14" t="s">
        <v>14</v>
      </c>
      <c r="D413" s="14" t="s">
        <v>178</v>
      </c>
      <c r="E413" s="14" t="s">
        <v>389</v>
      </c>
      <c r="F413" s="14" t="s">
        <v>161</v>
      </c>
      <c r="G413" s="26">
        <v>330</v>
      </c>
      <c r="H413" s="32"/>
      <c r="I413" s="32"/>
      <c r="J413" s="32"/>
      <c r="K413" s="21">
        <f t="shared" ref="K413:K414" si="30">SUM(G413:J413)</f>
        <v>330</v>
      </c>
      <c r="L413" s="15">
        <v>330</v>
      </c>
      <c r="M413" s="15">
        <v>0</v>
      </c>
      <c r="N413" s="15">
        <v>1400</v>
      </c>
      <c r="O413" s="35">
        <f t="shared" si="25"/>
        <v>0</v>
      </c>
    </row>
    <row r="414" spans="1:15" outlineLevel="6" x14ac:dyDescent="0.25">
      <c r="A414" s="13" t="s">
        <v>78</v>
      </c>
      <c r="B414" s="14" t="s">
        <v>303</v>
      </c>
      <c r="C414" s="14" t="s">
        <v>14</v>
      </c>
      <c r="D414" s="14" t="s">
        <v>178</v>
      </c>
      <c r="E414" s="14" t="s">
        <v>389</v>
      </c>
      <c r="F414" s="14" t="s">
        <v>79</v>
      </c>
      <c r="G414" s="26">
        <v>7044.79</v>
      </c>
      <c r="H414" s="32"/>
      <c r="I414" s="32"/>
      <c r="J414" s="32"/>
      <c r="K414" s="21">
        <f t="shared" si="30"/>
        <v>7044.79</v>
      </c>
      <c r="L414" s="15">
        <v>7044.79</v>
      </c>
      <c r="M414" s="15">
        <v>8200</v>
      </c>
      <c r="N414" s="15">
        <v>8500</v>
      </c>
      <c r="O414" s="35">
        <f t="shared" si="25"/>
        <v>0</v>
      </c>
    </row>
    <row r="415" spans="1:15" ht="38.25" outlineLevel="5" x14ac:dyDescent="0.25">
      <c r="A415" s="13" t="s">
        <v>390</v>
      </c>
      <c r="B415" s="14" t="s">
        <v>303</v>
      </c>
      <c r="C415" s="14" t="s">
        <v>14</v>
      </c>
      <c r="D415" s="14" t="s">
        <v>178</v>
      </c>
      <c r="E415" s="14" t="s">
        <v>391</v>
      </c>
      <c r="F415" s="14"/>
      <c r="G415" s="26">
        <f>G416</f>
        <v>970.2</v>
      </c>
      <c r="H415" s="32"/>
      <c r="I415" s="32"/>
      <c r="J415" s="32"/>
      <c r="K415" s="26">
        <f>K416</f>
        <v>970.2</v>
      </c>
      <c r="L415" s="15">
        <v>970.2</v>
      </c>
      <c r="M415" s="15">
        <v>0</v>
      </c>
      <c r="N415" s="15">
        <v>0</v>
      </c>
      <c r="O415" s="35">
        <f t="shared" si="25"/>
        <v>0</v>
      </c>
    </row>
    <row r="416" spans="1:15" outlineLevel="6" x14ac:dyDescent="0.25">
      <c r="A416" s="13" t="s">
        <v>78</v>
      </c>
      <c r="B416" s="14" t="s">
        <v>303</v>
      </c>
      <c r="C416" s="14" t="s">
        <v>14</v>
      </c>
      <c r="D416" s="14" t="s">
        <v>178</v>
      </c>
      <c r="E416" s="14" t="s">
        <v>391</v>
      </c>
      <c r="F416" s="14" t="s">
        <v>79</v>
      </c>
      <c r="G416" s="26">
        <v>970.2</v>
      </c>
      <c r="H416" s="32"/>
      <c r="I416" s="32"/>
      <c r="J416" s="32"/>
      <c r="K416" s="21">
        <f>SUM(G416:J416)</f>
        <v>970.2</v>
      </c>
      <c r="L416" s="15">
        <v>970.2</v>
      </c>
      <c r="M416" s="15">
        <v>0</v>
      </c>
      <c r="N416" s="15">
        <v>0</v>
      </c>
      <c r="O416" s="35">
        <f t="shared" si="25"/>
        <v>0</v>
      </c>
    </row>
    <row r="417" spans="1:15" ht="25.5" outlineLevel="5" x14ac:dyDescent="0.25">
      <c r="A417" s="13" t="s">
        <v>392</v>
      </c>
      <c r="B417" s="14" t="s">
        <v>303</v>
      </c>
      <c r="C417" s="14" t="s">
        <v>14</v>
      </c>
      <c r="D417" s="14" t="s">
        <v>178</v>
      </c>
      <c r="E417" s="14" t="s">
        <v>393</v>
      </c>
      <c r="F417" s="14"/>
      <c r="G417" s="26">
        <f>G418</f>
        <v>27434.7</v>
      </c>
      <c r="H417" s="32"/>
      <c r="I417" s="32"/>
      <c r="J417" s="32"/>
      <c r="K417" s="26">
        <f>K418</f>
        <v>27434.7</v>
      </c>
      <c r="L417" s="15">
        <v>27434.7</v>
      </c>
      <c r="M417" s="15">
        <v>0</v>
      </c>
      <c r="N417" s="15">
        <v>0</v>
      </c>
      <c r="O417" s="35">
        <f t="shared" si="25"/>
        <v>0</v>
      </c>
    </row>
    <row r="418" spans="1:15" outlineLevel="6" x14ac:dyDescent="0.25">
      <c r="A418" s="13" t="s">
        <v>160</v>
      </c>
      <c r="B418" s="14" t="s">
        <v>303</v>
      </c>
      <c r="C418" s="14" t="s">
        <v>14</v>
      </c>
      <c r="D418" s="14" t="s">
        <v>178</v>
      </c>
      <c r="E418" s="14" t="s">
        <v>393</v>
      </c>
      <c r="F418" s="14" t="s">
        <v>161</v>
      </c>
      <c r="G418" s="26">
        <v>27434.7</v>
      </c>
      <c r="H418" s="32"/>
      <c r="I418" s="32"/>
      <c r="J418" s="32"/>
      <c r="K418" s="21">
        <f>SUM(G418:J418)</f>
        <v>27434.7</v>
      </c>
      <c r="L418" s="15">
        <v>27434.7</v>
      </c>
      <c r="M418" s="15">
        <v>0</v>
      </c>
      <c r="N418" s="15">
        <v>0</v>
      </c>
      <c r="O418" s="35">
        <f t="shared" si="25"/>
        <v>0</v>
      </c>
    </row>
    <row r="419" spans="1:15" ht="63.75" outlineLevel="5" x14ac:dyDescent="0.25">
      <c r="A419" s="13" t="s">
        <v>414</v>
      </c>
      <c r="B419" s="14" t="s">
        <v>303</v>
      </c>
      <c r="C419" s="14" t="s">
        <v>14</v>
      </c>
      <c r="D419" s="14" t="s">
        <v>178</v>
      </c>
      <c r="E419" s="14" t="s">
        <v>415</v>
      </c>
      <c r="F419" s="14"/>
      <c r="G419" s="26">
        <f>G420</f>
        <v>2886.25</v>
      </c>
      <c r="H419" s="32"/>
      <c r="I419" s="32"/>
      <c r="J419" s="32"/>
      <c r="K419" s="26">
        <f>K420</f>
        <v>2886.25</v>
      </c>
      <c r="L419" s="15">
        <v>2886.252</v>
      </c>
      <c r="M419" s="15">
        <v>0</v>
      </c>
      <c r="N419" s="15">
        <v>0</v>
      </c>
      <c r="O419" s="35">
        <f t="shared" si="25"/>
        <v>1.9999999999527063E-3</v>
      </c>
    </row>
    <row r="420" spans="1:15" outlineLevel="6" x14ac:dyDescent="0.25">
      <c r="A420" s="13" t="s">
        <v>78</v>
      </c>
      <c r="B420" s="14" t="s">
        <v>303</v>
      </c>
      <c r="C420" s="14" t="s">
        <v>14</v>
      </c>
      <c r="D420" s="14" t="s">
        <v>178</v>
      </c>
      <c r="E420" s="14" t="s">
        <v>415</v>
      </c>
      <c r="F420" s="14" t="s">
        <v>79</v>
      </c>
      <c r="G420" s="26">
        <v>2886.25</v>
      </c>
      <c r="H420" s="32"/>
      <c r="I420" s="32"/>
      <c r="J420" s="32"/>
      <c r="K420" s="21">
        <f>SUM(G420:J420)</f>
        <v>2886.25</v>
      </c>
      <c r="L420" s="15">
        <v>2886.252</v>
      </c>
      <c r="M420" s="15">
        <v>0</v>
      </c>
      <c r="N420" s="15">
        <v>0</v>
      </c>
      <c r="O420" s="35">
        <f t="shared" si="25"/>
        <v>1.9999999999527063E-3</v>
      </c>
    </row>
    <row r="421" spans="1:15" ht="25.5" outlineLevel="4" x14ac:dyDescent="0.25">
      <c r="A421" s="13" t="s">
        <v>416</v>
      </c>
      <c r="B421" s="14" t="s">
        <v>303</v>
      </c>
      <c r="C421" s="14" t="s">
        <v>14</v>
      </c>
      <c r="D421" s="14" t="s">
        <v>178</v>
      </c>
      <c r="E421" s="14" t="s">
        <v>417</v>
      </c>
      <c r="F421" s="14"/>
      <c r="G421" s="26">
        <f>G422</f>
        <v>326129.5</v>
      </c>
      <c r="H421" s="32"/>
      <c r="I421" s="32"/>
      <c r="J421" s="32"/>
      <c r="K421" s="26">
        <f>K422</f>
        <v>326129.5</v>
      </c>
      <c r="L421" s="15">
        <v>326129.5</v>
      </c>
      <c r="M421" s="15">
        <v>446532.82</v>
      </c>
      <c r="N421" s="15">
        <v>0</v>
      </c>
      <c r="O421" s="35">
        <f t="shared" si="25"/>
        <v>0</v>
      </c>
    </row>
    <row r="422" spans="1:15" ht="76.5" outlineLevel="5" x14ac:dyDescent="0.25">
      <c r="A422" s="13" t="s">
        <v>418</v>
      </c>
      <c r="B422" s="14" t="s">
        <v>303</v>
      </c>
      <c r="C422" s="14" t="s">
        <v>14</v>
      </c>
      <c r="D422" s="14" t="s">
        <v>178</v>
      </c>
      <c r="E422" s="14" t="s">
        <v>419</v>
      </c>
      <c r="F422" s="14"/>
      <c r="G422" s="26">
        <f>G423</f>
        <v>326129.5</v>
      </c>
      <c r="H422" s="32"/>
      <c r="I422" s="32"/>
      <c r="J422" s="32"/>
      <c r="K422" s="26">
        <f>K423</f>
        <v>326129.5</v>
      </c>
      <c r="L422" s="15">
        <v>326129.5</v>
      </c>
      <c r="M422" s="15">
        <v>446532.82</v>
      </c>
      <c r="N422" s="15">
        <v>0</v>
      </c>
      <c r="O422" s="35">
        <f t="shared" si="25"/>
        <v>0</v>
      </c>
    </row>
    <row r="423" spans="1:15" outlineLevel="6" x14ac:dyDescent="0.25">
      <c r="A423" s="13" t="s">
        <v>160</v>
      </c>
      <c r="B423" s="14" t="s">
        <v>303</v>
      </c>
      <c r="C423" s="14" t="s">
        <v>14</v>
      </c>
      <c r="D423" s="14" t="s">
        <v>178</v>
      </c>
      <c r="E423" s="14" t="s">
        <v>419</v>
      </c>
      <c r="F423" s="14" t="s">
        <v>161</v>
      </c>
      <c r="G423" s="26">
        <v>326129.5</v>
      </c>
      <c r="H423" s="32"/>
      <c r="I423" s="32"/>
      <c r="J423" s="32"/>
      <c r="K423" s="21">
        <f>SUM(G423:J423)</f>
        <v>326129.5</v>
      </c>
      <c r="L423" s="15">
        <v>326129.5</v>
      </c>
      <c r="M423" s="15">
        <v>446532.82</v>
      </c>
      <c r="N423" s="15">
        <v>0</v>
      </c>
      <c r="O423" s="35">
        <f t="shared" si="25"/>
        <v>0</v>
      </c>
    </row>
    <row r="424" spans="1:15" ht="25.5" outlineLevel="4" x14ac:dyDescent="0.25">
      <c r="A424" s="13" t="s">
        <v>420</v>
      </c>
      <c r="B424" s="14" t="s">
        <v>303</v>
      </c>
      <c r="C424" s="14" t="s">
        <v>14</v>
      </c>
      <c r="D424" s="14" t="s">
        <v>178</v>
      </c>
      <c r="E424" s="14" t="s">
        <v>421</v>
      </c>
      <c r="F424" s="14"/>
      <c r="G424" s="26">
        <f>G425</f>
        <v>343.51</v>
      </c>
      <c r="H424" s="32"/>
      <c r="I424" s="32"/>
      <c r="J424" s="32"/>
      <c r="K424" s="26">
        <f>K425</f>
        <v>343.51</v>
      </c>
      <c r="L424" s="15">
        <v>343.51400000000001</v>
      </c>
      <c r="M424" s="15">
        <v>193.71799999999999</v>
      </c>
      <c r="N424" s="15">
        <v>175.99299999999999</v>
      </c>
      <c r="O424" s="35">
        <f t="shared" si="25"/>
        <v>4.0000000000190994E-3</v>
      </c>
    </row>
    <row r="425" spans="1:15" ht="63.75" outlineLevel="5" x14ac:dyDescent="0.25">
      <c r="A425" s="13" t="s">
        <v>422</v>
      </c>
      <c r="B425" s="14" t="s">
        <v>303</v>
      </c>
      <c r="C425" s="14" t="s">
        <v>14</v>
      </c>
      <c r="D425" s="14" t="s">
        <v>178</v>
      </c>
      <c r="E425" s="14" t="s">
        <v>423</v>
      </c>
      <c r="F425" s="14"/>
      <c r="G425" s="26">
        <f>G426+G427</f>
        <v>343.51</v>
      </c>
      <c r="H425" s="32"/>
      <c r="I425" s="32"/>
      <c r="J425" s="32"/>
      <c r="K425" s="26">
        <f>K426+K427</f>
        <v>343.51</v>
      </c>
      <c r="L425" s="15">
        <v>343.51400000000001</v>
      </c>
      <c r="M425" s="15">
        <v>193.71799999999999</v>
      </c>
      <c r="N425" s="15">
        <v>175.99299999999999</v>
      </c>
      <c r="O425" s="35">
        <f t="shared" si="25"/>
        <v>4.0000000000190994E-3</v>
      </c>
    </row>
    <row r="426" spans="1:15" outlineLevel="6" x14ac:dyDescent="0.25">
      <c r="A426" s="13" t="s">
        <v>160</v>
      </c>
      <c r="B426" s="14" t="s">
        <v>303</v>
      </c>
      <c r="C426" s="14" t="s">
        <v>14</v>
      </c>
      <c r="D426" s="14" t="s">
        <v>178</v>
      </c>
      <c r="E426" s="14" t="s">
        <v>423</v>
      </c>
      <c r="F426" s="14" t="s">
        <v>161</v>
      </c>
      <c r="G426" s="26">
        <v>340.11</v>
      </c>
      <c r="H426" s="32">
        <v>3.4</v>
      </c>
      <c r="I426" s="32"/>
      <c r="J426" s="32"/>
      <c r="K426" s="21">
        <f t="shared" ref="K426:K427" si="31">SUM(G426:J426)</f>
        <v>343.51</v>
      </c>
      <c r="L426" s="15">
        <v>343.51400000000001</v>
      </c>
      <c r="M426" s="15">
        <v>191.8</v>
      </c>
      <c r="N426" s="15">
        <v>174.25</v>
      </c>
      <c r="O426" s="35">
        <f t="shared" si="25"/>
        <v>4.0000000000190994E-3</v>
      </c>
    </row>
    <row r="427" spans="1:15" outlineLevel="6" x14ac:dyDescent="0.25">
      <c r="A427" s="13" t="s">
        <v>78</v>
      </c>
      <c r="B427" s="14" t="s">
        <v>303</v>
      </c>
      <c r="C427" s="14" t="s">
        <v>14</v>
      </c>
      <c r="D427" s="14" t="s">
        <v>178</v>
      </c>
      <c r="E427" s="14" t="s">
        <v>423</v>
      </c>
      <c r="F427" s="14" t="s">
        <v>79</v>
      </c>
      <c r="G427" s="26">
        <v>3.4</v>
      </c>
      <c r="H427" s="32">
        <v>-3.4</v>
      </c>
      <c r="I427" s="32"/>
      <c r="J427" s="32"/>
      <c r="K427" s="21">
        <f t="shared" si="31"/>
        <v>0</v>
      </c>
      <c r="L427" s="15">
        <v>0</v>
      </c>
      <c r="M427" s="15">
        <v>1.9179999999999999</v>
      </c>
      <c r="N427" s="15">
        <v>1.7430000000000001</v>
      </c>
      <c r="O427" s="35">
        <f t="shared" si="25"/>
        <v>0</v>
      </c>
    </row>
    <row r="428" spans="1:15" outlineLevel="2" x14ac:dyDescent="0.25">
      <c r="A428" s="13" t="s">
        <v>424</v>
      </c>
      <c r="B428" s="14" t="s">
        <v>303</v>
      </c>
      <c r="C428" s="14" t="s">
        <v>14</v>
      </c>
      <c r="D428" s="14" t="s">
        <v>45</v>
      </c>
      <c r="E428" s="14"/>
      <c r="F428" s="14"/>
      <c r="G428" s="26">
        <f>G429+G440</f>
        <v>47811.600000000006</v>
      </c>
      <c r="H428" s="32"/>
      <c r="I428" s="32"/>
      <c r="J428" s="32"/>
      <c r="K428" s="26">
        <f>K429+K440</f>
        <v>47811.600000000006</v>
      </c>
      <c r="L428" s="15">
        <v>47811.597999999998</v>
      </c>
      <c r="M428" s="15">
        <v>47360.803999999996</v>
      </c>
      <c r="N428" s="15">
        <v>48849.504000000001</v>
      </c>
      <c r="O428" s="35">
        <f t="shared" si="25"/>
        <v>-2.0000000076834112E-3</v>
      </c>
    </row>
    <row r="429" spans="1:15" ht="25.5" outlineLevel="3" x14ac:dyDescent="0.25">
      <c r="A429" s="13" t="s">
        <v>378</v>
      </c>
      <c r="B429" s="14" t="s">
        <v>303</v>
      </c>
      <c r="C429" s="14" t="s">
        <v>14</v>
      </c>
      <c r="D429" s="14" t="s">
        <v>45</v>
      </c>
      <c r="E429" s="14" t="s">
        <v>379</v>
      </c>
      <c r="F429" s="14"/>
      <c r="G429" s="26">
        <f>G430+G436</f>
        <v>21091.7</v>
      </c>
      <c r="H429" s="32"/>
      <c r="I429" s="32"/>
      <c r="J429" s="32"/>
      <c r="K429" s="26">
        <f>K430+K436</f>
        <v>21091.7</v>
      </c>
      <c r="L429" s="15">
        <v>21091.698</v>
      </c>
      <c r="M429" s="15">
        <v>20307.504000000001</v>
      </c>
      <c r="N429" s="15">
        <v>20307.504000000001</v>
      </c>
      <c r="O429" s="35">
        <f t="shared" si="25"/>
        <v>-2.0000000004074536E-3</v>
      </c>
    </row>
    <row r="430" spans="1:15" ht="76.5" outlineLevel="4" x14ac:dyDescent="0.25">
      <c r="A430" s="13" t="s">
        <v>380</v>
      </c>
      <c r="B430" s="14" t="s">
        <v>303</v>
      </c>
      <c r="C430" s="14" t="s">
        <v>14</v>
      </c>
      <c r="D430" s="14" t="s">
        <v>45</v>
      </c>
      <c r="E430" s="14" t="s">
        <v>381</v>
      </c>
      <c r="F430" s="14"/>
      <c r="G430" s="26">
        <f>G431+G434</f>
        <v>20667.5</v>
      </c>
      <c r="H430" s="32"/>
      <c r="I430" s="32"/>
      <c r="J430" s="32"/>
      <c r="K430" s="26">
        <f>K431+K434</f>
        <v>20667.5</v>
      </c>
      <c r="L430" s="15">
        <v>20667.504000000001</v>
      </c>
      <c r="M430" s="15">
        <v>20307.504000000001</v>
      </c>
      <c r="N430" s="15">
        <v>20307.504000000001</v>
      </c>
      <c r="O430" s="35">
        <f t="shared" si="25"/>
        <v>4.0000000008149073E-3</v>
      </c>
    </row>
    <row r="431" spans="1:15" ht="63.75" outlineLevel="5" x14ac:dyDescent="0.25">
      <c r="A431" s="13" t="s">
        <v>425</v>
      </c>
      <c r="B431" s="14" t="s">
        <v>303</v>
      </c>
      <c r="C431" s="14" t="s">
        <v>14</v>
      </c>
      <c r="D431" s="14" t="s">
        <v>45</v>
      </c>
      <c r="E431" s="14" t="s">
        <v>426</v>
      </c>
      <c r="F431" s="14"/>
      <c r="G431" s="26">
        <f>G432+G433</f>
        <v>20127.5</v>
      </c>
      <c r="H431" s="32"/>
      <c r="I431" s="32"/>
      <c r="J431" s="32"/>
      <c r="K431" s="26">
        <f>K432+K433</f>
        <v>20127.5</v>
      </c>
      <c r="L431" s="15">
        <v>20127.504000000001</v>
      </c>
      <c r="M431" s="15">
        <v>20127.504000000001</v>
      </c>
      <c r="N431" s="15">
        <v>20127.504000000001</v>
      </c>
      <c r="O431" s="35">
        <f t="shared" si="25"/>
        <v>4.0000000008149073E-3</v>
      </c>
    </row>
    <row r="432" spans="1:15" outlineLevel="6" x14ac:dyDescent="0.25">
      <c r="A432" s="13" t="s">
        <v>160</v>
      </c>
      <c r="B432" s="14" t="s">
        <v>303</v>
      </c>
      <c r="C432" s="14" t="s">
        <v>14</v>
      </c>
      <c r="D432" s="14" t="s">
        <v>45</v>
      </c>
      <c r="E432" s="14" t="s">
        <v>426</v>
      </c>
      <c r="F432" s="14" t="s">
        <v>161</v>
      </c>
      <c r="G432" s="26">
        <v>10101.11</v>
      </c>
      <c r="H432" s="32"/>
      <c r="I432" s="32"/>
      <c r="J432" s="32"/>
      <c r="K432" s="21">
        <f t="shared" ref="K432:K433" si="32">SUM(G432:J432)</f>
        <v>10101.11</v>
      </c>
      <c r="L432" s="15">
        <v>10101.11</v>
      </c>
      <c r="M432" s="15">
        <v>10101.11</v>
      </c>
      <c r="N432" s="15">
        <v>10101.11</v>
      </c>
      <c r="O432" s="35">
        <f t="shared" si="25"/>
        <v>0</v>
      </c>
    </row>
    <row r="433" spans="1:15" outlineLevel="6" x14ac:dyDescent="0.25">
      <c r="A433" s="13" t="s">
        <v>78</v>
      </c>
      <c r="B433" s="14" t="s">
        <v>303</v>
      </c>
      <c r="C433" s="14" t="s">
        <v>14</v>
      </c>
      <c r="D433" s="14" t="s">
        <v>45</v>
      </c>
      <c r="E433" s="14" t="s">
        <v>426</v>
      </c>
      <c r="F433" s="14" t="s">
        <v>79</v>
      </c>
      <c r="G433" s="26">
        <v>10026.39</v>
      </c>
      <c r="H433" s="32"/>
      <c r="I433" s="32"/>
      <c r="J433" s="32"/>
      <c r="K433" s="21">
        <f t="shared" si="32"/>
        <v>10026.39</v>
      </c>
      <c r="L433" s="15">
        <v>10026.394</v>
      </c>
      <c r="M433" s="15">
        <v>10026.394</v>
      </c>
      <c r="N433" s="15">
        <v>10026.394</v>
      </c>
      <c r="O433" s="35">
        <f t="shared" si="25"/>
        <v>4.0000000008149073E-3</v>
      </c>
    </row>
    <row r="434" spans="1:15" ht="51" outlineLevel="5" x14ac:dyDescent="0.25">
      <c r="A434" s="13" t="s">
        <v>427</v>
      </c>
      <c r="B434" s="14" t="s">
        <v>303</v>
      </c>
      <c r="C434" s="14" t="s">
        <v>14</v>
      </c>
      <c r="D434" s="14" t="s">
        <v>45</v>
      </c>
      <c r="E434" s="14" t="s">
        <v>428</v>
      </c>
      <c r="F434" s="14"/>
      <c r="G434" s="26">
        <f>G435</f>
        <v>540</v>
      </c>
      <c r="H434" s="32"/>
      <c r="I434" s="32"/>
      <c r="J434" s="32"/>
      <c r="K434" s="26">
        <f>K435</f>
        <v>540</v>
      </c>
      <c r="L434" s="15">
        <v>540</v>
      </c>
      <c r="M434" s="15">
        <v>180</v>
      </c>
      <c r="N434" s="15">
        <v>180</v>
      </c>
      <c r="O434" s="35">
        <f t="shared" si="25"/>
        <v>0</v>
      </c>
    </row>
    <row r="435" spans="1:15" outlineLevel="6" x14ac:dyDescent="0.25">
      <c r="A435" s="13" t="s">
        <v>160</v>
      </c>
      <c r="B435" s="14" t="s">
        <v>303</v>
      </c>
      <c r="C435" s="14" t="s">
        <v>14</v>
      </c>
      <c r="D435" s="14" t="s">
        <v>45</v>
      </c>
      <c r="E435" s="14" t="s">
        <v>428</v>
      </c>
      <c r="F435" s="14" t="s">
        <v>161</v>
      </c>
      <c r="G435" s="26">
        <v>540</v>
      </c>
      <c r="H435" s="32"/>
      <c r="I435" s="32"/>
      <c r="J435" s="32"/>
      <c r="K435" s="21">
        <f>SUM(G435:J435)</f>
        <v>540</v>
      </c>
      <c r="L435" s="15">
        <v>540</v>
      </c>
      <c r="M435" s="15">
        <v>180</v>
      </c>
      <c r="N435" s="15">
        <v>180</v>
      </c>
      <c r="O435" s="35">
        <f t="shared" si="25"/>
        <v>0</v>
      </c>
    </row>
    <row r="436" spans="1:15" ht="51" outlineLevel="4" x14ac:dyDescent="0.25">
      <c r="A436" s="13" t="s">
        <v>386</v>
      </c>
      <c r="B436" s="14" t="s">
        <v>303</v>
      </c>
      <c r="C436" s="14" t="s">
        <v>14</v>
      </c>
      <c r="D436" s="14" t="s">
        <v>45</v>
      </c>
      <c r="E436" s="14" t="s">
        <v>387</v>
      </c>
      <c r="F436" s="14"/>
      <c r="G436" s="26">
        <f>G437</f>
        <v>424.20000000000005</v>
      </c>
      <c r="H436" s="32"/>
      <c r="I436" s="32"/>
      <c r="J436" s="32"/>
      <c r="K436" s="26">
        <f>K437</f>
        <v>424.20000000000005</v>
      </c>
      <c r="L436" s="15">
        <v>424.19400000000002</v>
      </c>
      <c r="M436" s="15">
        <v>0</v>
      </c>
      <c r="N436" s="15">
        <v>0</v>
      </c>
      <c r="O436" s="35">
        <f t="shared" si="25"/>
        <v>-6.0000000000286491E-3</v>
      </c>
    </row>
    <row r="437" spans="1:15" ht="38.25" outlineLevel="5" x14ac:dyDescent="0.25">
      <c r="A437" s="13" t="s">
        <v>390</v>
      </c>
      <c r="B437" s="14" t="s">
        <v>303</v>
      </c>
      <c r="C437" s="14" t="s">
        <v>14</v>
      </c>
      <c r="D437" s="14" t="s">
        <v>45</v>
      </c>
      <c r="E437" s="14" t="s">
        <v>391</v>
      </c>
      <c r="F437" s="14"/>
      <c r="G437" s="26">
        <f>G438+G439</f>
        <v>424.20000000000005</v>
      </c>
      <c r="H437" s="32"/>
      <c r="I437" s="32"/>
      <c r="J437" s="32"/>
      <c r="K437" s="26">
        <f>K438+K439</f>
        <v>424.20000000000005</v>
      </c>
      <c r="L437" s="15">
        <v>424.19400000000002</v>
      </c>
      <c r="M437" s="15">
        <v>0</v>
      </c>
      <c r="N437" s="15">
        <v>0</v>
      </c>
      <c r="O437" s="35">
        <f t="shared" si="25"/>
        <v>-6.0000000000286491E-3</v>
      </c>
    </row>
    <row r="438" spans="1:15" outlineLevel="6" x14ac:dyDescent="0.25">
      <c r="A438" s="13" t="s">
        <v>160</v>
      </c>
      <c r="B438" s="14" t="s">
        <v>303</v>
      </c>
      <c r="C438" s="14" t="s">
        <v>14</v>
      </c>
      <c r="D438" s="14" t="s">
        <v>45</v>
      </c>
      <c r="E438" s="14" t="s">
        <v>391</v>
      </c>
      <c r="F438" s="14" t="s">
        <v>161</v>
      </c>
      <c r="G438" s="26">
        <v>357.91</v>
      </c>
      <c r="H438" s="32"/>
      <c r="I438" s="32"/>
      <c r="J438" s="32"/>
      <c r="K438" s="21">
        <f t="shared" ref="K438:K439" si="33">SUM(G438:J438)</f>
        <v>357.91</v>
      </c>
      <c r="L438" s="15">
        <v>357.90600000000001</v>
      </c>
      <c r="M438" s="15">
        <v>0</v>
      </c>
      <c r="N438" s="15">
        <v>0</v>
      </c>
      <c r="O438" s="35">
        <f t="shared" si="25"/>
        <v>-4.0000000000190994E-3</v>
      </c>
    </row>
    <row r="439" spans="1:15" outlineLevel="6" x14ac:dyDescent="0.25">
      <c r="A439" s="13" t="s">
        <v>78</v>
      </c>
      <c r="B439" s="14" t="s">
        <v>303</v>
      </c>
      <c r="C439" s="14" t="s">
        <v>14</v>
      </c>
      <c r="D439" s="14" t="s">
        <v>45</v>
      </c>
      <c r="E439" s="14" t="s">
        <v>391</v>
      </c>
      <c r="F439" s="14" t="s">
        <v>79</v>
      </c>
      <c r="G439" s="26">
        <v>66.290000000000006</v>
      </c>
      <c r="H439" s="32"/>
      <c r="I439" s="32"/>
      <c r="J439" s="32"/>
      <c r="K439" s="21">
        <f t="shared" si="33"/>
        <v>66.290000000000006</v>
      </c>
      <c r="L439" s="15">
        <v>66.287999999999997</v>
      </c>
      <c r="M439" s="15">
        <v>0</v>
      </c>
      <c r="N439" s="15">
        <v>0</v>
      </c>
      <c r="O439" s="35">
        <f t="shared" si="25"/>
        <v>-2.0000000000095497E-3</v>
      </c>
    </row>
    <row r="440" spans="1:15" ht="25.5" outlineLevel="3" x14ac:dyDescent="0.25">
      <c r="A440" s="13" t="s">
        <v>429</v>
      </c>
      <c r="B440" s="14" t="s">
        <v>303</v>
      </c>
      <c r="C440" s="14" t="s">
        <v>14</v>
      </c>
      <c r="D440" s="14" t="s">
        <v>45</v>
      </c>
      <c r="E440" s="14" t="s">
        <v>430</v>
      </c>
      <c r="F440" s="14"/>
      <c r="G440" s="26">
        <f>G441+G450</f>
        <v>26719.9</v>
      </c>
      <c r="H440" s="32"/>
      <c r="I440" s="32"/>
      <c r="J440" s="32"/>
      <c r="K440" s="26">
        <f>K441+K450</f>
        <v>26719.9</v>
      </c>
      <c r="L440" s="15">
        <v>26719.9</v>
      </c>
      <c r="M440" s="15">
        <v>27053.3</v>
      </c>
      <c r="N440" s="15">
        <v>28542</v>
      </c>
      <c r="O440" s="35">
        <f t="shared" si="25"/>
        <v>0</v>
      </c>
    </row>
    <row r="441" spans="1:15" ht="63.75" outlineLevel="4" x14ac:dyDescent="0.25">
      <c r="A441" s="13" t="s">
        <v>431</v>
      </c>
      <c r="B441" s="14" t="s">
        <v>303</v>
      </c>
      <c r="C441" s="14" t="s">
        <v>14</v>
      </c>
      <c r="D441" s="14" t="s">
        <v>45</v>
      </c>
      <c r="E441" s="14" t="s">
        <v>432</v>
      </c>
      <c r="F441" s="14"/>
      <c r="G441" s="26">
        <f>G442+G444+G446+G448</f>
        <v>25748.400000000001</v>
      </c>
      <c r="H441" s="32"/>
      <c r="I441" s="32"/>
      <c r="J441" s="32"/>
      <c r="K441" s="26">
        <f>K442+K444+K446+K448</f>
        <v>25748.400000000001</v>
      </c>
      <c r="L441" s="15">
        <v>25748.400000000001</v>
      </c>
      <c r="M441" s="15">
        <v>26540.3</v>
      </c>
      <c r="N441" s="15">
        <v>28007</v>
      </c>
      <c r="O441" s="35">
        <f t="shared" si="25"/>
        <v>0</v>
      </c>
    </row>
    <row r="442" spans="1:15" ht="63.75" outlineLevel="5" x14ac:dyDescent="0.25">
      <c r="A442" s="13" t="s">
        <v>433</v>
      </c>
      <c r="B442" s="14" t="s">
        <v>303</v>
      </c>
      <c r="C442" s="14" t="s">
        <v>14</v>
      </c>
      <c r="D442" s="14" t="s">
        <v>45</v>
      </c>
      <c r="E442" s="14" t="s">
        <v>434</v>
      </c>
      <c r="F442" s="14"/>
      <c r="G442" s="26">
        <f>G443</f>
        <v>24575.599999999999</v>
      </c>
      <c r="H442" s="32"/>
      <c r="I442" s="32"/>
      <c r="J442" s="32"/>
      <c r="K442" s="26">
        <f>K443</f>
        <v>24575.599999999999</v>
      </c>
      <c r="L442" s="15">
        <v>24575.599999999999</v>
      </c>
      <c r="M442" s="15">
        <v>25844.9</v>
      </c>
      <c r="N442" s="15">
        <v>26956.2</v>
      </c>
      <c r="O442" s="35">
        <f t="shared" si="25"/>
        <v>0</v>
      </c>
    </row>
    <row r="443" spans="1:15" outlineLevel="6" x14ac:dyDescent="0.25">
      <c r="A443" s="13" t="s">
        <v>160</v>
      </c>
      <c r="B443" s="14" t="s">
        <v>303</v>
      </c>
      <c r="C443" s="14" t="s">
        <v>14</v>
      </c>
      <c r="D443" s="14" t="s">
        <v>45</v>
      </c>
      <c r="E443" s="14" t="s">
        <v>434</v>
      </c>
      <c r="F443" s="14" t="s">
        <v>161</v>
      </c>
      <c r="G443" s="26">
        <v>24575.599999999999</v>
      </c>
      <c r="H443" s="32"/>
      <c r="I443" s="32"/>
      <c r="J443" s="32"/>
      <c r="K443" s="21">
        <f>SUM(G443:J443)</f>
        <v>24575.599999999999</v>
      </c>
      <c r="L443" s="15">
        <v>24575.599999999999</v>
      </c>
      <c r="M443" s="15">
        <v>25844.9</v>
      </c>
      <c r="N443" s="15">
        <v>26956.2</v>
      </c>
      <c r="O443" s="35">
        <f t="shared" si="25"/>
        <v>0</v>
      </c>
    </row>
    <row r="444" spans="1:15" ht="25.5" outlineLevel="5" x14ac:dyDescent="0.25">
      <c r="A444" s="13" t="s">
        <v>435</v>
      </c>
      <c r="B444" s="14" t="s">
        <v>303</v>
      </c>
      <c r="C444" s="14" t="s">
        <v>14</v>
      </c>
      <c r="D444" s="14" t="s">
        <v>45</v>
      </c>
      <c r="E444" s="14" t="s">
        <v>436</v>
      </c>
      <c r="F444" s="14"/>
      <c r="G444" s="26">
        <f>G445</f>
        <v>326.39999999999998</v>
      </c>
      <c r="H444" s="32"/>
      <c r="I444" s="32"/>
      <c r="J444" s="32"/>
      <c r="K444" s="26">
        <f>K445</f>
        <v>326.39999999999998</v>
      </c>
      <c r="L444" s="15">
        <v>326.39999999999998</v>
      </c>
      <c r="M444" s="15">
        <v>340</v>
      </c>
      <c r="N444" s="15">
        <v>354</v>
      </c>
      <c r="O444" s="35">
        <f t="shared" si="25"/>
        <v>0</v>
      </c>
    </row>
    <row r="445" spans="1:15" outlineLevel="6" x14ac:dyDescent="0.25">
      <c r="A445" s="13" t="s">
        <v>160</v>
      </c>
      <c r="B445" s="14" t="s">
        <v>303</v>
      </c>
      <c r="C445" s="14" t="s">
        <v>14</v>
      </c>
      <c r="D445" s="14" t="s">
        <v>45</v>
      </c>
      <c r="E445" s="14" t="s">
        <v>436</v>
      </c>
      <c r="F445" s="14" t="s">
        <v>161</v>
      </c>
      <c r="G445" s="26">
        <v>326.39999999999998</v>
      </c>
      <c r="H445" s="32"/>
      <c r="I445" s="32"/>
      <c r="J445" s="32"/>
      <c r="K445" s="21">
        <f>SUM(G445:J445)</f>
        <v>326.39999999999998</v>
      </c>
      <c r="L445" s="15">
        <v>326.39999999999998</v>
      </c>
      <c r="M445" s="15">
        <v>340</v>
      </c>
      <c r="N445" s="15">
        <v>354</v>
      </c>
      <c r="O445" s="35">
        <f t="shared" si="25"/>
        <v>0</v>
      </c>
    </row>
    <row r="446" spans="1:15" ht="25.5" outlineLevel="5" x14ac:dyDescent="0.25">
      <c r="A446" s="13" t="s">
        <v>437</v>
      </c>
      <c r="B446" s="14" t="s">
        <v>303</v>
      </c>
      <c r="C446" s="14" t="s">
        <v>14</v>
      </c>
      <c r="D446" s="14" t="s">
        <v>45</v>
      </c>
      <c r="E446" s="14" t="s">
        <v>438</v>
      </c>
      <c r="F446" s="14"/>
      <c r="G446" s="26">
        <f>G447</f>
        <v>647.4</v>
      </c>
      <c r="H446" s="32"/>
      <c r="I446" s="32"/>
      <c r="J446" s="32"/>
      <c r="K446" s="26">
        <f>K447</f>
        <v>647.4</v>
      </c>
      <c r="L446" s="15">
        <v>647.4</v>
      </c>
      <c r="M446" s="15">
        <v>147.4</v>
      </c>
      <c r="N446" s="15">
        <v>479.8</v>
      </c>
      <c r="O446" s="35">
        <f t="shared" si="25"/>
        <v>0</v>
      </c>
    </row>
    <row r="447" spans="1:15" outlineLevel="6" x14ac:dyDescent="0.25">
      <c r="A447" s="13" t="s">
        <v>160</v>
      </c>
      <c r="B447" s="14" t="s">
        <v>303</v>
      </c>
      <c r="C447" s="14" t="s">
        <v>14</v>
      </c>
      <c r="D447" s="14" t="s">
        <v>45</v>
      </c>
      <c r="E447" s="14" t="s">
        <v>438</v>
      </c>
      <c r="F447" s="14" t="s">
        <v>161</v>
      </c>
      <c r="G447" s="26">
        <v>647.4</v>
      </c>
      <c r="H447" s="32"/>
      <c r="I447" s="32"/>
      <c r="J447" s="32"/>
      <c r="K447" s="21">
        <f>SUM(G447:J447)</f>
        <v>647.4</v>
      </c>
      <c r="L447" s="15">
        <v>647.4</v>
      </c>
      <c r="M447" s="15">
        <v>147.4</v>
      </c>
      <c r="N447" s="15">
        <v>479.8</v>
      </c>
      <c r="O447" s="35">
        <f t="shared" si="25"/>
        <v>0</v>
      </c>
    </row>
    <row r="448" spans="1:15" ht="38.25" outlineLevel="5" x14ac:dyDescent="0.25">
      <c r="A448" s="13" t="s">
        <v>439</v>
      </c>
      <c r="B448" s="14" t="s">
        <v>303</v>
      </c>
      <c r="C448" s="14" t="s">
        <v>14</v>
      </c>
      <c r="D448" s="14" t="s">
        <v>45</v>
      </c>
      <c r="E448" s="14" t="s">
        <v>440</v>
      </c>
      <c r="F448" s="14"/>
      <c r="G448" s="26">
        <f>G449</f>
        <v>199</v>
      </c>
      <c r="H448" s="32"/>
      <c r="I448" s="32"/>
      <c r="J448" s="32"/>
      <c r="K448" s="26">
        <f>K449</f>
        <v>199</v>
      </c>
      <c r="L448" s="15">
        <v>199</v>
      </c>
      <c r="M448" s="15">
        <v>208</v>
      </c>
      <c r="N448" s="15">
        <v>217</v>
      </c>
      <c r="O448" s="35">
        <f t="shared" si="25"/>
        <v>0</v>
      </c>
    </row>
    <row r="449" spans="1:15" outlineLevel="6" x14ac:dyDescent="0.25">
      <c r="A449" s="13" t="s">
        <v>160</v>
      </c>
      <c r="B449" s="14" t="s">
        <v>303</v>
      </c>
      <c r="C449" s="14" t="s">
        <v>14</v>
      </c>
      <c r="D449" s="14" t="s">
        <v>45</v>
      </c>
      <c r="E449" s="14" t="s">
        <v>440</v>
      </c>
      <c r="F449" s="14" t="s">
        <v>161</v>
      </c>
      <c r="G449" s="26">
        <v>199</v>
      </c>
      <c r="H449" s="32"/>
      <c r="I449" s="32"/>
      <c r="J449" s="32"/>
      <c r="K449" s="21">
        <f>SUM(G449:J449)</f>
        <v>199</v>
      </c>
      <c r="L449" s="15">
        <v>199</v>
      </c>
      <c r="M449" s="15">
        <v>208</v>
      </c>
      <c r="N449" s="15">
        <v>217</v>
      </c>
      <c r="O449" s="35">
        <f t="shared" si="25"/>
        <v>0</v>
      </c>
    </row>
    <row r="450" spans="1:15" ht="51" outlineLevel="4" x14ac:dyDescent="0.25">
      <c r="A450" s="13" t="s">
        <v>441</v>
      </c>
      <c r="B450" s="14" t="s">
        <v>303</v>
      </c>
      <c r="C450" s="14" t="s">
        <v>14</v>
      </c>
      <c r="D450" s="14" t="s">
        <v>45</v>
      </c>
      <c r="E450" s="14" t="s">
        <v>442</v>
      </c>
      <c r="F450" s="14"/>
      <c r="G450" s="26">
        <f>G451</f>
        <v>971.5</v>
      </c>
      <c r="H450" s="32"/>
      <c r="I450" s="32"/>
      <c r="J450" s="32"/>
      <c r="K450" s="26">
        <f>K451</f>
        <v>971.5</v>
      </c>
      <c r="L450" s="15">
        <v>971.5</v>
      </c>
      <c r="M450" s="15">
        <v>513</v>
      </c>
      <c r="N450" s="15">
        <v>535</v>
      </c>
      <c r="O450" s="35">
        <f t="shared" si="25"/>
        <v>0</v>
      </c>
    </row>
    <row r="451" spans="1:15" ht="38.25" outlineLevel="5" x14ac:dyDescent="0.25">
      <c r="A451" s="13" t="s">
        <v>443</v>
      </c>
      <c r="B451" s="14" t="s">
        <v>303</v>
      </c>
      <c r="C451" s="14" t="s">
        <v>14</v>
      </c>
      <c r="D451" s="14" t="s">
        <v>45</v>
      </c>
      <c r="E451" s="14" t="s">
        <v>444</v>
      </c>
      <c r="F451" s="14"/>
      <c r="G451" s="26">
        <f>G452</f>
        <v>971.5</v>
      </c>
      <c r="H451" s="32"/>
      <c r="I451" s="32"/>
      <c r="J451" s="32"/>
      <c r="K451" s="26">
        <f>K452</f>
        <v>971.5</v>
      </c>
      <c r="L451" s="15">
        <v>971.5</v>
      </c>
      <c r="M451" s="15">
        <v>513</v>
      </c>
      <c r="N451" s="15">
        <v>535</v>
      </c>
      <c r="O451" s="35">
        <f t="shared" si="25"/>
        <v>0</v>
      </c>
    </row>
    <row r="452" spans="1:15" outlineLevel="6" x14ac:dyDescent="0.25">
      <c r="A452" s="13" t="s">
        <v>160</v>
      </c>
      <c r="B452" s="14" t="s">
        <v>303</v>
      </c>
      <c r="C452" s="14" t="s">
        <v>14</v>
      </c>
      <c r="D452" s="14" t="s">
        <v>45</v>
      </c>
      <c r="E452" s="14" t="s">
        <v>444</v>
      </c>
      <c r="F452" s="14" t="s">
        <v>161</v>
      </c>
      <c r="G452" s="26">
        <v>971.5</v>
      </c>
      <c r="H452" s="32"/>
      <c r="I452" s="32"/>
      <c r="J452" s="32"/>
      <c r="K452" s="21">
        <f>SUM(G452:J452)</f>
        <v>971.5</v>
      </c>
      <c r="L452" s="15">
        <v>971.5</v>
      </c>
      <c r="M452" s="15">
        <v>513</v>
      </c>
      <c r="N452" s="15">
        <v>535</v>
      </c>
      <c r="O452" s="35">
        <f t="shared" si="25"/>
        <v>0</v>
      </c>
    </row>
    <row r="453" spans="1:15" ht="38.25" outlineLevel="2" x14ac:dyDescent="0.25">
      <c r="A453" s="13" t="s">
        <v>445</v>
      </c>
      <c r="B453" s="14" t="s">
        <v>303</v>
      </c>
      <c r="C453" s="14" t="s">
        <v>14</v>
      </c>
      <c r="D453" s="14" t="s">
        <v>165</v>
      </c>
      <c r="E453" s="14"/>
      <c r="F453" s="14"/>
      <c r="G453" s="26">
        <f>G454+G458</f>
        <v>141</v>
      </c>
      <c r="H453" s="32"/>
      <c r="I453" s="32"/>
      <c r="J453" s="32"/>
      <c r="K453" s="26">
        <f>K454+K458</f>
        <v>141</v>
      </c>
      <c r="L453" s="15">
        <v>141</v>
      </c>
      <c r="M453" s="15">
        <v>144</v>
      </c>
      <c r="N453" s="15">
        <v>147</v>
      </c>
      <c r="O453" s="35">
        <f t="shared" si="25"/>
        <v>0</v>
      </c>
    </row>
    <row r="454" spans="1:15" ht="25.5" outlineLevel="3" x14ac:dyDescent="0.25">
      <c r="A454" s="13" t="s">
        <v>378</v>
      </c>
      <c r="B454" s="14" t="s">
        <v>303</v>
      </c>
      <c r="C454" s="14" t="s">
        <v>14</v>
      </c>
      <c r="D454" s="14" t="s">
        <v>165</v>
      </c>
      <c r="E454" s="14" t="s">
        <v>379</v>
      </c>
      <c r="F454" s="14"/>
      <c r="G454" s="26">
        <f>G455</f>
        <v>64</v>
      </c>
      <c r="H454" s="32"/>
      <c r="I454" s="32"/>
      <c r="J454" s="32"/>
      <c r="K454" s="26">
        <f>K455</f>
        <v>64</v>
      </c>
      <c r="L454" s="15">
        <v>64</v>
      </c>
      <c r="M454" s="15">
        <v>64</v>
      </c>
      <c r="N454" s="15">
        <v>64</v>
      </c>
      <c r="O454" s="35">
        <f t="shared" si="25"/>
        <v>0</v>
      </c>
    </row>
    <row r="455" spans="1:15" ht="38.25" outlineLevel="4" x14ac:dyDescent="0.25">
      <c r="A455" s="13" t="s">
        <v>446</v>
      </c>
      <c r="B455" s="14" t="s">
        <v>303</v>
      </c>
      <c r="C455" s="14" t="s">
        <v>14</v>
      </c>
      <c r="D455" s="14" t="s">
        <v>165</v>
      </c>
      <c r="E455" s="14" t="s">
        <v>447</v>
      </c>
      <c r="F455" s="14"/>
      <c r="G455" s="26">
        <f>G456</f>
        <v>64</v>
      </c>
      <c r="H455" s="32"/>
      <c r="I455" s="32"/>
      <c r="J455" s="32"/>
      <c r="K455" s="26">
        <f>K456</f>
        <v>64</v>
      </c>
      <c r="L455" s="15">
        <v>64</v>
      </c>
      <c r="M455" s="15">
        <v>64</v>
      </c>
      <c r="N455" s="15">
        <v>64</v>
      </c>
      <c r="O455" s="35">
        <f t="shared" si="25"/>
        <v>0</v>
      </c>
    </row>
    <row r="456" spans="1:15" ht="25.5" outlineLevel="5" x14ac:dyDescent="0.25">
      <c r="A456" s="13" t="s">
        <v>448</v>
      </c>
      <c r="B456" s="14" t="s">
        <v>303</v>
      </c>
      <c r="C456" s="14" t="s">
        <v>14</v>
      </c>
      <c r="D456" s="14" t="s">
        <v>165</v>
      </c>
      <c r="E456" s="14" t="s">
        <v>449</v>
      </c>
      <c r="F456" s="14"/>
      <c r="G456" s="26">
        <f>G457</f>
        <v>64</v>
      </c>
      <c r="H456" s="32"/>
      <c r="I456" s="32"/>
      <c r="J456" s="32"/>
      <c r="K456" s="26">
        <f>K457</f>
        <v>64</v>
      </c>
      <c r="L456" s="15">
        <v>64</v>
      </c>
      <c r="M456" s="15">
        <v>64</v>
      </c>
      <c r="N456" s="15">
        <v>64</v>
      </c>
      <c r="O456" s="35">
        <f t="shared" si="25"/>
        <v>0</v>
      </c>
    </row>
    <row r="457" spans="1:15" outlineLevel="6" x14ac:dyDescent="0.25">
      <c r="A457" s="13" t="s">
        <v>78</v>
      </c>
      <c r="B457" s="14" t="s">
        <v>303</v>
      </c>
      <c r="C457" s="14" t="s">
        <v>14</v>
      </c>
      <c r="D457" s="14" t="s">
        <v>165</v>
      </c>
      <c r="E457" s="14" t="s">
        <v>449</v>
      </c>
      <c r="F457" s="14" t="s">
        <v>79</v>
      </c>
      <c r="G457" s="26">
        <v>64</v>
      </c>
      <c r="H457" s="32"/>
      <c r="I457" s="32"/>
      <c r="J457" s="32"/>
      <c r="K457" s="21">
        <f>SUM(G457:J457)</f>
        <v>64</v>
      </c>
      <c r="L457" s="15">
        <v>64</v>
      </c>
      <c r="M457" s="15">
        <v>64</v>
      </c>
      <c r="N457" s="15">
        <v>64</v>
      </c>
      <c r="O457" s="35">
        <f t="shared" si="25"/>
        <v>0</v>
      </c>
    </row>
    <row r="458" spans="1:15" ht="25.5" outlineLevel="3" x14ac:dyDescent="0.25">
      <c r="A458" s="13" t="s">
        <v>429</v>
      </c>
      <c r="B458" s="14" t="s">
        <v>303</v>
      </c>
      <c r="C458" s="14" t="s">
        <v>14</v>
      </c>
      <c r="D458" s="14" t="s">
        <v>165</v>
      </c>
      <c r="E458" s="14" t="s">
        <v>430</v>
      </c>
      <c r="F458" s="14"/>
      <c r="G458" s="26">
        <f>G459</f>
        <v>77</v>
      </c>
      <c r="H458" s="32"/>
      <c r="I458" s="32"/>
      <c r="J458" s="32"/>
      <c r="K458" s="26">
        <f>K459</f>
        <v>77</v>
      </c>
      <c r="L458" s="15">
        <v>77</v>
      </c>
      <c r="M458" s="15">
        <v>80</v>
      </c>
      <c r="N458" s="15">
        <v>83</v>
      </c>
      <c r="O458" s="35">
        <f t="shared" si="25"/>
        <v>0</v>
      </c>
    </row>
    <row r="459" spans="1:15" ht="63.75" outlineLevel="4" x14ac:dyDescent="0.25">
      <c r="A459" s="13" t="s">
        <v>431</v>
      </c>
      <c r="B459" s="14" t="s">
        <v>303</v>
      </c>
      <c r="C459" s="14" t="s">
        <v>14</v>
      </c>
      <c r="D459" s="14" t="s">
        <v>165</v>
      </c>
      <c r="E459" s="14" t="s">
        <v>432</v>
      </c>
      <c r="F459" s="14"/>
      <c r="G459" s="26">
        <f>G460</f>
        <v>77</v>
      </c>
      <c r="H459" s="32"/>
      <c r="I459" s="32"/>
      <c r="J459" s="32"/>
      <c r="K459" s="26">
        <f>K460</f>
        <v>77</v>
      </c>
      <c r="L459" s="15">
        <v>77</v>
      </c>
      <c r="M459" s="15">
        <v>80</v>
      </c>
      <c r="N459" s="15">
        <v>83</v>
      </c>
      <c r="O459" s="35">
        <f t="shared" si="25"/>
        <v>0</v>
      </c>
    </row>
    <row r="460" spans="1:15" ht="25.5" outlineLevel="5" x14ac:dyDescent="0.25">
      <c r="A460" s="13" t="s">
        <v>450</v>
      </c>
      <c r="B460" s="14" t="s">
        <v>303</v>
      </c>
      <c r="C460" s="14" t="s">
        <v>14</v>
      </c>
      <c r="D460" s="14" t="s">
        <v>165</v>
      </c>
      <c r="E460" s="14" t="s">
        <v>451</v>
      </c>
      <c r="F460" s="14"/>
      <c r="G460" s="26">
        <f>G461</f>
        <v>77</v>
      </c>
      <c r="H460" s="32"/>
      <c r="I460" s="32"/>
      <c r="J460" s="32"/>
      <c r="K460" s="26">
        <f>K461</f>
        <v>77</v>
      </c>
      <c r="L460" s="15">
        <v>77</v>
      </c>
      <c r="M460" s="15">
        <v>80</v>
      </c>
      <c r="N460" s="15">
        <v>83</v>
      </c>
      <c r="O460" s="35">
        <f t="shared" si="25"/>
        <v>0</v>
      </c>
    </row>
    <row r="461" spans="1:15" outlineLevel="6" x14ac:dyDescent="0.25">
      <c r="A461" s="13" t="s">
        <v>160</v>
      </c>
      <c r="B461" s="14" t="s">
        <v>303</v>
      </c>
      <c r="C461" s="14" t="s">
        <v>14</v>
      </c>
      <c r="D461" s="14" t="s">
        <v>165</v>
      </c>
      <c r="E461" s="14" t="s">
        <v>451</v>
      </c>
      <c r="F461" s="14" t="s">
        <v>161</v>
      </c>
      <c r="G461" s="26">
        <v>77</v>
      </c>
      <c r="H461" s="32"/>
      <c r="I461" s="32"/>
      <c r="J461" s="32"/>
      <c r="K461" s="21">
        <f>SUM(G461:J461)</f>
        <v>77</v>
      </c>
      <c r="L461" s="15">
        <v>77</v>
      </c>
      <c r="M461" s="15">
        <v>80</v>
      </c>
      <c r="N461" s="15">
        <v>83</v>
      </c>
      <c r="O461" s="35">
        <f t="shared" si="25"/>
        <v>0</v>
      </c>
    </row>
    <row r="462" spans="1:15" outlineLevel="2" x14ac:dyDescent="0.25">
      <c r="A462" s="13" t="s">
        <v>15</v>
      </c>
      <c r="B462" s="14" t="s">
        <v>303</v>
      </c>
      <c r="C462" s="14" t="s">
        <v>14</v>
      </c>
      <c r="D462" s="14" t="s">
        <v>14</v>
      </c>
      <c r="E462" s="14"/>
      <c r="F462" s="14"/>
      <c r="G462" s="26">
        <f>G463+G471</f>
        <v>4880.46</v>
      </c>
      <c r="H462" s="32"/>
      <c r="I462" s="32"/>
      <c r="J462" s="32"/>
      <c r="K462" s="26">
        <f>K463+K471</f>
        <v>4880.46</v>
      </c>
      <c r="L462" s="15">
        <v>4880.4639999999999</v>
      </c>
      <c r="M462" s="15">
        <v>4906.4639999999999</v>
      </c>
      <c r="N462" s="15">
        <v>4931.4639999999999</v>
      </c>
      <c r="O462" s="35">
        <f t="shared" ref="O462:O525" si="34">L462-K462</f>
        <v>3.9999999999054126E-3</v>
      </c>
    </row>
    <row r="463" spans="1:15" ht="25.5" outlineLevel="3" x14ac:dyDescent="0.25">
      <c r="A463" s="13" t="s">
        <v>378</v>
      </c>
      <c r="B463" s="14" t="s">
        <v>303</v>
      </c>
      <c r="C463" s="14" t="s">
        <v>14</v>
      </c>
      <c r="D463" s="14" t="s">
        <v>14</v>
      </c>
      <c r="E463" s="14" t="s">
        <v>379</v>
      </c>
      <c r="F463" s="14"/>
      <c r="G463" s="26">
        <f>G464</f>
        <v>3170.36</v>
      </c>
      <c r="H463" s="32"/>
      <c r="I463" s="32"/>
      <c r="J463" s="32"/>
      <c r="K463" s="26">
        <f>K464</f>
        <v>3170.36</v>
      </c>
      <c r="L463" s="15">
        <v>3170.364</v>
      </c>
      <c r="M463" s="15">
        <v>3170.364</v>
      </c>
      <c r="N463" s="15">
        <v>3170.364</v>
      </c>
      <c r="O463" s="35">
        <f t="shared" si="34"/>
        <v>3.9999999999054126E-3</v>
      </c>
    </row>
    <row r="464" spans="1:15" ht="51" outlineLevel="4" x14ac:dyDescent="0.25">
      <c r="A464" s="13" t="s">
        <v>452</v>
      </c>
      <c r="B464" s="14" t="s">
        <v>303</v>
      </c>
      <c r="C464" s="14" t="s">
        <v>14</v>
      </c>
      <c r="D464" s="14" t="s">
        <v>14</v>
      </c>
      <c r="E464" s="14" t="s">
        <v>453</v>
      </c>
      <c r="F464" s="14"/>
      <c r="G464" s="26">
        <f>G465+G468</f>
        <v>3170.36</v>
      </c>
      <c r="H464" s="32"/>
      <c r="I464" s="32"/>
      <c r="J464" s="32"/>
      <c r="K464" s="26">
        <f>K465+K468</f>
        <v>3170.36</v>
      </c>
      <c r="L464" s="15">
        <v>3170.364</v>
      </c>
      <c r="M464" s="15">
        <v>3170.364</v>
      </c>
      <c r="N464" s="15">
        <v>3170.364</v>
      </c>
      <c r="O464" s="35">
        <f t="shared" si="34"/>
        <v>3.9999999999054126E-3</v>
      </c>
    </row>
    <row r="465" spans="1:15" ht="51" outlineLevel="5" x14ac:dyDescent="0.25">
      <c r="A465" s="13" t="s">
        <v>454</v>
      </c>
      <c r="B465" s="14" t="s">
        <v>303</v>
      </c>
      <c r="C465" s="14" t="s">
        <v>14</v>
      </c>
      <c r="D465" s="14" t="s">
        <v>14</v>
      </c>
      <c r="E465" s="14" t="s">
        <v>455</v>
      </c>
      <c r="F465" s="14"/>
      <c r="G465" s="26">
        <f>G466+G467</f>
        <v>1825.3600000000001</v>
      </c>
      <c r="H465" s="32"/>
      <c r="I465" s="32"/>
      <c r="J465" s="32"/>
      <c r="K465" s="26">
        <f>K466+K467</f>
        <v>1825.3600000000001</v>
      </c>
      <c r="L465" s="15">
        <v>1825.364</v>
      </c>
      <c r="M465" s="15">
        <v>1825.364</v>
      </c>
      <c r="N465" s="15">
        <v>1825.364</v>
      </c>
      <c r="O465" s="35">
        <f t="shared" si="34"/>
        <v>3.9999999999054126E-3</v>
      </c>
    </row>
    <row r="466" spans="1:15" outlineLevel="6" x14ac:dyDescent="0.25">
      <c r="A466" s="13" t="s">
        <v>160</v>
      </c>
      <c r="B466" s="14" t="s">
        <v>303</v>
      </c>
      <c r="C466" s="14" t="s">
        <v>14</v>
      </c>
      <c r="D466" s="14" t="s">
        <v>14</v>
      </c>
      <c r="E466" s="14" t="s">
        <v>455</v>
      </c>
      <c r="F466" s="14" t="s">
        <v>161</v>
      </c>
      <c r="G466" s="26">
        <v>750.66</v>
      </c>
      <c r="H466" s="32"/>
      <c r="I466" s="32"/>
      <c r="J466" s="32"/>
      <c r="K466" s="21">
        <f t="shared" ref="K466:K467" si="35">SUM(G466:J466)</f>
        <v>750.66</v>
      </c>
      <c r="L466" s="15">
        <v>750.66</v>
      </c>
      <c r="M466" s="15">
        <v>750.66</v>
      </c>
      <c r="N466" s="15">
        <v>750.66</v>
      </c>
      <c r="O466" s="35">
        <f t="shared" si="34"/>
        <v>0</v>
      </c>
    </row>
    <row r="467" spans="1:15" outlineLevel="6" x14ac:dyDescent="0.25">
      <c r="A467" s="13" t="s">
        <v>78</v>
      </c>
      <c r="B467" s="14" t="s">
        <v>303</v>
      </c>
      <c r="C467" s="14" t="s">
        <v>14</v>
      </c>
      <c r="D467" s="14" t="s">
        <v>14</v>
      </c>
      <c r="E467" s="14" t="s">
        <v>455</v>
      </c>
      <c r="F467" s="14" t="s">
        <v>79</v>
      </c>
      <c r="G467" s="26">
        <v>1074.7</v>
      </c>
      <c r="H467" s="32"/>
      <c r="I467" s="32"/>
      <c r="J467" s="32"/>
      <c r="K467" s="21">
        <f t="shared" si="35"/>
        <v>1074.7</v>
      </c>
      <c r="L467" s="15">
        <v>1074.704</v>
      </c>
      <c r="M467" s="15">
        <v>1074.704</v>
      </c>
      <c r="N467" s="15">
        <v>1074.704</v>
      </c>
      <c r="O467" s="35">
        <f t="shared" si="34"/>
        <v>3.9999999999054126E-3</v>
      </c>
    </row>
    <row r="468" spans="1:15" ht="51" outlineLevel="5" x14ac:dyDescent="0.25">
      <c r="A468" s="13" t="s">
        <v>456</v>
      </c>
      <c r="B468" s="14" t="s">
        <v>303</v>
      </c>
      <c r="C468" s="14" t="s">
        <v>14</v>
      </c>
      <c r="D468" s="14" t="s">
        <v>14</v>
      </c>
      <c r="E468" s="14" t="s">
        <v>457</v>
      </c>
      <c r="F468" s="14"/>
      <c r="G468" s="26">
        <f>G469+G470</f>
        <v>1345</v>
      </c>
      <c r="H468" s="32"/>
      <c r="I468" s="32"/>
      <c r="J468" s="32"/>
      <c r="K468" s="26">
        <f>K469+K470</f>
        <v>1345</v>
      </c>
      <c r="L468" s="15">
        <v>1345</v>
      </c>
      <c r="M468" s="15">
        <v>1345</v>
      </c>
      <c r="N468" s="15">
        <v>1345</v>
      </c>
      <c r="O468" s="35">
        <f t="shared" si="34"/>
        <v>0</v>
      </c>
    </row>
    <row r="469" spans="1:15" outlineLevel="6" x14ac:dyDescent="0.25">
      <c r="A469" s="13" t="s">
        <v>160</v>
      </c>
      <c r="B469" s="14" t="s">
        <v>303</v>
      </c>
      <c r="C469" s="14" t="s">
        <v>14</v>
      </c>
      <c r="D469" s="14" t="s">
        <v>14</v>
      </c>
      <c r="E469" s="14" t="s">
        <v>457</v>
      </c>
      <c r="F469" s="14" t="s">
        <v>161</v>
      </c>
      <c r="G469" s="26">
        <v>487.76</v>
      </c>
      <c r="H469" s="32"/>
      <c r="I469" s="32"/>
      <c r="J469" s="32"/>
      <c r="K469" s="21">
        <f t="shared" ref="K469:K470" si="36">SUM(G469:J469)</f>
        <v>487.76</v>
      </c>
      <c r="L469" s="15">
        <v>487.76</v>
      </c>
      <c r="M469" s="15">
        <v>487.76</v>
      </c>
      <c r="N469" s="15">
        <v>487.76</v>
      </c>
      <c r="O469" s="35">
        <f t="shared" si="34"/>
        <v>0</v>
      </c>
    </row>
    <row r="470" spans="1:15" outlineLevel="6" x14ac:dyDescent="0.25">
      <c r="A470" s="13" t="s">
        <v>78</v>
      </c>
      <c r="B470" s="14" t="s">
        <v>303</v>
      </c>
      <c r="C470" s="14" t="s">
        <v>14</v>
      </c>
      <c r="D470" s="14" t="s">
        <v>14</v>
      </c>
      <c r="E470" s="14" t="s">
        <v>457</v>
      </c>
      <c r="F470" s="14" t="s">
        <v>79</v>
      </c>
      <c r="G470" s="26">
        <v>857.24</v>
      </c>
      <c r="H470" s="32"/>
      <c r="I470" s="32"/>
      <c r="J470" s="32"/>
      <c r="K470" s="21">
        <f t="shared" si="36"/>
        <v>857.24</v>
      </c>
      <c r="L470" s="15">
        <v>857.24</v>
      </c>
      <c r="M470" s="15">
        <v>857.24</v>
      </c>
      <c r="N470" s="15">
        <v>857.24</v>
      </c>
      <c r="O470" s="35">
        <f t="shared" si="34"/>
        <v>0</v>
      </c>
    </row>
    <row r="471" spans="1:15" ht="25.5" outlineLevel="3" x14ac:dyDescent="0.25">
      <c r="A471" s="13" t="s">
        <v>458</v>
      </c>
      <c r="B471" s="14" t="s">
        <v>303</v>
      </c>
      <c r="C471" s="14" t="s">
        <v>14</v>
      </c>
      <c r="D471" s="14" t="s">
        <v>14</v>
      </c>
      <c r="E471" s="14" t="s">
        <v>459</v>
      </c>
      <c r="F471" s="14"/>
      <c r="G471" s="26">
        <f>G472</f>
        <v>1710.1</v>
      </c>
      <c r="H471" s="32"/>
      <c r="I471" s="32"/>
      <c r="J471" s="32"/>
      <c r="K471" s="26">
        <f>K472</f>
        <v>1710.1</v>
      </c>
      <c r="L471" s="15">
        <v>1710.1</v>
      </c>
      <c r="M471" s="15">
        <v>1736.1</v>
      </c>
      <c r="N471" s="15">
        <v>1761.1</v>
      </c>
      <c r="O471" s="35">
        <f t="shared" si="34"/>
        <v>0</v>
      </c>
    </row>
    <row r="472" spans="1:15" ht="89.25" outlineLevel="4" x14ac:dyDescent="0.25">
      <c r="A472" s="13" t="s">
        <v>460</v>
      </c>
      <c r="B472" s="14" t="s">
        <v>303</v>
      </c>
      <c r="C472" s="14" t="s">
        <v>14</v>
      </c>
      <c r="D472" s="14" t="s">
        <v>14</v>
      </c>
      <c r="E472" s="14" t="s">
        <v>461</v>
      </c>
      <c r="F472" s="14"/>
      <c r="G472" s="26">
        <f>G473+G476</f>
        <v>1710.1</v>
      </c>
      <c r="H472" s="32"/>
      <c r="I472" s="32"/>
      <c r="J472" s="32"/>
      <c r="K472" s="26">
        <f>K473+K476</f>
        <v>1710.1</v>
      </c>
      <c r="L472" s="15">
        <v>1710.1</v>
      </c>
      <c r="M472" s="15">
        <v>1736.1</v>
      </c>
      <c r="N472" s="15">
        <v>1761.1</v>
      </c>
      <c r="O472" s="35">
        <f t="shared" si="34"/>
        <v>0</v>
      </c>
    </row>
    <row r="473" spans="1:15" ht="38.25" outlineLevel="5" x14ac:dyDescent="0.25">
      <c r="A473" s="13" t="s">
        <v>462</v>
      </c>
      <c r="B473" s="14" t="s">
        <v>303</v>
      </c>
      <c r="C473" s="14" t="s">
        <v>14</v>
      </c>
      <c r="D473" s="14" t="s">
        <v>14</v>
      </c>
      <c r="E473" s="14" t="s">
        <v>463</v>
      </c>
      <c r="F473" s="14"/>
      <c r="G473" s="26">
        <f>G474+G475</f>
        <v>633</v>
      </c>
      <c r="H473" s="32"/>
      <c r="I473" s="32"/>
      <c r="J473" s="32"/>
      <c r="K473" s="26">
        <f>K474+K475</f>
        <v>633</v>
      </c>
      <c r="L473" s="15">
        <v>633</v>
      </c>
      <c r="M473" s="15">
        <v>659</v>
      </c>
      <c r="N473" s="15">
        <v>684</v>
      </c>
      <c r="O473" s="35">
        <f t="shared" si="34"/>
        <v>0</v>
      </c>
    </row>
    <row r="474" spans="1:15" outlineLevel="6" x14ac:dyDescent="0.25">
      <c r="A474" s="13" t="s">
        <v>160</v>
      </c>
      <c r="B474" s="14" t="s">
        <v>303</v>
      </c>
      <c r="C474" s="14" t="s">
        <v>14</v>
      </c>
      <c r="D474" s="14" t="s">
        <v>14</v>
      </c>
      <c r="E474" s="14" t="s">
        <v>463</v>
      </c>
      <c r="F474" s="14" t="s">
        <v>161</v>
      </c>
      <c r="G474" s="26">
        <v>477</v>
      </c>
      <c r="H474" s="32"/>
      <c r="I474" s="32"/>
      <c r="J474" s="32"/>
      <c r="K474" s="21">
        <f t="shared" ref="K474:K475" si="37">SUM(G474:J474)</f>
        <v>477</v>
      </c>
      <c r="L474" s="15">
        <v>477</v>
      </c>
      <c r="M474" s="15">
        <v>497</v>
      </c>
      <c r="N474" s="15">
        <v>516</v>
      </c>
      <c r="O474" s="35">
        <f t="shared" si="34"/>
        <v>0</v>
      </c>
    </row>
    <row r="475" spans="1:15" outlineLevel="6" x14ac:dyDescent="0.25">
      <c r="A475" s="13" t="s">
        <v>78</v>
      </c>
      <c r="B475" s="14" t="s">
        <v>303</v>
      </c>
      <c r="C475" s="14" t="s">
        <v>14</v>
      </c>
      <c r="D475" s="14" t="s">
        <v>14</v>
      </c>
      <c r="E475" s="14" t="s">
        <v>463</v>
      </c>
      <c r="F475" s="14" t="s">
        <v>79</v>
      </c>
      <c r="G475" s="26">
        <v>156</v>
      </c>
      <c r="H475" s="32"/>
      <c r="I475" s="32"/>
      <c r="J475" s="32"/>
      <c r="K475" s="21">
        <f t="shared" si="37"/>
        <v>156</v>
      </c>
      <c r="L475" s="15">
        <v>156</v>
      </c>
      <c r="M475" s="15">
        <v>162</v>
      </c>
      <c r="N475" s="15">
        <v>168</v>
      </c>
      <c r="O475" s="35">
        <f t="shared" si="34"/>
        <v>0</v>
      </c>
    </row>
    <row r="476" spans="1:15" ht="51" outlineLevel="5" x14ac:dyDescent="0.25">
      <c r="A476" s="13" t="s">
        <v>464</v>
      </c>
      <c r="B476" s="14" t="s">
        <v>303</v>
      </c>
      <c r="C476" s="14" t="s">
        <v>14</v>
      </c>
      <c r="D476" s="14" t="s">
        <v>14</v>
      </c>
      <c r="E476" s="14" t="s">
        <v>465</v>
      </c>
      <c r="F476" s="14"/>
      <c r="G476" s="26">
        <f>G477+G478</f>
        <v>1077.0999999999999</v>
      </c>
      <c r="H476" s="32"/>
      <c r="I476" s="32"/>
      <c r="J476" s="32"/>
      <c r="K476" s="26">
        <f>K477+K478</f>
        <v>1077.0999999999999</v>
      </c>
      <c r="L476" s="15">
        <v>1077.0999999999999</v>
      </c>
      <c r="M476" s="15">
        <v>1077.0999999999999</v>
      </c>
      <c r="N476" s="15">
        <v>1077.0999999999999</v>
      </c>
      <c r="O476" s="35">
        <f t="shared" si="34"/>
        <v>0</v>
      </c>
    </row>
    <row r="477" spans="1:15" outlineLevel="6" x14ac:dyDescent="0.25">
      <c r="A477" s="13" t="s">
        <v>160</v>
      </c>
      <c r="B477" s="14" t="s">
        <v>303</v>
      </c>
      <c r="C477" s="14" t="s">
        <v>14</v>
      </c>
      <c r="D477" s="14" t="s">
        <v>14</v>
      </c>
      <c r="E477" s="14" t="s">
        <v>465</v>
      </c>
      <c r="F477" s="14" t="s">
        <v>161</v>
      </c>
      <c r="G477" s="26">
        <v>572</v>
      </c>
      <c r="H477" s="32"/>
      <c r="I477" s="32"/>
      <c r="J477" s="32"/>
      <c r="K477" s="21">
        <f t="shared" ref="K477:K478" si="38">SUM(G477:J477)</f>
        <v>572</v>
      </c>
      <c r="L477" s="15">
        <v>572</v>
      </c>
      <c r="M477" s="15">
        <v>572</v>
      </c>
      <c r="N477" s="15">
        <v>572</v>
      </c>
      <c r="O477" s="35">
        <f t="shared" si="34"/>
        <v>0</v>
      </c>
    </row>
    <row r="478" spans="1:15" outlineLevel="6" x14ac:dyDescent="0.25">
      <c r="A478" s="13" t="s">
        <v>78</v>
      </c>
      <c r="B478" s="14" t="s">
        <v>303</v>
      </c>
      <c r="C478" s="14" t="s">
        <v>14</v>
      </c>
      <c r="D478" s="14" t="s">
        <v>14</v>
      </c>
      <c r="E478" s="14" t="s">
        <v>465</v>
      </c>
      <c r="F478" s="14" t="s">
        <v>79</v>
      </c>
      <c r="G478" s="26">
        <v>505.1</v>
      </c>
      <c r="H478" s="32"/>
      <c r="I478" s="32"/>
      <c r="J478" s="32"/>
      <c r="K478" s="21">
        <f t="shared" si="38"/>
        <v>505.1</v>
      </c>
      <c r="L478" s="15">
        <v>505.1</v>
      </c>
      <c r="M478" s="15">
        <v>505.1</v>
      </c>
      <c r="N478" s="15">
        <v>505.1</v>
      </c>
      <c r="O478" s="35">
        <f t="shared" si="34"/>
        <v>0</v>
      </c>
    </row>
    <row r="479" spans="1:15" outlineLevel="1" x14ac:dyDescent="0.25">
      <c r="A479" s="13" t="s">
        <v>466</v>
      </c>
      <c r="B479" s="14" t="s">
        <v>303</v>
      </c>
      <c r="C479" s="14" t="s">
        <v>467</v>
      </c>
      <c r="D479" s="14"/>
      <c r="E479" s="14"/>
      <c r="F479" s="14"/>
      <c r="G479" s="26">
        <f>G480</f>
        <v>13756.970000000001</v>
      </c>
      <c r="H479" s="32"/>
      <c r="I479" s="32"/>
      <c r="J479" s="32"/>
      <c r="K479" s="26">
        <f>K480</f>
        <v>13756.970000000001</v>
      </c>
      <c r="L479" s="15">
        <v>13756.972</v>
      </c>
      <c r="M479" s="15">
        <v>12872.371999999999</v>
      </c>
      <c r="N479" s="15">
        <v>13414.871999999999</v>
      </c>
      <c r="O479" s="35">
        <f t="shared" si="34"/>
        <v>1.9999999985884642E-3</v>
      </c>
    </row>
    <row r="480" spans="1:15" outlineLevel="2" x14ac:dyDescent="0.25">
      <c r="A480" s="13" t="s">
        <v>468</v>
      </c>
      <c r="B480" s="14" t="s">
        <v>303</v>
      </c>
      <c r="C480" s="14" t="s">
        <v>467</v>
      </c>
      <c r="D480" s="14" t="s">
        <v>37</v>
      </c>
      <c r="E480" s="14"/>
      <c r="F480" s="14"/>
      <c r="G480" s="26">
        <f>G481</f>
        <v>13756.970000000001</v>
      </c>
      <c r="H480" s="32"/>
      <c r="I480" s="32"/>
      <c r="J480" s="32"/>
      <c r="K480" s="26">
        <f>K481</f>
        <v>13756.970000000001</v>
      </c>
      <c r="L480" s="15">
        <v>13756.972</v>
      </c>
      <c r="M480" s="15">
        <v>12872.371999999999</v>
      </c>
      <c r="N480" s="15">
        <v>13414.871999999999</v>
      </c>
      <c r="O480" s="35">
        <f t="shared" si="34"/>
        <v>1.9999999985884642E-3</v>
      </c>
    </row>
    <row r="481" spans="1:15" ht="25.5" outlineLevel="3" x14ac:dyDescent="0.25">
      <c r="A481" s="13" t="s">
        <v>429</v>
      </c>
      <c r="B481" s="14" t="s">
        <v>303</v>
      </c>
      <c r="C481" s="14" t="s">
        <v>467</v>
      </c>
      <c r="D481" s="14" t="s">
        <v>37</v>
      </c>
      <c r="E481" s="14" t="s">
        <v>430</v>
      </c>
      <c r="F481" s="14"/>
      <c r="G481" s="26">
        <f>G482+G487+G497+G502+G507</f>
        <v>13756.970000000001</v>
      </c>
      <c r="H481" s="32"/>
      <c r="I481" s="32"/>
      <c r="J481" s="32"/>
      <c r="K481" s="26">
        <f>K482+K487+K497+K502+K507</f>
        <v>13756.970000000001</v>
      </c>
      <c r="L481" s="15">
        <v>13756.972</v>
      </c>
      <c r="M481" s="15">
        <v>12872.371999999999</v>
      </c>
      <c r="N481" s="15">
        <v>13414.871999999999</v>
      </c>
      <c r="O481" s="35">
        <f t="shared" si="34"/>
        <v>1.9999999985884642E-3</v>
      </c>
    </row>
    <row r="482" spans="1:15" ht="76.5" outlineLevel="4" x14ac:dyDescent="0.25">
      <c r="A482" s="13" t="s">
        <v>469</v>
      </c>
      <c r="B482" s="14" t="s">
        <v>303</v>
      </c>
      <c r="C482" s="14" t="s">
        <v>467</v>
      </c>
      <c r="D482" s="14" t="s">
        <v>37</v>
      </c>
      <c r="E482" s="14" t="s">
        <v>470</v>
      </c>
      <c r="F482" s="14"/>
      <c r="G482" s="26">
        <f>G483+G485</f>
        <v>115.7</v>
      </c>
      <c r="H482" s="32"/>
      <c r="I482" s="32"/>
      <c r="J482" s="32"/>
      <c r="K482" s="26">
        <f>K483+K485</f>
        <v>115.7</v>
      </c>
      <c r="L482" s="15">
        <v>115.7</v>
      </c>
      <c r="M482" s="15">
        <v>120.4</v>
      </c>
      <c r="N482" s="15">
        <v>125</v>
      </c>
      <c r="O482" s="35">
        <f t="shared" si="34"/>
        <v>0</v>
      </c>
    </row>
    <row r="483" spans="1:15" ht="51" outlineLevel="5" x14ac:dyDescent="0.25">
      <c r="A483" s="13" t="s">
        <v>471</v>
      </c>
      <c r="B483" s="14" t="s">
        <v>303</v>
      </c>
      <c r="C483" s="14" t="s">
        <v>467</v>
      </c>
      <c r="D483" s="14" t="s">
        <v>37</v>
      </c>
      <c r="E483" s="14" t="s">
        <v>472</v>
      </c>
      <c r="F483" s="14"/>
      <c r="G483" s="26">
        <f>G484</f>
        <v>100</v>
      </c>
      <c r="H483" s="32"/>
      <c r="I483" s="32"/>
      <c r="J483" s="32"/>
      <c r="K483" s="26">
        <f>K484</f>
        <v>100</v>
      </c>
      <c r="L483" s="15">
        <v>100</v>
      </c>
      <c r="M483" s="15">
        <v>104</v>
      </c>
      <c r="N483" s="15">
        <v>108</v>
      </c>
      <c r="O483" s="35">
        <f t="shared" si="34"/>
        <v>0</v>
      </c>
    </row>
    <row r="484" spans="1:15" outlineLevel="6" x14ac:dyDescent="0.25">
      <c r="A484" s="13" t="s">
        <v>78</v>
      </c>
      <c r="B484" s="14" t="s">
        <v>303</v>
      </c>
      <c r="C484" s="14" t="s">
        <v>467</v>
      </c>
      <c r="D484" s="14" t="s">
        <v>37</v>
      </c>
      <c r="E484" s="14" t="s">
        <v>472</v>
      </c>
      <c r="F484" s="14" t="s">
        <v>79</v>
      </c>
      <c r="G484" s="26">
        <v>100</v>
      </c>
      <c r="H484" s="32"/>
      <c r="I484" s="32"/>
      <c r="J484" s="32"/>
      <c r="K484" s="21">
        <f>SUM(G484:J484)</f>
        <v>100</v>
      </c>
      <c r="L484" s="15">
        <v>100</v>
      </c>
      <c r="M484" s="15">
        <v>104</v>
      </c>
      <c r="N484" s="15">
        <v>108</v>
      </c>
      <c r="O484" s="35">
        <f t="shared" si="34"/>
        <v>0</v>
      </c>
    </row>
    <row r="485" spans="1:15" ht="51" outlineLevel="5" x14ac:dyDescent="0.25">
      <c r="A485" s="13" t="s">
        <v>473</v>
      </c>
      <c r="B485" s="14" t="s">
        <v>303</v>
      </c>
      <c r="C485" s="14" t="s">
        <v>467</v>
      </c>
      <c r="D485" s="14" t="s">
        <v>37</v>
      </c>
      <c r="E485" s="14" t="s">
        <v>474</v>
      </c>
      <c r="F485" s="14"/>
      <c r="G485" s="26">
        <f>G486</f>
        <v>15.7</v>
      </c>
      <c r="H485" s="32"/>
      <c r="I485" s="32"/>
      <c r="J485" s="32"/>
      <c r="K485" s="26">
        <f>K486</f>
        <v>15.7</v>
      </c>
      <c r="L485" s="15">
        <v>15.7</v>
      </c>
      <c r="M485" s="15">
        <v>16.399999999999999</v>
      </c>
      <c r="N485" s="15">
        <v>17</v>
      </c>
      <c r="O485" s="35">
        <f t="shared" si="34"/>
        <v>0</v>
      </c>
    </row>
    <row r="486" spans="1:15" outlineLevel="6" x14ac:dyDescent="0.25">
      <c r="A486" s="13" t="s">
        <v>78</v>
      </c>
      <c r="B486" s="14" t="s">
        <v>303</v>
      </c>
      <c r="C486" s="14" t="s">
        <v>467</v>
      </c>
      <c r="D486" s="14" t="s">
        <v>37</v>
      </c>
      <c r="E486" s="14" t="s">
        <v>474</v>
      </c>
      <c r="F486" s="14" t="s">
        <v>79</v>
      </c>
      <c r="G486" s="26">
        <v>15.7</v>
      </c>
      <c r="H486" s="32"/>
      <c r="I486" s="32"/>
      <c r="J486" s="32"/>
      <c r="K486" s="21">
        <f>SUM(G486:J486)</f>
        <v>15.7</v>
      </c>
      <c r="L486" s="15">
        <v>15.7</v>
      </c>
      <c r="M486" s="15">
        <v>16.399999999999999</v>
      </c>
      <c r="N486" s="15">
        <v>17</v>
      </c>
      <c r="O486" s="35">
        <f t="shared" si="34"/>
        <v>0</v>
      </c>
    </row>
    <row r="487" spans="1:15" ht="153" outlineLevel="4" x14ac:dyDescent="0.25">
      <c r="A487" s="13" t="s">
        <v>475</v>
      </c>
      <c r="B487" s="14" t="s">
        <v>303</v>
      </c>
      <c r="C487" s="14" t="s">
        <v>467</v>
      </c>
      <c r="D487" s="14" t="s">
        <v>37</v>
      </c>
      <c r="E487" s="14" t="s">
        <v>476</v>
      </c>
      <c r="F487" s="14"/>
      <c r="G487" s="26">
        <f>G488+G490+G493+G495</f>
        <v>7189.9700000000012</v>
      </c>
      <c r="H487" s="32"/>
      <c r="I487" s="32"/>
      <c r="J487" s="32"/>
      <c r="K487" s="26">
        <f>K488+K490+K493+K495</f>
        <v>6079.4700000000012</v>
      </c>
      <c r="L487" s="15">
        <v>6079.4719999999998</v>
      </c>
      <c r="M487" s="15">
        <v>6297.7719999999999</v>
      </c>
      <c r="N487" s="15">
        <v>6557.8720000000003</v>
      </c>
      <c r="O487" s="35">
        <f t="shared" si="34"/>
        <v>1.9999999985884642E-3</v>
      </c>
    </row>
    <row r="488" spans="1:15" ht="51" outlineLevel="5" x14ac:dyDescent="0.25">
      <c r="A488" s="13" t="s">
        <v>477</v>
      </c>
      <c r="B488" s="14" t="s">
        <v>303</v>
      </c>
      <c r="C488" s="14" t="s">
        <v>467</v>
      </c>
      <c r="D488" s="14" t="s">
        <v>37</v>
      </c>
      <c r="E488" s="14" t="s">
        <v>478</v>
      </c>
      <c r="F488" s="14"/>
      <c r="G488" s="26">
        <f>G489</f>
        <v>3022.8</v>
      </c>
      <c r="H488" s="32"/>
      <c r="I488" s="32"/>
      <c r="J488" s="32"/>
      <c r="K488" s="26">
        <f>K489</f>
        <v>3022.8</v>
      </c>
      <c r="L488" s="15">
        <v>3022.8</v>
      </c>
      <c r="M488" s="15">
        <v>3122</v>
      </c>
      <c r="N488" s="15">
        <v>3256.2</v>
      </c>
      <c r="O488" s="35">
        <f t="shared" si="34"/>
        <v>0</v>
      </c>
    </row>
    <row r="489" spans="1:15" outlineLevel="6" x14ac:dyDescent="0.25">
      <c r="A489" s="13" t="s">
        <v>160</v>
      </c>
      <c r="B489" s="14" t="s">
        <v>303</v>
      </c>
      <c r="C489" s="14" t="s">
        <v>467</v>
      </c>
      <c r="D489" s="14" t="s">
        <v>37</v>
      </c>
      <c r="E489" s="14" t="s">
        <v>478</v>
      </c>
      <c r="F489" s="14" t="s">
        <v>161</v>
      </c>
      <c r="G489" s="26">
        <v>3022.8</v>
      </c>
      <c r="H489" s="32"/>
      <c r="I489" s="32"/>
      <c r="J489" s="32"/>
      <c r="K489" s="21">
        <f>SUM(G489:J489)</f>
        <v>3022.8</v>
      </c>
      <c r="L489" s="15">
        <v>3022.8</v>
      </c>
      <c r="M489" s="15">
        <v>3122</v>
      </c>
      <c r="N489" s="15">
        <v>3256.2</v>
      </c>
      <c r="O489" s="35">
        <f t="shared" si="34"/>
        <v>0</v>
      </c>
    </row>
    <row r="490" spans="1:15" ht="38.25" outlineLevel="5" x14ac:dyDescent="0.25">
      <c r="A490" s="13" t="s">
        <v>479</v>
      </c>
      <c r="B490" s="14" t="s">
        <v>303</v>
      </c>
      <c r="C490" s="14" t="s">
        <v>467</v>
      </c>
      <c r="D490" s="14" t="s">
        <v>37</v>
      </c>
      <c r="E490" s="14" t="s">
        <v>480</v>
      </c>
      <c r="F490" s="14"/>
      <c r="G490" s="26">
        <f>G491+G492</f>
        <v>4001.9</v>
      </c>
      <c r="H490" s="32"/>
      <c r="I490" s="32"/>
      <c r="J490" s="32"/>
      <c r="K490" s="26">
        <f>K491+K492</f>
        <v>2891.4</v>
      </c>
      <c r="L490" s="15">
        <v>2891.4</v>
      </c>
      <c r="M490" s="15">
        <v>3010.5</v>
      </c>
      <c r="N490" s="15">
        <v>3136.4</v>
      </c>
      <c r="O490" s="35">
        <f t="shared" si="34"/>
        <v>0</v>
      </c>
    </row>
    <row r="491" spans="1:15" outlineLevel="6" x14ac:dyDescent="0.25">
      <c r="A491" s="13" t="s">
        <v>160</v>
      </c>
      <c r="B491" s="14" t="s">
        <v>303</v>
      </c>
      <c r="C491" s="14" t="s">
        <v>467</v>
      </c>
      <c r="D491" s="14" t="s">
        <v>37</v>
      </c>
      <c r="E491" s="14" t="s">
        <v>480</v>
      </c>
      <c r="F491" s="14" t="s">
        <v>161</v>
      </c>
      <c r="G491" s="26">
        <v>3177.9</v>
      </c>
      <c r="H491" s="32">
        <v>-1110.5</v>
      </c>
      <c r="I491" s="32"/>
      <c r="J491" s="32"/>
      <c r="K491" s="21">
        <f t="shared" ref="K491:K492" si="39">SUM(G491:J491)</f>
        <v>2067.4</v>
      </c>
      <c r="L491" s="15">
        <v>2067.4</v>
      </c>
      <c r="M491" s="15">
        <v>2152.5</v>
      </c>
      <c r="N491" s="15">
        <v>2243.4</v>
      </c>
      <c r="O491" s="35">
        <f t="shared" si="34"/>
        <v>0</v>
      </c>
    </row>
    <row r="492" spans="1:15" outlineLevel="6" x14ac:dyDescent="0.25">
      <c r="A492" s="13" t="s">
        <v>78</v>
      </c>
      <c r="B492" s="14" t="s">
        <v>303</v>
      </c>
      <c r="C492" s="14" t="s">
        <v>467</v>
      </c>
      <c r="D492" s="14" t="s">
        <v>37</v>
      </c>
      <c r="E492" s="14" t="s">
        <v>480</v>
      </c>
      <c r="F492" s="14" t="s">
        <v>79</v>
      </c>
      <c r="G492" s="26">
        <v>824</v>
      </c>
      <c r="H492" s="32"/>
      <c r="I492" s="32"/>
      <c r="J492" s="32"/>
      <c r="K492" s="21">
        <f t="shared" si="39"/>
        <v>824</v>
      </c>
      <c r="L492" s="15">
        <v>824</v>
      </c>
      <c r="M492" s="15">
        <v>858</v>
      </c>
      <c r="N492" s="15">
        <v>893</v>
      </c>
      <c r="O492" s="35">
        <f t="shared" si="34"/>
        <v>0</v>
      </c>
    </row>
    <row r="493" spans="1:15" ht="25.5" outlineLevel="5" x14ac:dyDescent="0.25">
      <c r="A493" s="13" t="s">
        <v>481</v>
      </c>
      <c r="B493" s="14" t="s">
        <v>303</v>
      </c>
      <c r="C493" s="14" t="s">
        <v>467</v>
      </c>
      <c r="D493" s="14" t="s">
        <v>37</v>
      </c>
      <c r="E493" s="14" t="s">
        <v>482</v>
      </c>
      <c r="F493" s="14"/>
      <c r="G493" s="26">
        <f>G494</f>
        <v>165.27</v>
      </c>
      <c r="H493" s="32"/>
      <c r="I493" s="32"/>
      <c r="J493" s="32"/>
      <c r="K493" s="26">
        <f>K494</f>
        <v>165.27</v>
      </c>
      <c r="L493" s="15">
        <v>165.27199999999999</v>
      </c>
      <c r="M493" s="15">
        <v>165.27199999999999</v>
      </c>
      <c r="N493" s="15">
        <v>165.27199999999999</v>
      </c>
      <c r="O493" s="35">
        <f t="shared" si="34"/>
        <v>1.999999999981128E-3</v>
      </c>
    </row>
    <row r="494" spans="1:15" outlineLevel="6" x14ac:dyDescent="0.25">
      <c r="A494" s="13" t="s">
        <v>160</v>
      </c>
      <c r="B494" s="14" t="s">
        <v>303</v>
      </c>
      <c r="C494" s="14" t="s">
        <v>467</v>
      </c>
      <c r="D494" s="14" t="s">
        <v>37</v>
      </c>
      <c r="E494" s="14" t="s">
        <v>482</v>
      </c>
      <c r="F494" s="14" t="s">
        <v>161</v>
      </c>
      <c r="G494" s="26">
        <v>165.27</v>
      </c>
      <c r="H494" s="32"/>
      <c r="I494" s="32"/>
      <c r="J494" s="32"/>
      <c r="K494" s="21">
        <f>SUM(G494:J494)</f>
        <v>165.27</v>
      </c>
      <c r="L494" s="15">
        <v>165.27199999999999</v>
      </c>
      <c r="M494" s="15">
        <v>165.27199999999999</v>
      </c>
      <c r="N494" s="15">
        <v>165.27199999999999</v>
      </c>
      <c r="O494" s="35">
        <f t="shared" si="34"/>
        <v>1.999999999981128E-3</v>
      </c>
    </row>
    <row r="495" spans="1:15" ht="51" outlineLevel="5" x14ac:dyDescent="0.25">
      <c r="A495" s="13" t="s">
        <v>483</v>
      </c>
      <c r="B495" s="14" t="s">
        <v>303</v>
      </c>
      <c r="C495" s="14" t="s">
        <v>467</v>
      </c>
      <c r="D495" s="14" t="s">
        <v>37</v>
      </c>
      <c r="E495" s="14" t="s">
        <v>484</v>
      </c>
      <c r="F495" s="14"/>
      <c r="G495" s="26">
        <f>G496</f>
        <v>0</v>
      </c>
      <c r="H495" s="32"/>
      <c r="I495" s="32"/>
      <c r="J495" s="32"/>
      <c r="K495" s="26">
        <f>K496</f>
        <v>0</v>
      </c>
      <c r="L495" s="15">
        <v>0</v>
      </c>
      <c r="M495" s="15">
        <v>0</v>
      </c>
      <c r="N495" s="15">
        <v>0</v>
      </c>
      <c r="O495" s="35">
        <f t="shared" si="34"/>
        <v>0</v>
      </c>
    </row>
    <row r="496" spans="1:15" outlineLevel="6" x14ac:dyDescent="0.25">
      <c r="A496" s="13" t="s">
        <v>160</v>
      </c>
      <c r="B496" s="14" t="s">
        <v>303</v>
      </c>
      <c r="C496" s="14" t="s">
        <v>467</v>
      </c>
      <c r="D496" s="14" t="s">
        <v>37</v>
      </c>
      <c r="E496" s="14" t="s">
        <v>484</v>
      </c>
      <c r="F496" s="14" t="s">
        <v>161</v>
      </c>
      <c r="G496" s="26"/>
      <c r="H496" s="32"/>
      <c r="I496" s="32"/>
      <c r="J496" s="32"/>
      <c r="K496" s="21">
        <f>SUM(G496:J496)</f>
        <v>0</v>
      </c>
      <c r="L496" s="15">
        <v>0</v>
      </c>
      <c r="M496" s="15">
        <v>0</v>
      </c>
      <c r="N496" s="15">
        <v>0</v>
      </c>
      <c r="O496" s="35">
        <f t="shared" si="34"/>
        <v>0</v>
      </c>
    </row>
    <row r="497" spans="1:15" ht="51" outlineLevel="4" x14ac:dyDescent="0.25">
      <c r="A497" s="13" t="s">
        <v>485</v>
      </c>
      <c r="B497" s="14" t="s">
        <v>303</v>
      </c>
      <c r="C497" s="14" t="s">
        <v>467</v>
      </c>
      <c r="D497" s="14" t="s">
        <v>37</v>
      </c>
      <c r="E497" s="14" t="s">
        <v>486</v>
      </c>
      <c r="F497" s="14"/>
      <c r="G497" s="26">
        <f>G498+G500</f>
        <v>6120.1</v>
      </c>
      <c r="H497" s="32"/>
      <c r="I497" s="32"/>
      <c r="J497" s="32"/>
      <c r="K497" s="26">
        <f>K498+K500</f>
        <v>6120.1</v>
      </c>
      <c r="L497" s="15">
        <v>6120.1</v>
      </c>
      <c r="M497" s="15">
        <v>6322.2</v>
      </c>
      <c r="N497" s="15">
        <v>6594</v>
      </c>
      <c r="O497" s="35">
        <f t="shared" si="34"/>
        <v>0</v>
      </c>
    </row>
    <row r="498" spans="1:15" ht="76.5" outlineLevel="5" x14ac:dyDescent="0.25">
      <c r="A498" s="13" t="s">
        <v>487</v>
      </c>
      <c r="B498" s="14" t="s">
        <v>303</v>
      </c>
      <c r="C498" s="14" t="s">
        <v>467</v>
      </c>
      <c r="D498" s="14" t="s">
        <v>37</v>
      </c>
      <c r="E498" s="14" t="s">
        <v>488</v>
      </c>
      <c r="F498" s="14"/>
      <c r="G498" s="26">
        <f>G499</f>
        <v>6094.5</v>
      </c>
      <c r="H498" s="32"/>
      <c r="I498" s="32"/>
      <c r="J498" s="32"/>
      <c r="K498" s="26">
        <f>K499</f>
        <v>6094.5</v>
      </c>
      <c r="L498" s="15">
        <v>6094.5</v>
      </c>
      <c r="M498" s="15">
        <v>6295.5</v>
      </c>
      <c r="N498" s="15">
        <v>6566.2</v>
      </c>
      <c r="O498" s="35">
        <f t="shared" si="34"/>
        <v>0</v>
      </c>
    </row>
    <row r="499" spans="1:15" outlineLevel="6" x14ac:dyDescent="0.25">
      <c r="A499" s="13" t="s">
        <v>160</v>
      </c>
      <c r="B499" s="14" t="s">
        <v>303</v>
      </c>
      <c r="C499" s="14" t="s">
        <v>467</v>
      </c>
      <c r="D499" s="14" t="s">
        <v>37</v>
      </c>
      <c r="E499" s="14" t="s">
        <v>488</v>
      </c>
      <c r="F499" s="14" t="s">
        <v>161</v>
      </c>
      <c r="G499" s="26">
        <v>6094.5</v>
      </c>
      <c r="H499" s="32"/>
      <c r="I499" s="32"/>
      <c r="J499" s="32"/>
      <c r="K499" s="21">
        <f>SUM(G499:J499)</f>
        <v>6094.5</v>
      </c>
      <c r="L499" s="15">
        <v>6094.5</v>
      </c>
      <c r="M499" s="15">
        <v>6295.5</v>
      </c>
      <c r="N499" s="15">
        <v>6566.2</v>
      </c>
      <c r="O499" s="35">
        <f t="shared" si="34"/>
        <v>0</v>
      </c>
    </row>
    <row r="500" spans="1:15" ht="25.5" outlineLevel="5" x14ac:dyDescent="0.25">
      <c r="A500" s="13" t="s">
        <v>489</v>
      </c>
      <c r="B500" s="14" t="s">
        <v>303</v>
      </c>
      <c r="C500" s="14" t="s">
        <v>467</v>
      </c>
      <c r="D500" s="14" t="s">
        <v>37</v>
      </c>
      <c r="E500" s="14" t="s">
        <v>490</v>
      </c>
      <c r="F500" s="14"/>
      <c r="G500" s="26">
        <f>G501</f>
        <v>25.6</v>
      </c>
      <c r="H500" s="32"/>
      <c r="I500" s="32"/>
      <c r="J500" s="32"/>
      <c r="K500" s="26">
        <f>K501</f>
        <v>25.6</v>
      </c>
      <c r="L500" s="15">
        <v>25.6</v>
      </c>
      <c r="M500" s="15">
        <v>26.7</v>
      </c>
      <c r="N500" s="15">
        <v>27.8</v>
      </c>
      <c r="O500" s="35">
        <f t="shared" si="34"/>
        <v>0</v>
      </c>
    </row>
    <row r="501" spans="1:15" outlineLevel="6" x14ac:dyDescent="0.25">
      <c r="A501" s="13" t="s">
        <v>160</v>
      </c>
      <c r="B501" s="14" t="s">
        <v>303</v>
      </c>
      <c r="C501" s="14" t="s">
        <v>467</v>
      </c>
      <c r="D501" s="14" t="s">
        <v>37</v>
      </c>
      <c r="E501" s="14" t="s">
        <v>490</v>
      </c>
      <c r="F501" s="14" t="s">
        <v>161</v>
      </c>
      <c r="G501" s="26">
        <v>25.6</v>
      </c>
      <c r="H501" s="32"/>
      <c r="I501" s="32"/>
      <c r="J501" s="32"/>
      <c r="K501" s="21">
        <f>SUM(G501:J501)</f>
        <v>25.6</v>
      </c>
      <c r="L501" s="15">
        <v>25.6</v>
      </c>
      <c r="M501" s="15">
        <v>26.7</v>
      </c>
      <c r="N501" s="15">
        <v>27.8</v>
      </c>
      <c r="O501" s="35">
        <f t="shared" si="34"/>
        <v>0</v>
      </c>
    </row>
    <row r="502" spans="1:15" ht="63.75" outlineLevel="4" x14ac:dyDescent="0.25">
      <c r="A502" s="13" t="s">
        <v>431</v>
      </c>
      <c r="B502" s="14" t="s">
        <v>303</v>
      </c>
      <c r="C502" s="14" t="s">
        <v>467</v>
      </c>
      <c r="D502" s="14" t="s">
        <v>37</v>
      </c>
      <c r="E502" s="14" t="s">
        <v>432</v>
      </c>
      <c r="F502" s="14"/>
      <c r="G502" s="26">
        <f>G503+G505</f>
        <v>126.6</v>
      </c>
      <c r="H502" s="32"/>
      <c r="I502" s="32"/>
      <c r="J502" s="32"/>
      <c r="K502" s="26">
        <f>K503+K505</f>
        <v>126.6</v>
      </c>
      <c r="L502" s="15">
        <v>126.6</v>
      </c>
      <c r="M502" s="15">
        <v>132</v>
      </c>
      <c r="N502" s="15">
        <v>138</v>
      </c>
      <c r="O502" s="35">
        <f t="shared" si="34"/>
        <v>0</v>
      </c>
    </row>
    <row r="503" spans="1:15" ht="25.5" outlineLevel="5" x14ac:dyDescent="0.25">
      <c r="A503" s="13" t="s">
        <v>435</v>
      </c>
      <c r="B503" s="14" t="s">
        <v>303</v>
      </c>
      <c r="C503" s="14" t="s">
        <v>467</v>
      </c>
      <c r="D503" s="14" t="s">
        <v>37</v>
      </c>
      <c r="E503" s="14" t="s">
        <v>436</v>
      </c>
      <c r="F503" s="14"/>
      <c r="G503" s="26">
        <f>G504</f>
        <v>64.599999999999994</v>
      </c>
      <c r="H503" s="32"/>
      <c r="I503" s="32"/>
      <c r="J503" s="32"/>
      <c r="K503" s="26">
        <f>K504</f>
        <v>64.599999999999994</v>
      </c>
      <c r="L503" s="15">
        <v>64.599999999999994</v>
      </c>
      <c r="M503" s="15">
        <v>67</v>
      </c>
      <c r="N503" s="15">
        <v>70</v>
      </c>
      <c r="O503" s="35">
        <f t="shared" si="34"/>
        <v>0</v>
      </c>
    </row>
    <row r="504" spans="1:15" outlineLevel="6" x14ac:dyDescent="0.25">
      <c r="A504" s="13" t="s">
        <v>160</v>
      </c>
      <c r="B504" s="14" t="s">
        <v>303</v>
      </c>
      <c r="C504" s="14" t="s">
        <v>467</v>
      </c>
      <c r="D504" s="14" t="s">
        <v>37</v>
      </c>
      <c r="E504" s="14" t="s">
        <v>436</v>
      </c>
      <c r="F504" s="14" t="s">
        <v>161</v>
      </c>
      <c r="G504" s="26">
        <v>64.599999999999994</v>
      </c>
      <c r="H504" s="32"/>
      <c r="I504" s="32"/>
      <c r="J504" s="32"/>
      <c r="K504" s="21">
        <f>SUM(G504:J504)</f>
        <v>64.599999999999994</v>
      </c>
      <c r="L504" s="15">
        <v>64.599999999999994</v>
      </c>
      <c r="M504" s="15">
        <v>67</v>
      </c>
      <c r="N504" s="15">
        <v>70</v>
      </c>
      <c r="O504" s="35">
        <f t="shared" si="34"/>
        <v>0</v>
      </c>
    </row>
    <row r="505" spans="1:15" ht="25.5" outlineLevel="5" x14ac:dyDescent="0.25">
      <c r="A505" s="13" t="s">
        <v>491</v>
      </c>
      <c r="B505" s="14" t="s">
        <v>303</v>
      </c>
      <c r="C505" s="14" t="s">
        <v>467</v>
      </c>
      <c r="D505" s="14" t="s">
        <v>37</v>
      </c>
      <c r="E505" s="14" t="s">
        <v>492</v>
      </c>
      <c r="F505" s="14"/>
      <c r="G505" s="26">
        <f>G506</f>
        <v>62</v>
      </c>
      <c r="H505" s="32"/>
      <c r="I505" s="32"/>
      <c r="J505" s="32"/>
      <c r="K505" s="26">
        <f>K506</f>
        <v>62</v>
      </c>
      <c r="L505" s="15">
        <v>62</v>
      </c>
      <c r="M505" s="15">
        <v>65</v>
      </c>
      <c r="N505" s="15">
        <v>68</v>
      </c>
      <c r="O505" s="35">
        <f t="shared" si="34"/>
        <v>0</v>
      </c>
    </row>
    <row r="506" spans="1:15" outlineLevel="6" x14ac:dyDescent="0.25">
      <c r="A506" s="13" t="s">
        <v>160</v>
      </c>
      <c r="B506" s="14" t="s">
        <v>303</v>
      </c>
      <c r="C506" s="14" t="s">
        <v>467</v>
      </c>
      <c r="D506" s="14" t="s">
        <v>37</v>
      </c>
      <c r="E506" s="14" t="s">
        <v>492</v>
      </c>
      <c r="F506" s="14" t="s">
        <v>161</v>
      </c>
      <c r="G506" s="26">
        <v>62</v>
      </c>
      <c r="H506" s="32"/>
      <c r="I506" s="32"/>
      <c r="J506" s="32"/>
      <c r="K506" s="21">
        <f>SUM(G506:J506)</f>
        <v>62</v>
      </c>
      <c r="L506" s="15">
        <v>62</v>
      </c>
      <c r="M506" s="15">
        <v>65</v>
      </c>
      <c r="N506" s="15">
        <v>68</v>
      </c>
      <c r="O506" s="35">
        <f t="shared" si="34"/>
        <v>0</v>
      </c>
    </row>
    <row r="507" spans="1:15" ht="51" outlineLevel="4" x14ac:dyDescent="0.25">
      <c r="A507" s="13" t="s">
        <v>441</v>
      </c>
      <c r="B507" s="14" t="s">
        <v>303</v>
      </c>
      <c r="C507" s="14" t="s">
        <v>467</v>
      </c>
      <c r="D507" s="14" t="s">
        <v>37</v>
      </c>
      <c r="E507" s="14" t="s">
        <v>442</v>
      </c>
      <c r="F507" s="14"/>
      <c r="G507" s="26">
        <f>G508</f>
        <v>204.6</v>
      </c>
      <c r="H507" s="32"/>
      <c r="I507" s="32"/>
      <c r="J507" s="32"/>
      <c r="K507" s="26">
        <f>K508</f>
        <v>1315.1</v>
      </c>
      <c r="L507" s="15">
        <v>1315.1</v>
      </c>
      <c r="M507" s="15">
        <v>0</v>
      </c>
      <c r="N507" s="15">
        <v>0</v>
      </c>
      <c r="O507" s="35">
        <f t="shared" si="34"/>
        <v>0</v>
      </c>
    </row>
    <row r="508" spans="1:15" ht="38.25" outlineLevel="5" x14ac:dyDescent="0.25">
      <c r="A508" s="13" t="s">
        <v>443</v>
      </c>
      <c r="B508" s="14" t="s">
        <v>303</v>
      </c>
      <c r="C508" s="14" t="s">
        <v>467</v>
      </c>
      <c r="D508" s="14" t="s">
        <v>37</v>
      </c>
      <c r="E508" s="14" t="s">
        <v>444</v>
      </c>
      <c r="F508" s="14"/>
      <c r="G508" s="26">
        <f>G509</f>
        <v>204.6</v>
      </c>
      <c r="H508" s="32"/>
      <c r="I508" s="32"/>
      <c r="J508" s="32"/>
      <c r="K508" s="26">
        <f>K509</f>
        <v>1315.1</v>
      </c>
      <c r="L508" s="15">
        <v>1315.1</v>
      </c>
      <c r="M508" s="15">
        <v>0</v>
      </c>
      <c r="N508" s="15">
        <v>0</v>
      </c>
      <c r="O508" s="35">
        <f t="shared" si="34"/>
        <v>0</v>
      </c>
    </row>
    <row r="509" spans="1:15" outlineLevel="6" x14ac:dyDescent="0.25">
      <c r="A509" s="13" t="s">
        <v>160</v>
      </c>
      <c r="B509" s="14" t="s">
        <v>303</v>
      </c>
      <c r="C509" s="14" t="s">
        <v>467</v>
      </c>
      <c r="D509" s="14" t="s">
        <v>37</v>
      </c>
      <c r="E509" s="14" t="s">
        <v>444</v>
      </c>
      <c r="F509" s="14" t="s">
        <v>161</v>
      </c>
      <c r="G509" s="26">
        <v>204.6</v>
      </c>
      <c r="H509" s="32">
        <v>1110.5</v>
      </c>
      <c r="I509" s="32"/>
      <c r="J509" s="32"/>
      <c r="K509" s="21">
        <f>SUM(G509:J509)</f>
        <v>1315.1</v>
      </c>
      <c r="L509" s="15">
        <v>1315.1</v>
      </c>
      <c r="M509" s="15">
        <v>0</v>
      </c>
      <c r="N509" s="15">
        <v>0</v>
      </c>
      <c r="O509" s="35">
        <f t="shared" si="34"/>
        <v>0</v>
      </c>
    </row>
    <row r="510" spans="1:15" outlineLevel="1" x14ac:dyDescent="0.25">
      <c r="A510" s="13" t="s">
        <v>34</v>
      </c>
      <c r="B510" s="14" t="s">
        <v>303</v>
      </c>
      <c r="C510" s="14" t="s">
        <v>35</v>
      </c>
      <c r="D510" s="14"/>
      <c r="E510" s="14"/>
      <c r="F510" s="14"/>
      <c r="G510" s="26">
        <f>G511+G516+G521</f>
        <v>6036.9299999999994</v>
      </c>
      <c r="H510" s="32"/>
      <c r="I510" s="32"/>
      <c r="J510" s="32"/>
      <c r="K510" s="26">
        <f>K511+K516+K521</f>
        <v>6036.9299999999994</v>
      </c>
      <c r="L510" s="15">
        <v>6036.93048</v>
      </c>
      <c r="M510" s="15">
        <v>6340.4309999999996</v>
      </c>
      <c r="N510" s="15">
        <v>6548.22</v>
      </c>
      <c r="O510" s="35">
        <f t="shared" si="34"/>
        <v>4.800000006071059E-4</v>
      </c>
    </row>
    <row r="511" spans="1:15" outlineLevel="2" x14ac:dyDescent="0.25">
      <c r="A511" s="13" t="s">
        <v>493</v>
      </c>
      <c r="B511" s="14" t="s">
        <v>303</v>
      </c>
      <c r="C511" s="14" t="s">
        <v>35</v>
      </c>
      <c r="D511" s="14" t="s">
        <v>178</v>
      </c>
      <c r="E511" s="14"/>
      <c r="F511" s="14"/>
      <c r="G511" s="26">
        <f>G512</f>
        <v>4791.6099999999997</v>
      </c>
      <c r="H511" s="32"/>
      <c r="I511" s="32"/>
      <c r="J511" s="32"/>
      <c r="K511" s="26">
        <f>K512</f>
        <v>4791.6099999999997</v>
      </c>
      <c r="L511" s="15">
        <v>4791.6154800000004</v>
      </c>
      <c r="M511" s="15">
        <v>5031.1959999999999</v>
      </c>
      <c r="N511" s="15">
        <v>5238.9849999999997</v>
      </c>
      <c r="O511" s="35">
        <f t="shared" si="34"/>
        <v>5.4800000007162453E-3</v>
      </c>
    </row>
    <row r="512" spans="1:15" ht="25.5" outlineLevel="3" x14ac:dyDescent="0.25">
      <c r="A512" s="13" t="s">
        <v>16</v>
      </c>
      <c r="B512" s="14" t="s">
        <v>303</v>
      </c>
      <c r="C512" s="14" t="s">
        <v>35</v>
      </c>
      <c r="D512" s="14" t="s">
        <v>178</v>
      </c>
      <c r="E512" s="14" t="s">
        <v>17</v>
      </c>
      <c r="F512" s="14"/>
      <c r="G512" s="26">
        <f>G513</f>
        <v>4791.6099999999997</v>
      </c>
      <c r="H512" s="32"/>
      <c r="I512" s="32"/>
      <c r="J512" s="32"/>
      <c r="K512" s="26">
        <f>K513</f>
        <v>4791.6099999999997</v>
      </c>
      <c r="L512" s="15">
        <v>4791.6154800000004</v>
      </c>
      <c r="M512" s="15">
        <v>5031.1959999999999</v>
      </c>
      <c r="N512" s="15">
        <v>5238.9849999999997</v>
      </c>
      <c r="O512" s="35">
        <f t="shared" si="34"/>
        <v>5.4800000007162453E-3</v>
      </c>
    </row>
    <row r="513" spans="1:15" ht="38.25" outlineLevel="4" x14ac:dyDescent="0.25">
      <c r="A513" s="13" t="s">
        <v>60</v>
      </c>
      <c r="B513" s="14" t="s">
        <v>303</v>
      </c>
      <c r="C513" s="14" t="s">
        <v>35</v>
      </c>
      <c r="D513" s="14" t="s">
        <v>178</v>
      </c>
      <c r="E513" s="14" t="s">
        <v>61</v>
      </c>
      <c r="F513" s="14"/>
      <c r="G513" s="26">
        <f>G514</f>
        <v>4791.6099999999997</v>
      </c>
      <c r="H513" s="32"/>
      <c r="I513" s="32"/>
      <c r="J513" s="32"/>
      <c r="K513" s="26">
        <f>K514</f>
        <v>4791.6099999999997</v>
      </c>
      <c r="L513" s="15">
        <v>4791.6154800000004</v>
      </c>
      <c r="M513" s="15">
        <v>5031.1959999999999</v>
      </c>
      <c r="N513" s="15">
        <v>5238.9849999999997</v>
      </c>
      <c r="O513" s="35">
        <f t="shared" si="34"/>
        <v>5.4800000007162453E-3</v>
      </c>
    </row>
    <row r="514" spans="1:15" outlineLevel="5" x14ac:dyDescent="0.25">
      <c r="A514" s="13" t="s">
        <v>494</v>
      </c>
      <c r="B514" s="14" t="s">
        <v>303</v>
      </c>
      <c r="C514" s="14" t="s">
        <v>35</v>
      </c>
      <c r="D514" s="14" t="s">
        <v>178</v>
      </c>
      <c r="E514" s="14" t="s">
        <v>495</v>
      </c>
      <c r="F514" s="14"/>
      <c r="G514" s="26">
        <f>G515</f>
        <v>4791.6099999999997</v>
      </c>
      <c r="H514" s="32"/>
      <c r="I514" s="32"/>
      <c r="J514" s="32"/>
      <c r="K514" s="26">
        <f>K515</f>
        <v>4791.6099999999997</v>
      </c>
      <c r="L514" s="15">
        <v>4791.6154800000004</v>
      </c>
      <c r="M514" s="15">
        <v>5031.1959999999999</v>
      </c>
      <c r="N514" s="15">
        <v>5238.9849999999997</v>
      </c>
      <c r="O514" s="35">
        <f t="shared" si="34"/>
        <v>5.4800000007162453E-3</v>
      </c>
    </row>
    <row r="515" spans="1:15" outlineLevel="6" x14ac:dyDescent="0.25">
      <c r="A515" s="13" t="s">
        <v>160</v>
      </c>
      <c r="B515" s="14" t="s">
        <v>303</v>
      </c>
      <c r="C515" s="14" t="s">
        <v>35</v>
      </c>
      <c r="D515" s="14" t="s">
        <v>178</v>
      </c>
      <c r="E515" s="14" t="s">
        <v>495</v>
      </c>
      <c r="F515" s="14" t="s">
        <v>161</v>
      </c>
      <c r="G515" s="26">
        <v>4791.6099999999997</v>
      </c>
      <c r="H515" s="32"/>
      <c r="I515" s="32"/>
      <c r="J515" s="32"/>
      <c r="K515" s="21">
        <f>SUM(G515:J515)</f>
        <v>4791.6099999999997</v>
      </c>
      <c r="L515" s="15">
        <v>4791.6154800000004</v>
      </c>
      <c r="M515" s="15">
        <v>5031.1959999999999</v>
      </c>
      <c r="N515" s="15">
        <v>5238.9849999999997</v>
      </c>
      <c r="O515" s="35">
        <f t="shared" si="34"/>
        <v>5.4800000007162453E-3</v>
      </c>
    </row>
    <row r="516" spans="1:15" outlineLevel="2" x14ac:dyDescent="0.25">
      <c r="A516" s="13" t="s">
        <v>44</v>
      </c>
      <c r="B516" s="14" t="s">
        <v>303</v>
      </c>
      <c r="C516" s="14" t="s">
        <v>35</v>
      </c>
      <c r="D516" s="14" t="s">
        <v>45</v>
      </c>
      <c r="E516" s="14"/>
      <c r="F516" s="14"/>
      <c r="G516" s="26">
        <f>G517</f>
        <v>809.24</v>
      </c>
      <c r="H516" s="32"/>
      <c r="I516" s="32"/>
      <c r="J516" s="32"/>
      <c r="K516" s="26">
        <f>K517</f>
        <v>809.24</v>
      </c>
      <c r="L516" s="15">
        <v>809.23500000000001</v>
      </c>
      <c r="M516" s="15">
        <v>809.23500000000001</v>
      </c>
      <c r="N516" s="15">
        <v>809.23500000000001</v>
      </c>
      <c r="O516" s="35">
        <f t="shared" si="34"/>
        <v>-4.9999999999954525E-3</v>
      </c>
    </row>
    <row r="517" spans="1:15" ht="25.5" outlineLevel="3" x14ac:dyDescent="0.25">
      <c r="A517" s="13" t="s">
        <v>16</v>
      </c>
      <c r="B517" s="14" t="s">
        <v>303</v>
      </c>
      <c r="C517" s="14" t="s">
        <v>35</v>
      </c>
      <c r="D517" s="14" t="s">
        <v>45</v>
      </c>
      <c r="E517" s="14" t="s">
        <v>17</v>
      </c>
      <c r="F517" s="14"/>
      <c r="G517" s="26">
        <f>G518</f>
        <v>809.24</v>
      </c>
      <c r="H517" s="32"/>
      <c r="I517" s="32"/>
      <c r="J517" s="32"/>
      <c r="K517" s="26">
        <f>K518</f>
        <v>809.24</v>
      </c>
      <c r="L517" s="15">
        <v>809.23500000000001</v>
      </c>
      <c r="M517" s="15">
        <v>809.23500000000001</v>
      </c>
      <c r="N517" s="15">
        <v>809.23500000000001</v>
      </c>
      <c r="O517" s="35">
        <f t="shared" si="34"/>
        <v>-4.9999999999954525E-3</v>
      </c>
    </row>
    <row r="518" spans="1:15" ht="51" outlineLevel="4" x14ac:dyDescent="0.25">
      <c r="A518" s="13" t="s">
        <v>38</v>
      </c>
      <c r="B518" s="14" t="s">
        <v>303</v>
      </c>
      <c r="C518" s="14" t="s">
        <v>35</v>
      </c>
      <c r="D518" s="14" t="s">
        <v>45</v>
      </c>
      <c r="E518" s="14" t="s">
        <v>39</v>
      </c>
      <c r="F518" s="14"/>
      <c r="G518" s="26">
        <f>G519</f>
        <v>809.24</v>
      </c>
      <c r="H518" s="32"/>
      <c r="I518" s="32"/>
      <c r="J518" s="32"/>
      <c r="K518" s="26">
        <f>K519</f>
        <v>809.24</v>
      </c>
      <c r="L518" s="15">
        <v>809.23500000000001</v>
      </c>
      <c r="M518" s="15">
        <v>809.23500000000001</v>
      </c>
      <c r="N518" s="15">
        <v>809.23500000000001</v>
      </c>
      <c r="O518" s="35">
        <f t="shared" si="34"/>
        <v>-4.9999999999954525E-3</v>
      </c>
    </row>
    <row r="519" spans="1:15" ht="51" outlineLevel="5" x14ac:dyDescent="0.25">
      <c r="A519" s="13" t="s">
        <v>496</v>
      </c>
      <c r="B519" s="14" t="s">
        <v>303</v>
      </c>
      <c r="C519" s="14" t="s">
        <v>35</v>
      </c>
      <c r="D519" s="14" t="s">
        <v>45</v>
      </c>
      <c r="E519" s="14" t="s">
        <v>497</v>
      </c>
      <c r="F519" s="14"/>
      <c r="G519" s="26">
        <f>G520</f>
        <v>809.24</v>
      </c>
      <c r="H519" s="32"/>
      <c r="I519" s="32"/>
      <c r="J519" s="32"/>
      <c r="K519" s="26">
        <f>K520</f>
        <v>809.24</v>
      </c>
      <c r="L519" s="15">
        <v>809.23500000000001</v>
      </c>
      <c r="M519" s="15">
        <v>809.23500000000001</v>
      </c>
      <c r="N519" s="15">
        <v>809.23500000000001</v>
      </c>
      <c r="O519" s="35">
        <f t="shared" si="34"/>
        <v>-4.9999999999954525E-3</v>
      </c>
    </row>
    <row r="520" spans="1:15" outlineLevel="6" x14ac:dyDescent="0.25">
      <c r="A520" s="13" t="s">
        <v>78</v>
      </c>
      <c r="B520" s="14" t="s">
        <v>303</v>
      </c>
      <c r="C520" s="14" t="s">
        <v>35</v>
      </c>
      <c r="D520" s="14" t="s">
        <v>45</v>
      </c>
      <c r="E520" s="14" t="s">
        <v>497</v>
      </c>
      <c r="F520" s="14" t="s">
        <v>79</v>
      </c>
      <c r="G520" s="26">
        <v>809.24</v>
      </c>
      <c r="H520" s="32"/>
      <c r="I520" s="32"/>
      <c r="J520" s="32"/>
      <c r="K520" s="21">
        <f>SUM(G520:J520)</f>
        <v>809.24</v>
      </c>
      <c r="L520" s="15">
        <v>809.23500000000001</v>
      </c>
      <c r="M520" s="15">
        <v>809.23500000000001</v>
      </c>
      <c r="N520" s="15">
        <v>809.23500000000001</v>
      </c>
      <c r="O520" s="35">
        <f t="shared" si="34"/>
        <v>-4.9999999999954525E-3</v>
      </c>
    </row>
    <row r="521" spans="1:15" ht="25.5" outlineLevel="2" x14ac:dyDescent="0.25">
      <c r="A521" s="13" t="s">
        <v>102</v>
      </c>
      <c r="B521" s="14" t="s">
        <v>303</v>
      </c>
      <c r="C521" s="14" t="s">
        <v>35</v>
      </c>
      <c r="D521" s="14" t="s">
        <v>103</v>
      </c>
      <c r="E521" s="14"/>
      <c r="F521" s="14"/>
      <c r="G521" s="26">
        <f>G522</f>
        <v>436.08</v>
      </c>
      <c r="H521" s="32"/>
      <c r="I521" s="32"/>
      <c r="J521" s="32"/>
      <c r="K521" s="26">
        <f>K522</f>
        <v>436.08</v>
      </c>
      <c r="L521" s="15">
        <v>436.08</v>
      </c>
      <c r="M521" s="15">
        <v>500</v>
      </c>
      <c r="N521" s="15">
        <v>500</v>
      </c>
      <c r="O521" s="35">
        <f t="shared" si="34"/>
        <v>0</v>
      </c>
    </row>
    <row r="522" spans="1:15" ht="25.5" outlineLevel="3" x14ac:dyDescent="0.25">
      <c r="A522" s="13" t="s">
        <v>16</v>
      </c>
      <c r="B522" s="14" t="s">
        <v>303</v>
      </c>
      <c r="C522" s="14" t="s">
        <v>35</v>
      </c>
      <c r="D522" s="14" t="s">
        <v>103</v>
      </c>
      <c r="E522" s="14" t="s">
        <v>17</v>
      </c>
      <c r="F522" s="14"/>
      <c r="G522" s="26">
        <f>G523</f>
        <v>436.08</v>
      </c>
      <c r="H522" s="32"/>
      <c r="I522" s="32"/>
      <c r="J522" s="32"/>
      <c r="K522" s="26">
        <f>K523</f>
        <v>436.08</v>
      </c>
      <c r="L522" s="15">
        <v>436.08</v>
      </c>
      <c r="M522" s="15">
        <v>500</v>
      </c>
      <c r="N522" s="15">
        <v>500</v>
      </c>
      <c r="O522" s="35">
        <f t="shared" si="34"/>
        <v>0</v>
      </c>
    </row>
    <row r="523" spans="1:15" ht="76.5" outlineLevel="4" x14ac:dyDescent="0.25">
      <c r="A523" s="13" t="s">
        <v>498</v>
      </c>
      <c r="B523" s="14" t="s">
        <v>303</v>
      </c>
      <c r="C523" s="14" t="s">
        <v>35</v>
      </c>
      <c r="D523" s="14" t="s">
        <v>103</v>
      </c>
      <c r="E523" s="14" t="s">
        <v>499</v>
      </c>
      <c r="F523" s="14"/>
      <c r="G523" s="26">
        <f>G524</f>
        <v>436.08</v>
      </c>
      <c r="H523" s="32"/>
      <c r="I523" s="32"/>
      <c r="J523" s="32"/>
      <c r="K523" s="26">
        <f>K524</f>
        <v>436.08</v>
      </c>
      <c r="L523" s="15">
        <v>436.08</v>
      </c>
      <c r="M523" s="15">
        <v>500</v>
      </c>
      <c r="N523" s="15">
        <v>500</v>
      </c>
      <c r="O523" s="35">
        <f t="shared" si="34"/>
        <v>0</v>
      </c>
    </row>
    <row r="524" spans="1:15" ht="63.75" outlineLevel="5" x14ac:dyDescent="0.25">
      <c r="A524" s="13" t="s">
        <v>500</v>
      </c>
      <c r="B524" s="14" t="s">
        <v>303</v>
      </c>
      <c r="C524" s="14" t="s">
        <v>35</v>
      </c>
      <c r="D524" s="14" t="s">
        <v>103</v>
      </c>
      <c r="E524" s="14" t="s">
        <v>501</v>
      </c>
      <c r="F524" s="14"/>
      <c r="G524" s="26">
        <f>G525+G526</f>
        <v>436.08</v>
      </c>
      <c r="H524" s="32"/>
      <c r="I524" s="32"/>
      <c r="J524" s="32"/>
      <c r="K524" s="26">
        <f>K525+K526</f>
        <v>436.08</v>
      </c>
      <c r="L524" s="15">
        <v>436.08</v>
      </c>
      <c r="M524" s="15">
        <v>500</v>
      </c>
      <c r="N524" s="15">
        <v>500</v>
      </c>
      <c r="O524" s="35">
        <f t="shared" si="34"/>
        <v>0</v>
      </c>
    </row>
    <row r="525" spans="1:15" outlineLevel="6" x14ac:dyDescent="0.25">
      <c r="A525" s="13" t="s">
        <v>160</v>
      </c>
      <c r="B525" s="14" t="s">
        <v>303</v>
      </c>
      <c r="C525" s="14" t="s">
        <v>35</v>
      </c>
      <c r="D525" s="14" t="s">
        <v>103</v>
      </c>
      <c r="E525" s="14" t="s">
        <v>501</v>
      </c>
      <c r="F525" s="14" t="s">
        <v>161</v>
      </c>
      <c r="G525" s="26">
        <v>403.78</v>
      </c>
      <c r="H525" s="32"/>
      <c r="I525" s="32"/>
      <c r="J525" s="32"/>
      <c r="K525" s="21">
        <f t="shared" ref="K525:K526" si="40">SUM(G525:J525)</f>
        <v>403.78</v>
      </c>
      <c r="L525" s="15">
        <v>403.78</v>
      </c>
      <c r="M525" s="15">
        <v>500</v>
      </c>
      <c r="N525" s="15">
        <v>500</v>
      </c>
      <c r="O525" s="35">
        <f t="shared" si="34"/>
        <v>0</v>
      </c>
    </row>
    <row r="526" spans="1:15" outlineLevel="6" x14ac:dyDescent="0.25">
      <c r="A526" s="13" t="s">
        <v>78</v>
      </c>
      <c r="B526" s="14" t="s">
        <v>303</v>
      </c>
      <c r="C526" s="14" t="s">
        <v>35</v>
      </c>
      <c r="D526" s="14" t="s">
        <v>103</v>
      </c>
      <c r="E526" s="14" t="s">
        <v>501</v>
      </c>
      <c r="F526" s="14" t="s">
        <v>79</v>
      </c>
      <c r="G526" s="26">
        <v>32.299999999999997</v>
      </c>
      <c r="H526" s="32"/>
      <c r="I526" s="32"/>
      <c r="J526" s="32"/>
      <c r="K526" s="21">
        <f t="shared" si="40"/>
        <v>32.299999999999997</v>
      </c>
      <c r="L526" s="15">
        <v>32.299999999999997</v>
      </c>
      <c r="M526" s="15">
        <v>0</v>
      </c>
      <c r="N526" s="15">
        <v>0</v>
      </c>
      <c r="O526" s="35">
        <f t="shared" ref="O526:O589" si="41">L526-K526</f>
        <v>0</v>
      </c>
    </row>
    <row r="527" spans="1:15" outlineLevel="1" x14ac:dyDescent="0.25">
      <c r="A527" s="13" t="s">
        <v>502</v>
      </c>
      <c r="B527" s="14" t="s">
        <v>303</v>
      </c>
      <c r="C527" s="14" t="s">
        <v>503</v>
      </c>
      <c r="D527" s="14"/>
      <c r="E527" s="14"/>
      <c r="F527" s="14"/>
      <c r="G527" s="26">
        <f>G528</f>
        <v>24569.200000000001</v>
      </c>
      <c r="H527" s="32"/>
      <c r="I527" s="32"/>
      <c r="J527" s="32"/>
      <c r="K527" s="26">
        <f>K528</f>
        <v>24719.200000000001</v>
      </c>
      <c r="L527" s="15">
        <v>24719.200000000001</v>
      </c>
      <c r="M527" s="15">
        <v>10401.299999999999</v>
      </c>
      <c r="N527" s="15">
        <v>10768.9</v>
      </c>
      <c r="O527" s="35">
        <f t="shared" si="41"/>
        <v>0</v>
      </c>
    </row>
    <row r="528" spans="1:15" outlineLevel="2" x14ac:dyDescent="0.25">
      <c r="A528" s="13" t="s">
        <v>504</v>
      </c>
      <c r="B528" s="14" t="s">
        <v>303</v>
      </c>
      <c r="C528" s="14" t="s">
        <v>503</v>
      </c>
      <c r="D528" s="14" t="s">
        <v>37</v>
      </c>
      <c r="E528" s="14"/>
      <c r="F528" s="14"/>
      <c r="G528" s="26">
        <f>G529</f>
        <v>24569.200000000001</v>
      </c>
      <c r="H528" s="32"/>
      <c r="I528" s="32"/>
      <c r="J528" s="32"/>
      <c r="K528" s="26">
        <f>K529</f>
        <v>24719.200000000001</v>
      </c>
      <c r="L528" s="15">
        <v>24719.200000000001</v>
      </c>
      <c r="M528" s="15">
        <v>10401.299999999999</v>
      </c>
      <c r="N528" s="15">
        <v>10768.9</v>
      </c>
      <c r="O528" s="35">
        <f t="shared" si="41"/>
        <v>0</v>
      </c>
    </row>
    <row r="529" spans="1:15" ht="25.5" outlineLevel="3" x14ac:dyDescent="0.25">
      <c r="A529" s="13" t="s">
        <v>505</v>
      </c>
      <c r="B529" s="14" t="s">
        <v>303</v>
      </c>
      <c r="C529" s="14" t="s">
        <v>503</v>
      </c>
      <c r="D529" s="14" t="s">
        <v>37</v>
      </c>
      <c r="E529" s="14" t="s">
        <v>506</v>
      </c>
      <c r="F529" s="14"/>
      <c r="G529" s="26">
        <f>G530+G533+G536+G545</f>
        <v>24569.200000000001</v>
      </c>
      <c r="H529" s="32"/>
      <c r="I529" s="32"/>
      <c r="J529" s="32"/>
      <c r="K529" s="26">
        <f>K530+K533+K536+K545</f>
        <v>24719.200000000001</v>
      </c>
      <c r="L529" s="15">
        <v>24719.200000000001</v>
      </c>
      <c r="M529" s="15">
        <v>10401.299999999999</v>
      </c>
      <c r="N529" s="15">
        <v>10768.9</v>
      </c>
      <c r="O529" s="35">
        <f t="shared" si="41"/>
        <v>0</v>
      </c>
    </row>
    <row r="530" spans="1:15" ht="25.5" outlineLevel="4" x14ac:dyDescent="0.25">
      <c r="A530" s="13" t="s">
        <v>507</v>
      </c>
      <c r="B530" s="14" t="s">
        <v>303</v>
      </c>
      <c r="C530" s="14" t="s">
        <v>503</v>
      </c>
      <c r="D530" s="14" t="s">
        <v>37</v>
      </c>
      <c r="E530" s="14" t="s">
        <v>508</v>
      </c>
      <c r="F530" s="14"/>
      <c r="G530" s="26">
        <f>G531</f>
        <v>905</v>
      </c>
      <c r="H530" s="32"/>
      <c r="I530" s="32"/>
      <c r="J530" s="32"/>
      <c r="K530" s="26">
        <f>K531</f>
        <v>1055</v>
      </c>
      <c r="L530" s="15">
        <v>1055</v>
      </c>
      <c r="M530" s="15">
        <v>905</v>
      </c>
      <c r="N530" s="15">
        <v>905</v>
      </c>
      <c r="O530" s="35">
        <f t="shared" si="41"/>
        <v>0</v>
      </c>
    </row>
    <row r="531" spans="1:15" ht="89.25" outlineLevel="5" x14ac:dyDescent="0.25">
      <c r="A531" s="13" t="s">
        <v>509</v>
      </c>
      <c r="B531" s="14" t="s">
        <v>303</v>
      </c>
      <c r="C531" s="14" t="s">
        <v>503</v>
      </c>
      <c r="D531" s="14" t="s">
        <v>37</v>
      </c>
      <c r="E531" s="14" t="s">
        <v>510</v>
      </c>
      <c r="F531" s="14"/>
      <c r="G531" s="26">
        <f>G532</f>
        <v>905</v>
      </c>
      <c r="H531" s="32"/>
      <c r="I531" s="32"/>
      <c r="J531" s="32"/>
      <c r="K531" s="26">
        <f>K532</f>
        <v>1055</v>
      </c>
      <c r="L531" s="15">
        <v>1055</v>
      </c>
      <c r="M531" s="15">
        <v>905</v>
      </c>
      <c r="N531" s="15">
        <v>905</v>
      </c>
      <c r="O531" s="35">
        <f t="shared" si="41"/>
        <v>0</v>
      </c>
    </row>
    <row r="532" spans="1:15" outlineLevel="6" x14ac:dyDescent="0.25">
      <c r="A532" s="13" t="s">
        <v>78</v>
      </c>
      <c r="B532" s="14" t="s">
        <v>303</v>
      </c>
      <c r="C532" s="14" t="s">
        <v>503</v>
      </c>
      <c r="D532" s="14" t="s">
        <v>37</v>
      </c>
      <c r="E532" s="14" t="s">
        <v>510</v>
      </c>
      <c r="F532" s="14" t="s">
        <v>79</v>
      </c>
      <c r="G532" s="26">
        <v>905</v>
      </c>
      <c r="H532" s="32"/>
      <c r="I532" s="32">
        <v>150</v>
      </c>
      <c r="J532" s="32"/>
      <c r="K532" s="21">
        <f>SUM(G532:J532)</f>
        <v>1055</v>
      </c>
      <c r="L532" s="15">
        <v>1055</v>
      </c>
      <c r="M532" s="15">
        <v>905</v>
      </c>
      <c r="N532" s="15">
        <v>905</v>
      </c>
      <c r="O532" s="35">
        <f t="shared" si="41"/>
        <v>0</v>
      </c>
    </row>
    <row r="533" spans="1:15" ht="25.5" outlineLevel="4" x14ac:dyDescent="0.25">
      <c r="A533" s="13" t="s">
        <v>511</v>
      </c>
      <c r="B533" s="14" t="s">
        <v>303</v>
      </c>
      <c r="C533" s="14" t="s">
        <v>503</v>
      </c>
      <c r="D533" s="14" t="s">
        <v>37</v>
      </c>
      <c r="E533" s="14" t="s">
        <v>512</v>
      </c>
      <c r="F533" s="14"/>
      <c r="G533" s="26">
        <f>G534</f>
        <v>300</v>
      </c>
      <c r="H533" s="32"/>
      <c r="I533" s="32"/>
      <c r="J533" s="32"/>
      <c r="K533" s="26">
        <f>K534</f>
        <v>300</v>
      </c>
      <c r="L533" s="15">
        <v>300</v>
      </c>
      <c r="M533" s="15">
        <v>200</v>
      </c>
      <c r="N533" s="15">
        <v>200</v>
      </c>
      <c r="O533" s="35">
        <f t="shared" si="41"/>
        <v>0</v>
      </c>
    </row>
    <row r="534" spans="1:15" ht="25.5" outlineLevel="5" x14ac:dyDescent="0.25">
      <c r="A534" s="13" t="s">
        <v>513</v>
      </c>
      <c r="B534" s="14" t="s">
        <v>303</v>
      </c>
      <c r="C534" s="14" t="s">
        <v>503</v>
      </c>
      <c r="D534" s="14" t="s">
        <v>37</v>
      </c>
      <c r="E534" s="14" t="s">
        <v>514</v>
      </c>
      <c r="F534" s="14"/>
      <c r="G534" s="26">
        <f>G535</f>
        <v>300</v>
      </c>
      <c r="H534" s="32"/>
      <c r="I534" s="32"/>
      <c r="J534" s="32"/>
      <c r="K534" s="26">
        <f>K535</f>
        <v>300</v>
      </c>
      <c r="L534" s="15">
        <v>300</v>
      </c>
      <c r="M534" s="15">
        <v>200</v>
      </c>
      <c r="N534" s="15">
        <v>200</v>
      </c>
      <c r="O534" s="35">
        <f t="shared" si="41"/>
        <v>0</v>
      </c>
    </row>
    <row r="535" spans="1:15" outlineLevel="6" x14ac:dyDescent="0.25">
      <c r="A535" s="13" t="s">
        <v>78</v>
      </c>
      <c r="B535" s="14" t="s">
        <v>303</v>
      </c>
      <c r="C535" s="14" t="s">
        <v>503</v>
      </c>
      <c r="D535" s="14" t="s">
        <v>37</v>
      </c>
      <c r="E535" s="14" t="s">
        <v>514</v>
      </c>
      <c r="F535" s="14" t="s">
        <v>79</v>
      </c>
      <c r="G535" s="26">
        <v>300</v>
      </c>
      <c r="H535" s="32"/>
      <c r="I535" s="32"/>
      <c r="J535" s="32"/>
      <c r="K535" s="21">
        <f>SUM(G535:J535)</f>
        <v>300</v>
      </c>
      <c r="L535" s="15">
        <v>300</v>
      </c>
      <c r="M535" s="15">
        <v>200</v>
      </c>
      <c r="N535" s="15">
        <v>200</v>
      </c>
      <c r="O535" s="35">
        <f t="shared" si="41"/>
        <v>0</v>
      </c>
    </row>
    <row r="536" spans="1:15" ht="38.25" outlineLevel="4" x14ac:dyDescent="0.25">
      <c r="A536" s="13" t="s">
        <v>515</v>
      </c>
      <c r="B536" s="14" t="s">
        <v>303</v>
      </c>
      <c r="C536" s="14" t="s">
        <v>503</v>
      </c>
      <c r="D536" s="14" t="s">
        <v>37</v>
      </c>
      <c r="E536" s="14" t="s">
        <v>516</v>
      </c>
      <c r="F536" s="14"/>
      <c r="G536" s="26">
        <f>G537+G539+G541+G543</f>
        <v>1537</v>
      </c>
      <c r="H536" s="32"/>
      <c r="I536" s="32"/>
      <c r="J536" s="32"/>
      <c r="K536" s="26">
        <f>K537+K539+K541+K543</f>
        <v>1537</v>
      </c>
      <c r="L536" s="15">
        <v>1537</v>
      </c>
      <c r="M536" s="15">
        <v>972</v>
      </c>
      <c r="N536" s="15">
        <v>982</v>
      </c>
      <c r="O536" s="35">
        <f t="shared" si="41"/>
        <v>0</v>
      </c>
    </row>
    <row r="537" spans="1:15" ht="38.25" outlineLevel="5" x14ac:dyDescent="0.25">
      <c r="A537" s="13" t="s">
        <v>517</v>
      </c>
      <c r="B537" s="14" t="s">
        <v>303</v>
      </c>
      <c r="C537" s="14" t="s">
        <v>503</v>
      </c>
      <c r="D537" s="14" t="s">
        <v>37</v>
      </c>
      <c r="E537" s="14" t="s">
        <v>518</v>
      </c>
      <c r="F537" s="14"/>
      <c r="G537" s="26">
        <f>G538</f>
        <v>200</v>
      </c>
      <c r="H537" s="32"/>
      <c r="I537" s="32"/>
      <c r="J537" s="32"/>
      <c r="K537" s="26">
        <f>K538</f>
        <v>200</v>
      </c>
      <c r="L537" s="15">
        <v>200</v>
      </c>
      <c r="M537" s="15">
        <v>200</v>
      </c>
      <c r="N537" s="15">
        <v>200</v>
      </c>
      <c r="O537" s="35">
        <f t="shared" si="41"/>
        <v>0</v>
      </c>
    </row>
    <row r="538" spans="1:15" outlineLevel="6" x14ac:dyDescent="0.25">
      <c r="A538" s="13" t="s">
        <v>78</v>
      </c>
      <c r="B538" s="14" t="s">
        <v>303</v>
      </c>
      <c r="C538" s="14" t="s">
        <v>503</v>
      </c>
      <c r="D538" s="14" t="s">
        <v>37</v>
      </c>
      <c r="E538" s="14" t="s">
        <v>518</v>
      </c>
      <c r="F538" s="14" t="s">
        <v>79</v>
      </c>
      <c r="G538" s="26">
        <v>200</v>
      </c>
      <c r="H538" s="32"/>
      <c r="I538" s="32"/>
      <c r="J538" s="32"/>
      <c r="K538" s="21">
        <f>SUM(G538:J538)</f>
        <v>200</v>
      </c>
      <c r="L538" s="15">
        <v>200</v>
      </c>
      <c r="M538" s="15">
        <v>200</v>
      </c>
      <c r="N538" s="15">
        <v>200</v>
      </c>
      <c r="O538" s="35">
        <f t="shared" si="41"/>
        <v>0</v>
      </c>
    </row>
    <row r="539" spans="1:15" ht="38.25" outlineLevel="5" x14ac:dyDescent="0.25">
      <c r="A539" s="13" t="s">
        <v>519</v>
      </c>
      <c r="B539" s="14" t="s">
        <v>303</v>
      </c>
      <c r="C539" s="14" t="s">
        <v>503</v>
      </c>
      <c r="D539" s="14" t="s">
        <v>37</v>
      </c>
      <c r="E539" s="14" t="s">
        <v>520</v>
      </c>
      <c r="F539" s="14"/>
      <c r="G539" s="26">
        <f>G540</f>
        <v>714.5</v>
      </c>
      <c r="H539" s="32"/>
      <c r="I539" s="32"/>
      <c r="J539" s="32"/>
      <c r="K539" s="26">
        <f>K540</f>
        <v>714.5</v>
      </c>
      <c r="L539" s="15">
        <v>714.5</v>
      </c>
      <c r="M539" s="15">
        <v>272</v>
      </c>
      <c r="N539" s="15">
        <v>282</v>
      </c>
      <c r="O539" s="35">
        <f t="shared" si="41"/>
        <v>0</v>
      </c>
    </row>
    <row r="540" spans="1:15" outlineLevel="6" x14ac:dyDescent="0.25">
      <c r="A540" s="13" t="s">
        <v>78</v>
      </c>
      <c r="B540" s="14" t="s">
        <v>303</v>
      </c>
      <c r="C540" s="14" t="s">
        <v>503</v>
      </c>
      <c r="D540" s="14" t="s">
        <v>37</v>
      </c>
      <c r="E540" s="14" t="s">
        <v>520</v>
      </c>
      <c r="F540" s="14" t="s">
        <v>79</v>
      </c>
      <c r="G540" s="26">
        <v>714.5</v>
      </c>
      <c r="H540" s="32"/>
      <c r="I540" s="32"/>
      <c r="J540" s="32"/>
      <c r="K540" s="21">
        <f>SUM(G540:J540)</f>
        <v>714.5</v>
      </c>
      <c r="L540" s="15">
        <v>714.5</v>
      </c>
      <c r="M540" s="15">
        <v>272</v>
      </c>
      <c r="N540" s="15">
        <v>282</v>
      </c>
      <c r="O540" s="35">
        <f t="shared" si="41"/>
        <v>0</v>
      </c>
    </row>
    <row r="541" spans="1:15" ht="51" outlineLevel="5" x14ac:dyDescent="0.25">
      <c r="A541" s="13" t="s">
        <v>521</v>
      </c>
      <c r="B541" s="14" t="s">
        <v>303</v>
      </c>
      <c r="C541" s="14" t="s">
        <v>503</v>
      </c>
      <c r="D541" s="14" t="s">
        <v>37</v>
      </c>
      <c r="E541" s="14" t="s">
        <v>522</v>
      </c>
      <c r="F541" s="14"/>
      <c r="G541" s="26">
        <f>G542</f>
        <v>500</v>
      </c>
      <c r="H541" s="32"/>
      <c r="I541" s="32"/>
      <c r="J541" s="32"/>
      <c r="K541" s="26">
        <f>K542</f>
        <v>500</v>
      </c>
      <c r="L541" s="15">
        <v>500</v>
      </c>
      <c r="M541" s="15">
        <v>500</v>
      </c>
      <c r="N541" s="15">
        <v>500</v>
      </c>
      <c r="O541" s="35">
        <f t="shared" si="41"/>
        <v>0</v>
      </c>
    </row>
    <row r="542" spans="1:15" outlineLevel="6" x14ac:dyDescent="0.25">
      <c r="A542" s="13" t="s">
        <v>78</v>
      </c>
      <c r="B542" s="14" t="s">
        <v>303</v>
      </c>
      <c r="C542" s="14" t="s">
        <v>503</v>
      </c>
      <c r="D542" s="14" t="s">
        <v>37</v>
      </c>
      <c r="E542" s="14" t="s">
        <v>522</v>
      </c>
      <c r="F542" s="14" t="s">
        <v>79</v>
      </c>
      <c r="G542" s="26">
        <v>500</v>
      </c>
      <c r="H542" s="32"/>
      <c r="I542" s="32"/>
      <c r="J542" s="32"/>
      <c r="K542" s="21">
        <f>SUM(G542:J542)</f>
        <v>500</v>
      </c>
      <c r="L542" s="15">
        <v>500</v>
      </c>
      <c r="M542" s="15">
        <v>500</v>
      </c>
      <c r="N542" s="15">
        <v>500</v>
      </c>
      <c r="O542" s="35">
        <f t="shared" si="41"/>
        <v>0</v>
      </c>
    </row>
    <row r="543" spans="1:15" ht="63.75" outlineLevel="5" x14ac:dyDescent="0.25">
      <c r="A543" s="13" t="s">
        <v>523</v>
      </c>
      <c r="B543" s="14" t="s">
        <v>303</v>
      </c>
      <c r="C543" s="14" t="s">
        <v>503</v>
      </c>
      <c r="D543" s="14" t="s">
        <v>37</v>
      </c>
      <c r="E543" s="14" t="s">
        <v>524</v>
      </c>
      <c r="F543" s="14"/>
      <c r="G543" s="26">
        <f>G544</f>
        <v>122.5</v>
      </c>
      <c r="H543" s="32"/>
      <c r="I543" s="32"/>
      <c r="J543" s="32"/>
      <c r="K543" s="26">
        <f>K544</f>
        <v>122.5</v>
      </c>
      <c r="L543" s="15">
        <v>122.5</v>
      </c>
      <c r="M543" s="15">
        <v>0</v>
      </c>
      <c r="N543" s="15">
        <v>0</v>
      </c>
      <c r="O543" s="35">
        <f t="shared" si="41"/>
        <v>0</v>
      </c>
    </row>
    <row r="544" spans="1:15" outlineLevel="6" x14ac:dyDescent="0.25">
      <c r="A544" s="13" t="s">
        <v>78</v>
      </c>
      <c r="B544" s="14" t="s">
        <v>303</v>
      </c>
      <c r="C544" s="14" t="s">
        <v>503</v>
      </c>
      <c r="D544" s="14" t="s">
        <v>37</v>
      </c>
      <c r="E544" s="14" t="s">
        <v>524</v>
      </c>
      <c r="F544" s="14" t="s">
        <v>79</v>
      </c>
      <c r="G544" s="26">
        <v>122.5</v>
      </c>
      <c r="H544" s="32"/>
      <c r="I544" s="32"/>
      <c r="J544" s="32"/>
      <c r="K544" s="21">
        <f>SUM(G544:J544)</f>
        <v>122.5</v>
      </c>
      <c r="L544" s="15">
        <v>122.5</v>
      </c>
      <c r="M544" s="15">
        <v>0</v>
      </c>
      <c r="N544" s="15">
        <v>0</v>
      </c>
      <c r="O544" s="35">
        <f t="shared" si="41"/>
        <v>0</v>
      </c>
    </row>
    <row r="545" spans="1:15" ht="51" outlineLevel="4" x14ac:dyDescent="0.25">
      <c r="A545" s="13" t="s">
        <v>525</v>
      </c>
      <c r="B545" s="14" t="s">
        <v>303</v>
      </c>
      <c r="C545" s="14" t="s">
        <v>503</v>
      </c>
      <c r="D545" s="14" t="s">
        <v>37</v>
      </c>
      <c r="E545" s="14" t="s">
        <v>526</v>
      </c>
      <c r="F545" s="14"/>
      <c r="G545" s="26">
        <f>G546+G548</f>
        <v>21827.200000000001</v>
      </c>
      <c r="H545" s="32"/>
      <c r="I545" s="32"/>
      <c r="J545" s="32"/>
      <c r="K545" s="26">
        <f>K546+K548</f>
        <v>21827.200000000001</v>
      </c>
      <c r="L545" s="15">
        <v>21827.200000000001</v>
      </c>
      <c r="M545" s="15">
        <v>8324.2999999999993</v>
      </c>
      <c r="N545" s="15">
        <v>8681.9</v>
      </c>
      <c r="O545" s="35">
        <f t="shared" si="41"/>
        <v>0</v>
      </c>
    </row>
    <row r="546" spans="1:15" ht="38.25" outlineLevel="5" x14ac:dyDescent="0.25">
      <c r="A546" s="13" t="s">
        <v>527</v>
      </c>
      <c r="B546" s="14" t="s">
        <v>303</v>
      </c>
      <c r="C546" s="14" t="s">
        <v>503</v>
      </c>
      <c r="D546" s="14" t="s">
        <v>37</v>
      </c>
      <c r="E546" s="14" t="s">
        <v>528</v>
      </c>
      <c r="F546" s="14"/>
      <c r="G546" s="26">
        <f>G547</f>
        <v>7437.2</v>
      </c>
      <c r="H546" s="32"/>
      <c r="I546" s="32"/>
      <c r="J546" s="32"/>
      <c r="K546" s="26">
        <f>K547</f>
        <v>7437.2</v>
      </c>
      <c r="L546" s="15">
        <v>7437.2</v>
      </c>
      <c r="M546" s="15">
        <v>8176.3</v>
      </c>
      <c r="N546" s="15">
        <v>8527.9</v>
      </c>
      <c r="O546" s="35">
        <f t="shared" si="41"/>
        <v>0</v>
      </c>
    </row>
    <row r="547" spans="1:15" outlineLevel="6" x14ac:dyDescent="0.25">
      <c r="A547" s="13" t="s">
        <v>78</v>
      </c>
      <c r="B547" s="14" t="s">
        <v>303</v>
      </c>
      <c r="C547" s="14" t="s">
        <v>503</v>
      </c>
      <c r="D547" s="14" t="s">
        <v>37</v>
      </c>
      <c r="E547" s="14" t="s">
        <v>528</v>
      </c>
      <c r="F547" s="14" t="s">
        <v>79</v>
      </c>
      <c r="G547" s="26">
        <v>7437.2</v>
      </c>
      <c r="H547" s="32"/>
      <c r="I547" s="32"/>
      <c r="J547" s="32"/>
      <c r="K547" s="21">
        <f>SUM(G547:J547)</f>
        <v>7437.2</v>
      </c>
      <c r="L547" s="15">
        <v>7437.2</v>
      </c>
      <c r="M547" s="15">
        <v>8176.3</v>
      </c>
      <c r="N547" s="15">
        <v>8527.9</v>
      </c>
      <c r="O547" s="35">
        <f t="shared" si="41"/>
        <v>0</v>
      </c>
    </row>
    <row r="548" spans="1:15" ht="38.25" outlineLevel="5" x14ac:dyDescent="0.25">
      <c r="A548" s="13" t="s">
        <v>529</v>
      </c>
      <c r="B548" s="14" t="s">
        <v>303</v>
      </c>
      <c r="C548" s="14" t="s">
        <v>503</v>
      </c>
      <c r="D548" s="14" t="s">
        <v>37</v>
      </c>
      <c r="E548" s="14" t="s">
        <v>530</v>
      </c>
      <c r="F548" s="14"/>
      <c r="G548" s="26">
        <f>G549</f>
        <v>14390</v>
      </c>
      <c r="H548" s="32"/>
      <c r="I548" s="32"/>
      <c r="J548" s="32"/>
      <c r="K548" s="26">
        <f>K549</f>
        <v>14390</v>
      </c>
      <c r="L548" s="15">
        <v>14390</v>
      </c>
      <c r="M548" s="15">
        <v>148</v>
      </c>
      <c r="N548" s="15">
        <v>154</v>
      </c>
      <c r="O548" s="35">
        <f t="shared" si="41"/>
        <v>0</v>
      </c>
    </row>
    <row r="549" spans="1:15" outlineLevel="6" x14ac:dyDescent="0.25">
      <c r="A549" s="13" t="s">
        <v>78</v>
      </c>
      <c r="B549" s="14" t="s">
        <v>303</v>
      </c>
      <c r="C549" s="14" t="s">
        <v>503</v>
      </c>
      <c r="D549" s="14" t="s">
        <v>37</v>
      </c>
      <c r="E549" s="14" t="s">
        <v>530</v>
      </c>
      <c r="F549" s="14" t="s">
        <v>79</v>
      </c>
      <c r="G549" s="26">
        <v>14390</v>
      </c>
      <c r="H549" s="32"/>
      <c r="I549" s="32"/>
      <c r="J549" s="32"/>
      <c r="K549" s="21">
        <f>SUM(G549:J549)</f>
        <v>14390</v>
      </c>
      <c r="L549" s="15">
        <v>14390</v>
      </c>
      <c r="M549" s="15">
        <v>148</v>
      </c>
      <c r="N549" s="15">
        <v>154</v>
      </c>
      <c r="O549" s="35">
        <f t="shared" si="41"/>
        <v>0</v>
      </c>
    </row>
    <row r="550" spans="1:15" outlineLevel="1" x14ac:dyDescent="0.25">
      <c r="A550" s="13" t="s">
        <v>531</v>
      </c>
      <c r="B550" s="14" t="s">
        <v>303</v>
      </c>
      <c r="C550" s="14" t="s">
        <v>145</v>
      </c>
      <c r="D550" s="14"/>
      <c r="E550" s="14"/>
      <c r="F550" s="14"/>
      <c r="G550" s="26">
        <f>G551</f>
        <v>4518.71</v>
      </c>
      <c r="H550" s="32"/>
      <c r="I550" s="32"/>
      <c r="J550" s="32"/>
      <c r="K550" s="26">
        <f>K551</f>
        <v>4518.71</v>
      </c>
      <c r="L550" s="15">
        <v>4518.71</v>
      </c>
      <c r="M550" s="15">
        <v>4623.59</v>
      </c>
      <c r="N550" s="15">
        <v>4648.54</v>
      </c>
      <c r="O550" s="35">
        <f t="shared" si="41"/>
        <v>0</v>
      </c>
    </row>
    <row r="551" spans="1:15" outlineLevel="2" x14ac:dyDescent="0.25">
      <c r="A551" s="13" t="s">
        <v>532</v>
      </c>
      <c r="B551" s="14" t="s">
        <v>303</v>
      </c>
      <c r="C551" s="14" t="s">
        <v>145</v>
      </c>
      <c r="D551" s="14" t="s">
        <v>178</v>
      </c>
      <c r="E551" s="14"/>
      <c r="F551" s="14"/>
      <c r="G551" s="26">
        <f>G552</f>
        <v>4518.71</v>
      </c>
      <c r="H551" s="32"/>
      <c r="I551" s="32"/>
      <c r="J551" s="32"/>
      <c r="K551" s="26">
        <f>K552</f>
        <v>4518.71</v>
      </c>
      <c r="L551" s="15">
        <v>4518.71</v>
      </c>
      <c r="M551" s="15">
        <v>4623.59</v>
      </c>
      <c r="N551" s="15">
        <v>4648.54</v>
      </c>
      <c r="O551" s="35">
        <f t="shared" si="41"/>
        <v>0</v>
      </c>
    </row>
    <row r="552" spans="1:15" ht="25.5" outlineLevel="3" x14ac:dyDescent="0.25">
      <c r="A552" s="13" t="s">
        <v>285</v>
      </c>
      <c r="B552" s="14" t="s">
        <v>303</v>
      </c>
      <c r="C552" s="14" t="s">
        <v>145</v>
      </c>
      <c r="D552" s="14" t="s">
        <v>178</v>
      </c>
      <c r="E552" s="14" t="s">
        <v>286</v>
      </c>
      <c r="F552" s="14"/>
      <c r="G552" s="26">
        <f>G553</f>
        <v>4518.71</v>
      </c>
      <c r="H552" s="32"/>
      <c r="I552" s="32"/>
      <c r="J552" s="32"/>
      <c r="K552" s="26">
        <f>K553</f>
        <v>4518.71</v>
      </c>
      <c r="L552" s="15">
        <v>4518.71</v>
      </c>
      <c r="M552" s="15">
        <v>4623.59</v>
      </c>
      <c r="N552" s="15">
        <v>4648.54</v>
      </c>
      <c r="O552" s="35">
        <f t="shared" si="41"/>
        <v>0</v>
      </c>
    </row>
    <row r="553" spans="1:15" ht="38.25" outlineLevel="4" x14ac:dyDescent="0.25">
      <c r="A553" s="13" t="s">
        <v>533</v>
      </c>
      <c r="B553" s="14" t="s">
        <v>303</v>
      </c>
      <c r="C553" s="14" t="s">
        <v>145</v>
      </c>
      <c r="D553" s="14" t="s">
        <v>178</v>
      </c>
      <c r="E553" s="14" t="s">
        <v>534</v>
      </c>
      <c r="F553" s="14"/>
      <c r="G553" s="26">
        <f>G554+G556</f>
        <v>4518.71</v>
      </c>
      <c r="H553" s="32"/>
      <c r="I553" s="32"/>
      <c r="J553" s="32"/>
      <c r="K553" s="26">
        <f>K554+K556</f>
        <v>4518.71</v>
      </c>
      <c r="L553" s="15">
        <v>4518.71</v>
      </c>
      <c r="M553" s="15">
        <v>4623.59</v>
      </c>
      <c r="N553" s="15">
        <v>4648.54</v>
      </c>
      <c r="O553" s="35">
        <f t="shared" si="41"/>
        <v>0</v>
      </c>
    </row>
    <row r="554" spans="1:15" ht="25.5" outlineLevel="5" x14ac:dyDescent="0.25">
      <c r="A554" s="13" t="s">
        <v>535</v>
      </c>
      <c r="B554" s="14" t="s">
        <v>303</v>
      </c>
      <c r="C554" s="14" t="s">
        <v>145</v>
      </c>
      <c r="D554" s="14" t="s">
        <v>178</v>
      </c>
      <c r="E554" s="14" t="s">
        <v>536</v>
      </c>
      <c r="F554" s="14"/>
      <c r="G554" s="26">
        <f>G555</f>
        <v>3499.77</v>
      </c>
      <c r="H554" s="32"/>
      <c r="I554" s="32"/>
      <c r="J554" s="32"/>
      <c r="K554" s="26">
        <f>K555</f>
        <v>3499.77</v>
      </c>
      <c r="L554" s="15">
        <v>3499.77</v>
      </c>
      <c r="M554" s="15">
        <v>4000</v>
      </c>
      <c r="N554" s="15">
        <v>4000</v>
      </c>
      <c r="O554" s="35">
        <f t="shared" si="41"/>
        <v>0</v>
      </c>
    </row>
    <row r="555" spans="1:15" ht="63.75" outlineLevel="6" x14ac:dyDescent="0.25">
      <c r="A555" s="13" t="s">
        <v>58</v>
      </c>
      <c r="B555" s="14" t="s">
        <v>303</v>
      </c>
      <c r="C555" s="14" t="s">
        <v>145</v>
      </c>
      <c r="D555" s="14" t="s">
        <v>178</v>
      </c>
      <c r="E555" s="14" t="s">
        <v>536</v>
      </c>
      <c r="F555" s="14" t="s">
        <v>59</v>
      </c>
      <c r="G555" s="26">
        <v>3499.77</v>
      </c>
      <c r="H555" s="32"/>
      <c r="I555" s="32"/>
      <c r="J555" s="32"/>
      <c r="K555" s="21">
        <f>SUM(G555:J555)</f>
        <v>3499.77</v>
      </c>
      <c r="L555" s="15">
        <v>3499.77</v>
      </c>
      <c r="M555" s="15">
        <v>4000</v>
      </c>
      <c r="N555" s="15">
        <v>4000</v>
      </c>
      <c r="O555" s="35">
        <f t="shared" si="41"/>
        <v>0</v>
      </c>
    </row>
    <row r="556" spans="1:15" outlineLevel="5" x14ac:dyDescent="0.25">
      <c r="A556" s="13" t="s">
        <v>537</v>
      </c>
      <c r="B556" s="14" t="s">
        <v>303</v>
      </c>
      <c r="C556" s="14" t="s">
        <v>145</v>
      </c>
      <c r="D556" s="14" t="s">
        <v>178</v>
      </c>
      <c r="E556" s="14" t="s">
        <v>538</v>
      </c>
      <c r="F556" s="14"/>
      <c r="G556" s="26">
        <f>G557</f>
        <v>1018.94</v>
      </c>
      <c r="H556" s="32"/>
      <c r="I556" s="32"/>
      <c r="J556" s="32"/>
      <c r="K556" s="26">
        <f>K557</f>
        <v>1018.94</v>
      </c>
      <c r="L556" s="15">
        <v>1018.94</v>
      </c>
      <c r="M556" s="15">
        <v>623.59</v>
      </c>
      <c r="N556" s="15">
        <v>648.54</v>
      </c>
      <c r="O556" s="35">
        <f t="shared" si="41"/>
        <v>0</v>
      </c>
    </row>
    <row r="557" spans="1:15" ht="63.75" outlineLevel="6" x14ac:dyDescent="0.25">
      <c r="A557" s="13" t="s">
        <v>58</v>
      </c>
      <c r="B557" s="14" t="s">
        <v>303</v>
      </c>
      <c r="C557" s="14" t="s">
        <v>145</v>
      </c>
      <c r="D557" s="14" t="s">
        <v>178</v>
      </c>
      <c r="E557" s="14" t="s">
        <v>538</v>
      </c>
      <c r="F557" s="14" t="s">
        <v>59</v>
      </c>
      <c r="G557" s="26">
        <v>1018.94</v>
      </c>
      <c r="H557" s="32"/>
      <c r="I557" s="32"/>
      <c r="J557" s="32"/>
      <c r="K557" s="21">
        <f>SUM(G557:J557)</f>
        <v>1018.94</v>
      </c>
      <c r="L557" s="15">
        <v>1018.94</v>
      </c>
      <c r="M557" s="15">
        <v>623.59</v>
      </c>
      <c r="N557" s="15">
        <v>648.54</v>
      </c>
      <c r="O557" s="35">
        <f t="shared" si="41"/>
        <v>0</v>
      </c>
    </row>
    <row r="558" spans="1:15" ht="51" x14ac:dyDescent="0.25">
      <c r="A558" s="23" t="s">
        <v>539</v>
      </c>
      <c r="B558" s="24" t="s">
        <v>540</v>
      </c>
      <c r="C558" s="24"/>
      <c r="D558" s="24"/>
      <c r="E558" s="24"/>
      <c r="F558" s="24"/>
      <c r="G558" s="19">
        <f>G559</f>
        <v>20112.98</v>
      </c>
      <c r="H558" s="31"/>
      <c r="I558" s="31"/>
      <c r="J558" s="31"/>
      <c r="K558" s="19">
        <f>K559</f>
        <v>20112.98</v>
      </c>
      <c r="L558" s="15">
        <v>20112.98</v>
      </c>
      <c r="M558" s="15">
        <v>20729.16</v>
      </c>
      <c r="N558" s="15">
        <v>21376.26</v>
      </c>
      <c r="O558" s="35">
        <f t="shared" si="41"/>
        <v>0</v>
      </c>
    </row>
    <row r="559" spans="1:15" outlineLevel="1" x14ac:dyDescent="0.25">
      <c r="A559" s="13" t="s">
        <v>295</v>
      </c>
      <c r="B559" s="14" t="s">
        <v>540</v>
      </c>
      <c r="C559" s="14" t="s">
        <v>37</v>
      </c>
      <c r="D559" s="14"/>
      <c r="E559" s="14"/>
      <c r="F559" s="14"/>
      <c r="G559" s="26">
        <f>G560</f>
        <v>20112.98</v>
      </c>
      <c r="H559" s="32"/>
      <c r="I559" s="32"/>
      <c r="J559" s="32"/>
      <c r="K559" s="26">
        <f>K560</f>
        <v>20112.98</v>
      </c>
      <c r="L559" s="15">
        <v>20112.98</v>
      </c>
      <c r="M559" s="15">
        <v>20729.16</v>
      </c>
      <c r="N559" s="15">
        <v>21376.26</v>
      </c>
      <c r="O559" s="35">
        <f t="shared" si="41"/>
        <v>0</v>
      </c>
    </row>
    <row r="560" spans="1:15" outlineLevel="2" x14ac:dyDescent="0.25">
      <c r="A560" s="13" t="s">
        <v>296</v>
      </c>
      <c r="B560" s="14" t="s">
        <v>540</v>
      </c>
      <c r="C560" s="14" t="s">
        <v>37</v>
      </c>
      <c r="D560" s="14" t="s">
        <v>297</v>
      </c>
      <c r="E560" s="14"/>
      <c r="F560" s="14"/>
      <c r="G560" s="26">
        <f>G561</f>
        <v>20112.98</v>
      </c>
      <c r="H560" s="32"/>
      <c r="I560" s="32"/>
      <c r="J560" s="32"/>
      <c r="K560" s="26">
        <f>K561</f>
        <v>20112.98</v>
      </c>
      <c r="L560" s="15">
        <v>20112.98</v>
      </c>
      <c r="M560" s="15">
        <v>20729.16</v>
      </c>
      <c r="N560" s="15">
        <v>21376.26</v>
      </c>
      <c r="O560" s="35">
        <f t="shared" si="41"/>
        <v>0</v>
      </c>
    </row>
    <row r="561" spans="1:15" ht="25.5" outlineLevel="3" x14ac:dyDescent="0.25">
      <c r="A561" s="13" t="s">
        <v>285</v>
      </c>
      <c r="B561" s="14" t="s">
        <v>540</v>
      </c>
      <c r="C561" s="14" t="s">
        <v>37</v>
      </c>
      <c r="D561" s="14" t="s">
        <v>297</v>
      </c>
      <c r="E561" s="14" t="s">
        <v>286</v>
      </c>
      <c r="F561" s="14"/>
      <c r="G561" s="26">
        <f>G562</f>
        <v>20112.98</v>
      </c>
      <c r="H561" s="32"/>
      <c r="I561" s="32"/>
      <c r="J561" s="32"/>
      <c r="K561" s="26">
        <f>K562</f>
        <v>20112.98</v>
      </c>
      <c r="L561" s="15">
        <v>20112.98</v>
      </c>
      <c r="M561" s="15">
        <v>20729.16</v>
      </c>
      <c r="N561" s="15">
        <v>21376.26</v>
      </c>
      <c r="O561" s="35">
        <f t="shared" si="41"/>
        <v>0</v>
      </c>
    </row>
    <row r="562" spans="1:15" ht="25.5" outlineLevel="4" x14ac:dyDescent="0.25">
      <c r="A562" s="13" t="s">
        <v>287</v>
      </c>
      <c r="B562" s="14" t="s">
        <v>540</v>
      </c>
      <c r="C562" s="14" t="s">
        <v>37</v>
      </c>
      <c r="D562" s="14" t="s">
        <v>297</v>
      </c>
      <c r="E562" s="14" t="s">
        <v>288</v>
      </c>
      <c r="F562" s="14"/>
      <c r="G562" s="26">
        <f>G563</f>
        <v>20112.98</v>
      </c>
      <c r="H562" s="32"/>
      <c r="I562" s="32"/>
      <c r="J562" s="32"/>
      <c r="K562" s="26">
        <f>K563</f>
        <v>20112.98</v>
      </c>
      <c r="L562" s="15">
        <v>20112.98</v>
      </c>
      <c r="M562" s="15">
        <v>20729.16</v>
      </c>
      <c r="N562" s="15">
        <v>21376.26</v>
      </c>
      <c r="O562" s="35">
        <f t="shared" si="41"/>
        <v>0</v>
      </c>
    </row>
    <row r="563" spans="1:15" ht="51" outlineLevel="5" x14ac:dyDescent="0.25">
      <c r="A563" s="13" t="s">
        <v>541</v>
      </c>
      <c r="B563" s="14" t="s">
        <v>540</v>
      </c>
      <c r="C563" s="14" t="s">
        <v>37</v>
      </c>
      <c r="D563" s="14" t="s">
        <v>297</v>
      </c>
      <c r="E563" s="14" t="s">
        <v>542</v>
      </c>
      <c r="F563" s="14"/>
      <c r="G563" s="26">
        <f>G564+G565+G566</f>
        <v>20112.98</v>
      </c>
      <c r="H563" s="32"/>
      <c r="I563" s="32"/>
      <c r="J563" s="32"/>
      <c r="K563" s="26">
        <f>K564+K565+K566</f>
        <v>20112.98</v>
      </c>
      <c r="L563" s="15">
        <v>20112.98</v>
      </c>
      <c r="M563" s="15">
        <v>20729.16</v>
      </c>
      <c r="N563" s="15">
        <v>21376.26</v>
      </c>
      <c r="O563" s="35">
        <f t="shared" si="41"/>
        <v>0</v>
      </c>
    </row>
    <row r="564" spans="1:15" ht="25.5" outlineLevel="6" x14ac:dyDescent="0.25">
      <c r="A564" s="13" t="s">
        <v>127</v>
      </c>
      <c r="B564" s="14" t="s">
        <v>540</v>
      </c>
      <c r="C564" s="14" t="s">
        <v>37</v>
      </c>
      <c r="D564" s="14" t="s">
        <v>297</v>
      </c>
      <c r="E564" s="14" t="s">
        <v>542</v>
      </c>
      <c r="F564" s="14" t="s">
        <v>128</v>
      </c>
      <c r="G564" s="26">
        <v>12334.62</v>
      </c>
      <c r="H564" s="32"/>
      <c r="I564" s="32"/>
      <c r="J564" s="32"/>
      <c r="K564" s="21">
        <f t="shared" ref="K564:K566" si="42">SUM(G564:J564)</f>
        <v>12334.62</v>
      </c>
      <c r="L564" s="15">
        <v>12334.62</v>
      </c>
      <c r="M564" s="15">
        <v>12950.8</v>
      </c>
      <c r="N564" s="15">
        <v>13597.9</v>
      </c>
      <c r="O564" s="35">
        <f t="shared" si="41"/>
        <v>0</v>
      </c>
    </row>
    <row r="565" spans="1:15" ht="38.25" outlineLevel="6" x14ac:dyDescent="0.25">
      <c r="A565" s="13" t="s">
        <v>22</v>
      </c>
      <c r="B565" s="14" t="s">
        <v>540</v>
      </c>
      <c r="C565" s="14" t="s">
        <v>37</v>
      </c>
      <c r="D565" s="14" t="s">
        <v>297</v>
      </c>
      <c r="E565" s="14" t="s">
        <v>542</v>
      </c>
      <c r="F565" s="14" t="s">
        <v>23</v>
      </c>
      <c r="G565" s="26">
        <v>7714.73</v>
      </c>
      <c r="H565" s="32"/>
      <c r="I565" s="32"/>
      <c r="J565" s="32"/>
      <c r="K565" s="21">
        <f t="shared" si="42"/>
        <v>7714.73</v>
      </c>
      <c r="L565" s="15">
        <v>7714.73</v>
      </c>
      <c r="M565" s="15">
        <v>7714.73</v>
      </c>
      <c r="N565" s="15">
        <v>7714.73</v>
      </c>
      <c r="O565" s="35">
        <f t="shared" si="41"/>
        <v>0</v>
      </c>
    </row>
    <row r="566" spans="1:15" outlineLevel="6" x14ac:dyDescent="0.25">
      <c r="A566" s="13" t="s">
        <v>291</v>
      </c>
      <c r="B566" s="14" t="s">
        <v>540</v>
      </c>
      <c r="C566" s="14" t="s">
        <v>37</v>
      </c>
      <c r="D566" s="14" t="s">
        <v>297</v>
      </c>
      <c r="E566" s="14" t="s">
        <v>542</v>
      </c>
      <c r="F566" s="14" t="s">
        <v>292</v>
      </c>
      <c r="G566" s="26">
        <v>63.63</v>
      </c>
      <c r="H566" s="32"/>
      <c r="I566" s="32"/>
      <c r="J566" s="32"/>
      <c r="K566" s="21">
        <f t="shared" si="42"/>
        <v>63.63</v>
      </c>
      <c r="L566" s="15">
        <v>63.63</v>
      </c>
      <c r="M566" s="15">
        <v>63.63</v>
      </c>
      <c r="N566" s="15">
        <v>63.63</v>
      </c>
      <c r="O566" s="35">
        <f t="shared" si="41"/>
        <v>0</v>
      </c>
    </row>
    <row r="567" spans="1:15" ht="63.75" x14ac:dyDescent="0.25">
      <c r="A567" s="23" t="s">
        <v>543</v>
      </c>
      <c r="B567" s="24" t="s">
        <v>544</v>
      </c>
      <c r="C567" s="24"/>
      <c r="D567" s="24"/>
      <c r="E567" s="24"/>
      <c r="F567" s="24"/>
      <c r="G567" s="19">
        <f>G568+G620+G627+G658+G688+G699+G711+G720</f>
        <v>129887.7</v>
      </c>
      <c r="H567" s="31"/>
      <c r="I567" s="31"/>
      <c r="J567" s="31"/>
      <c r="K567" s="19">
        <f>K568+K620+K627+K658+K688+K699+K711+K720</f>
        <v>131604.21</v>
      </c>
      <c r="L567" s="15">
        <v>131604.20199999999</v>
      </c>
      <c r="M567" s="15">
        <v>67047.209000000003</v>
      </c>
      <c r="N567" s="15">
        <v>69402.822</v>
      </c>
      <c r="O567" s="35">
        <f t="shared" si="41"/>
        <v>-8.0000000016298145E-3</v>
      </c>
    </row>
    <row r="568" spans="1:15" outlineLevel="1" x14ac:dyDescent="0.25">
      <c r="A568" s="13" t="s">
        <v>295</v>
      </c>
      <c r="B568" s="14" t="s">
        <v>544</v>
      </c>
      <c r="C568" s="14" t="s">
        <v>37</v>
      </c>
      <c r="D568" s="14"/>
      <c r="E568" s="14"/>
      <c r="F568" s="14"/>
      <c r="G568" s="26">
        <f>G569+G577+G582+G587</f>
        <v>59761.42</v>
      </c>
      <c r="H568" s="32"/>
      <c r="I568" s="32"/>
      <c r="J568" s="32"/>
      <c r="K568" s="26">
        <f>K569+K577+K582+K587</f>
        <v>59761.42</v>
      </c>
      <c r="L568" s="15">
        <v>59761.419000000002</v>
      </c>
      <c r="M568" s="15">
        <v>58173.749000000003</v>
      </c>
      <c r="N568" s="15">
        <v>60422.169000000002</v>
      </c>
      <c r="O568" s="35">
        <f t="shared" si="41"/>
        <v>-9.9999999656574801E-4</v>
      </c>
    </row>
    <row r="569" spans="1:15" ht="63.75" outlineLevel="2" x14ac:dyDescent="0.25">
      <c r="A569" s="13" t="s">
        <v>545</v>
      </c>
      <c r="B569" s="14" t="s">
        <v>544</v>
      </c>
      <c r="C569" s="14" t="s">
        <v>37</v>
      </c>
      <c r="D569" s="14" t="s">
        <v>75</v>
      </c>
      <c r="E569" s="14"/>
      <c r="F569" s="14"/>
      <c r="G569" s="26">
        <f>G570</f>
        <v>44364.59</v>
      </c>
      <c r="H569" s="32"/>
      <c r="I569" s="32"/>
      <c r="J569" s="32"/>
      <c r="K569" s="26">
        <f>K570</f>
        <v>44364.59</v>
      </c>
      <c r="L569" s="15">
        <v>44364.59</v>
      </c>
      <c r="M569" s="15">
        <v>45826.1</v>
      </c>
      <c r="N569" s="15">
        <v>47764.5</v>
      </c>
      <c r="O569" s="35">
        <f t="shared" si="41"/>
        <v>0</v>
      </c>
    </row>
    <row r="570" spans="1:15" ht="25.5" outlineLevel="3" x14ac:dyDescent="0.25">
      <c r="A570" s="13" t="s">
        <v>285</v>
      </c>
      <c r="B570" s="14" t="s">
        <v>544</v>
      </c>
      <c r="C570" s="14" t="s">
        <v>37</v>
      </c>
      <c r="D570" s="14" t="s">
        <v>75</v>
      </c>
      <c r="E570" s="14" t="s">
        <v>286</v>
      </c>
      <c r="F570" s="14"/>
      <c r="G570" s="26">
        <f>G571</f>
        <v>44364.59</v>
      </c>
      <c r="H570" s="32"/>
      <c r="I570" s="32"/>
      <c r="J570" s="32"/>
      <c r="K570" s="26">
        <f>K571</f>
        <v>44364.59</v>
      </c>
      <c r="L570" s="15">
        <v>44364.59</v>
      </c>
      <c r="M570" s="15">
        <v>45826.1</v>
      </c>
      <c r="N570" s="15">
        <v>47764.5</v>
      </c>
      <c r="O570" s="35">
        <f t="shared" si="41"/>
        <v>0</v>
      </c>
    </row>
    <row r="571" spans="1:15" ht="25.5" outlineLevel="4" x14ac:dyDescent="0.25">
      <c r="A571" s="13" t="s">
        <v>546</v>
      </c>
      <c r="B571" s="14" t="s">
        <v>544</v>
      </c>
      <c r="C571" s="14" t="s">
        <v>37</v>
      </c>
      <c r="D571" s="14" t="s">
        <v>75</v>
      </c>
      <c r="E571" s="14" t="s">
        <v>547</v>
      </c>
      <c r="F571" s="14"/>
      <c r="G571" s="26">
        <f>G572+G574</f>
        <v>44364.59</v>
      </c>
      <c r="H571" s="32"/>
      <c r="I571" s="32"/>
      <c r="J571" s="32"/>
      <c r="K571" s="26">
        <f>K572+K574</f>
        <v>44364.59</v>
      </c>
      <c r="L571" s="15">
        <v>44364.59</v>
      </c>
      <c r="M571" s="15">
        <v>45826.1</v>
      </c>
      <c r="N571" s="15">
        <v>47764.5</v>
      </c>
      <c r="O571" s="35">
        <f t="shared" si="41"/>
        <v>0</v>
      </c>
    </row>
    <row r="572" spans="1:15" outlineLevel="5" x14ac:dyDescent="0.25">
      <c r="A572" s="13" t="s">
        <v>548</v>
      </c>
      <c r="B572" s="14" t="s">
        <v>544</v>
      </c>
      <c r="C572" s="14" t="s">
        <v>37</v>
      </c>
      <c r="D572" s="14" t="s">
        <v>75</v>
      </c>
      <c r="E572" s="14" t="s">
        <v>549</v>
      </c>
      <c r="F572" s="14"/>
      <c r="G572" s="26">
        <f>G573</f>
        <v>2622.45</v>
      </c>
      <c r="H572" s="32"/>
      <c r="I572" s="32"/>
      <c r="J572" s="32"/>
      <c r="K572" s="26">
        <f>K573</f>
        <v>2622.45</v>
      </c>
      <c r="L572" s="15">
        <v>2622.45</v>
      </c>
      <c r="M572" s="15">
        <v>2788.1</v>
      </c>
      <c r="N572" s="15">
        <v>2927.6</v>
      </c>
      <c r="O572" s="35">
        <f t="shared" si="41"/>
        <v>0</v>
      </c>
    </row>
    <row r="573" spans="1:15" ht="38.25" outlineLevel="6" x14ac:dyDescent="0.25">
      <c r="A573" s="13" t="s">
        <v>108</v>
      </c>
      <c r="B573" s="14" t="s">
        <v>544</v>
      </c>
      <c r="C573" s="14" t="s">
        <v>37</v>
      </c>
      <c r="D573" s="14" t="s">
        <v>75</v>
      </c>
      <c r="E573" s="14" t="s">
        <v>549</v>
      </c>
      <c r="F573" s="14" t="s">
        <v>109</v>
      </c>
      <c r="G573" s="26">
        <v>2622.45</v>
      </c>
      <c r="H573" s="32"/>
      <c r="I573" s="32"/>
      <c r="J573" s="32"/>
      <c r="K573" s="21">
        <f>SUM(G573:J573)</f>
        <v>2622.45</v>
      </c>
      <c r="L573" s="15">
        <v>2622.45</v>
      </c>
      <c r="M573" s="15">
        <v>2788.1</v>
      </c>
      <c r="N573" s="15">
        <v>2927.6</v>
      </c>
      <c r="O573" s="35">
        <f t="shared" si="41"/>
        <v>0</v>
      </c>
    </row>
    <row r="574" spans="1:15" ht="25.5" outlineLevel="5" x14ac:dyDescent="0.25">
      <c r="A574" s="13" t="s">
        <v>550</v>
      </c>
      <c r="B574" s="14" t="s">
        <v>544</v>
      </c>
      <c r="C574" s="14" t="s">
        <v>37</v>
      </c>
      <c r="D574" s="14" t="s">
        <v>75</v>
      </c>
      <c r="E574" s="14" t="s">
        <v>551</v>
      </c>
      <c r="F574" s="14"/>
      <c r="G574" s="26">
        <f>G575+G576</f>
        <v>41742.14</v>
      </c>
      <c r="H574" s="32"/>
      <c r="I574" s="32"/>
      <c r="J574" s="32"/>
      <c r="K574" s="26">
        <f>K575+K576</f>
        <v>41742.14</v>
      </c>
      <c r="L574" s="15">
        <v>41742.14</v>
      </c>
      <c r="M574" s="15">
        <v>43038</v>
      </c>
      <c r="N574" s="15">
        <v>44836.9</v>
      </c>
      <c r="O574" s="35">
        <f t="shared" si="41"/>
        <v>0</v>
      </c>
    </row>
    <row r="575" spans="1:15" ht="38.25" outlineLevel="6" x14ac:dyDescent="0.25">
      <c r="A575" s="13" t="s">
        <v>108</v>
      </c>
      <c r="B575" s="14" t="s">
        <v>544</v>
      </c>
      <c r="C575" s="14" t="s">
        <v>37</v>
      </c>
      <c r="D575" s="14" t="s">
        <v>75</v>
      </c>
      <c r="E575" s="14" t="s">
        <v>551</v>
      </c>
      <c r="F575" s="14" t="s">
        <v>109</v>
      </c>
      <c r="G575" s="26">
        <v>35117.35</v>
      </c>
      <c r="H575" s="32"/>
      <c r="I575" s="32"/>
      <c r="J575" s="32"/>
      <c r="K575" s="21">
        <f t="shared" ref="K575:K576" si="43">SUM(G575:J575)</f>
        <v>35117.35</v>
      </c>
      <c r="L575" s="15">
        <v>35117.35</v>
      </c>
      <c r="M575" s="15">
        <v>36865.1</v>
      </c>
      <c r="N575" s="15">
        <v>38664</v>
      </c>
      <c r="O575" s="35">
        <f t="shared" si="41"/>
        <v>0</v>
      </c>
    </row>
    <row r="576" spans="1:15" ht="38.25" outlineLevel="6" x14ac:dyDescent="0.25">
      <c r="A576" s="13" t="s">
        <v>22</v>
      </c>
      <c r="B576" s="14" t="s">
        <v>544</v>
      </c>
      <c r="C576" s="14" t="s">
        <v>37</v>
      </c>
      <c r="D576" s="14" t="s">
        <v>75</v>
      </c>
      <c r="E576" s="14" t="s">
        <v>551</v>
      </c>
      <c r="F576" s="14" t="s">
        <v>23</v>
      </c>
      <c r="G576" s="26">
        <v>6624.79</v>
      </c>
      <c r="H576" s="32"/>
      <c r="I576" s="32"/>
      <c r="J576" s="32"/>
      <c r="K576" s="21">
        <f t="shared" si="43"/>
        <v>6624.79</v>
      </c>
      <c r="L576" s="15">
        <v>6624.79</v>
      </c>
      <c r="M576" s="15">
        <v>6172.9</v>
      </c>
      <c r="N576" s="15">
        <v>6172.9</v>
      </c>
      <c r="O576" s="35">
        <f t="shared" si="41"/>
        <v>0</v>
      </c>
    </row>
    <row r="577" spans="1:15" outlineLevel="2" x14ac:dyDescent="0.25">
      <c r="A577" s="13" t="s">
        <v>552</v>
      </c>
      <c r="B577" s="14" t="s">
        <v>544</v>
      </c>
      <c r="C577" s="14" t="s">
        <v>37</v>
      </c>
      <c r="D577" s="14" t="s">
        <v>165</v>
      </c>
      <c r="E577" s="14"/>
      <c r="F577" s="14"/>
      <c r="G577" s="26">
        <f>G578</f>
        <v>66.5</v>
      </c>
      <c r="H577" s="32"/>
      <c r="I577" s="32"/>
      <c r="J577" s="32"/>
      <c r="K577" s="26">
        <f>K578</f>
        <v>66.5</v>
      </c>
      <c r="L577" s="15">
        <v>66.5</v>
      </c>
      <c r="M577" s="15">
        <v>5.8</v>
      </c>
      <c r="N577" s="15">
        <v>5.0999999999999996</v>
      </c>
      <c r="O577" s="35">
        <f t="shared" si="41"/>
        <v>0</v>
      </c>
    </row>
    <row r="578" spans="1:15" ht="25.5" outlineLevel="3" x14ac:dyDescent="0.25">
      <c r="A578" s="13" t="s">
        <v>285</v>
      </c>
      <c r="B578" s="14" t="s">
        <v>544</v>
      </c>
      <c r="C578" s="14" t="s">
        <v>37</v>
      </c>
      <c r="D578" s="14" t="s">
        <v>165</v>
      </c>
      <c r="E578" s="14" t="s">
        <v>286</v>
      </c>
      <c r="F578" s="14"/>
      <c r="G578" s="26">
        <f>G579</f>
        <v>66.5</v>
      </c>
      <c r="H578" s="32"/>
      <c r="I578" s="32"/>
      <c r="J578" s="32"/>
      <c r="K578" s="26">
        <f>K579</f>
        <v>66.5</v>
      </c>
      <c r="L578" s="15">
        <v>66.5</v>
      </c>
      <c r="M578" s="15">
        <v>5.8</v>
      </c>
      <c r="N578" s="15">
        <v>5.0999999999999996</v>
      </c>
      <c r="O578" s="35">
        <f t="shared" si="41"/>
        <v>0</v>
      </c>
    </row>
    <row r="579" spans="1:15" ht="38.25" outlineLevel="4" x14ac:dyDescent="0.25">
      <c r="A579" s="13" t="s">
        <v>533</v>
      </c>
      <c r="B579" s="14" t="s">
        <v>544</v>
      </c>
      <c r="C579" s="14" t="s">
        <v>37</v>
      </c>
      <c r="D579" s="14" t="s">
        <v>165</v>
      </c>
      <c r="E579" s="14" t="s">
        <v>534</v>
      </c>
      <c r="F579" s="14"/>
      <c r="G579" s="26">
        <f>G580</f>
        <v>66.5</v>
      </c>
      <c r="H579" s="32"/>
      <c r="I579" s="32"/>
      <c r="J579" s="32"/>
      <c r="K579" s="26">
        <f>K580</f>
        <v>66.5</v>
      </c>
      <c r="L579" s="15">
        <v>66.5</v>
      </c>
      <c r="M579" s="15">
        <v>5.8</v>
      </c>
      <c r="N579" s="15">
        <v>5.0999999999999996</v>
      </c>
      <c r="O579" s="35">
        <f t="shared" si="41"/>
        <v>0</v>
      </c>
    </row>
    <row r="580" spans="1:15" ht="63.75" outlineLevel="5" x14ac:dyDescent="0.25">
      <c r="A580" s="13" t="s">
        <v>553</v>
      </c>
      <c r="B580" s="14" t="s">
        <v>544</v>
      </c>
      <c r="C580" s="14" t="s">
        <v>37</v>
      </c>
      <c r="D580" s="14" t="s">
        <v>165</v>
      </c>
      <c r="E580" s="14" t="s">
        <v>554</v>
      </c>
      <c r="F580" s="14"/>
      <c r="G580" s="26">
        <f>G581</f>
        <v>66.5</v>
      </c>
      <c r="H580" s="32"/>
      <c r="I580" s="32"/>
      <c r="J580" s="32"/>
      <c r="K580" s="26">
        <f>K581</f>
        <v>66.5</v>
      </c>
      <c r="L580" s="15">
        <v>66.5</v>
      </c>
      <c r="M580" s="15">
        <v>5.8</v>
      </c>
      <c r="N580" s="15">
        <v>5.0999999999999996</v>
      </c>
      <c r="O580" s="35">
        <f t="shared" si="41"/>
        <v>0</v>
      </c>
    </row>
    <row r="581" spans="1:15" ht="38.25" outlineLevel="6" x14ac:dyDescent="0.25">
      <c r="A581" s="13" t="s">
        <v>22</v>
      </c>
      <c r="B581" s="14" t="s">
        <v>544</v>
      </c>
      <c r="C581" s="14" t="s">
        <v>37</v>
      </c>
      <c r="D581" s="14" t="s">
        <v>165</v>
      </c>
      <c r="E581" s="14" t="s">
        <v>554</v>
      </c>
      <c r="F581" s="14" t="s">
        <v>23</v>
      </c>
      <c r="G581" s="26">
        <v>66.5</v>
      </c>
      <c r="H581" s="32"/>
      <c r="I581" s="32"/>
      <c r="J581" s="32"/>
      <c r="K581" s="21">
        <f>SUM(G581:J581)</f>
        <v>66.5</v>
      </c>
      <c r="L581" s="15">
        <v>66.5</v>
      </c>
      <c r="M581" s="15">
        <v>5.8</v>
      </c>
      <c r="N581" s="15">
        <v>5.0999999999999996</v>
      </c>
      <c r="O581" s="35">
        <f t="shared" si="41"/>
        <v>0</v>
      </c>
    </row>
    <row r="582" spans="1:15" outlineLevel="2" x14ac:dyDescent="0.25">
      <c r="A582" s="13" t="s">
        <v>555</v>
      </c>
      <c r="B582" s="14" t="s">
        <v>544</v>
      </c>
      <c r="C582" s="14" t="s">
        <v>37</v>
      </c>
      <c r="D582" s="14" t="s">
        <v>503</v>
      </c>
      <c r="E582" s="14"/>
      <c r="F582" s="14"/>
      <c r="G582" s="26">
        <f>G583</f>
        <v>2500</v>
      </c>
      <c r="H582" s="32"/>
      <c r="I582" s="32"/>
      <c r="J582" s="32"/>
      <c r="K582" s="26">
        <f>K583</f>
        <v>2500</v>
      </c>
      <c r="L582" s="15">
        <v>2500</v>
      </c>
      <c r="M582" s="15">
        <v>2500</v>
      </c>
      <c r="N582" s="15">
        <v>2500</v>
      </c>
      <c r="O582" s="35">
        <f t="shared" si="41"/>
        <v>0</v>
      </c>
    </row>
    <row r="583" spans="1:15" ht="25.5" outlineLevel="3" x14ac:dyDescent="0.25">
      <c r="A583" s="13" t="s">
        <v>285</v>
      </c>
      <c r="B583" s="14" t="s">
        <v>544</v>
      </c>
      <c r="C583" s="14" t="s">
        <v>37</v>
      </c>
      <c r="D583" s="14" t="s">
        <v>503</v>
      </c>
      <c r="E583" s="14" t="s">
        <v>286</v>
      </c>
      <c r="F583" s="14"/>
      <c r="G583" s="26">
        <f>G584</f>
        <v>2500</v>
      </c>
      <c r="H583" s="32"/>
      <c r="I583" s="32"/>
      <c r="J583" s="32"/>
      <c r="K583" s="26">
        <f>K584</f>
        <v>2500</v>
      </c>
      <c r="L583" s="15">
        <v>2500</v>
      </c>
      <c r="M583" s="15">
        <v>2500</v>
      </c>
      <c r="N583" s="15">
        <v>2500</v>
      </c>
      <c r="O583" s="35">
        <f t="shared" si="41"/>
        <v>0</v>
      </c>
    </row>
    <row r="584" spans="1:15" ht="25.5" outlineLevel="4" x14ac:dyDescent="0.25">
      <c r="A584" s="13" t="s">
        <v>546</v>
      </c>
      <c r="B584" s="14" t="s">
        <v>544</v>
      </c>
      <c r="C584" s="14" t="s">
        <v>37</v>
      </c>
      <c r="D584" s="14" t="s">
        <v>503</v>
      </c>
      <c r="E584" s="14" t="s">
        <v>547</v>
      </c>
      <c r="F584" s="14"/>
      <c r="G584" s="26">
        <f>G585</f>
        <v>2500</v>
      </c>
      <c r="H584" s="32"/>
      <c r="I584" s="32"/>
      <c r="J584" s="32"/>
      <c r="K584" s="26">
        <f>K585</f>
        <v>2500</v>
      </c>
      <c r="L584" s="15">
        <v>2500</v>
      </c>
      <c r="M584" s="15">
        <v>2500</v>
      </c>
      <c r="N584" s="15">
        <v>2500</v>
      </c>
      <c r="O584" s="35">
        <f t="shared" si="41"/>
        <v>0</v>
      </c>
    </row>
    <row r="585" spans="1:15" ht="25.5" outlineLevel="5" x14ac:dyDescent="0.25">
      <c r="A585" s="13" t="s">
        <v>556</v>
      </c>
      <c r="B585" s="14" t="s">
        <v>544</v>
      </c>
      <c r="C585" s="14" t="s">
        <v>37</v>
      </c>
      <c r="D585" s="14" t="s">
        <v>503</v>
      </c>
      <c r="E585" s="14" t="s">
        <v>557</v>
      </c>
      <c r="F585" s="14"/>
      <c r="G585" s="26">
        <f>G586</f>
        <v>2500</v>
      </c>
      <c r="H585" s="32"/>
      <c r="I585" s="32"/>
      <c r="J585" s="32"/>
      <c r="K585" s="26">
        <f>K586</f>
        <v>2500</v>
      </c>
      <c r="L585" s="15">
        <v>2500</v>
      </c>
      <c r="M585" s="15">
        <v>2500</v>
      </c>
      <c r="N585" s="15">
        <v>2500</v>
      </c>
      <c r="O585" s="35">
        <f t="shared" si="41"/>
        <v>0</v>
      </c>
    </row>
    <row r="586" spans="1:15" outlineLevel="6" x14ac:dyDescent="0.25">
      <c r="A586" s="13" t="s">
        <v>558</v>
      </c>
      <c r="B586" s="14" t="s">
        <v>544</v>
      </c>
      <c r="C586" s="14" t="s">
        <v>37</v>
      </c>
      <c r="D586" s="14" t="s">
        <v>503</v>
      </c>
      <c r="E586" s="14" t="s">
        <v>557</v>
      </c>
      <c r="F586" s="14" t="s">
        <v>559</v>
      </c>
      <c r="G586" s="26">
        <v>2500</v>
      </c>
      <c r="H586" s="32"/>
      <c r="I586" s="32"/>
      <c r="J586" s="32"/>
      <c r="K586" s="21">
        <f>SUM(G586:J586)</f>
        <v>2500</v>
      </c>
      <c r="L586" s="15">
        <v>2500</v>
      </c>
      <c r="M586" s="15">
        <v>2500</v>
      </c>
      <c r="N586" s="15">
        <v>2500</v>
      </c>
      <c r="O586" s="35">
        <f t="shared" si="41"/>
        <v>0</v>
      </c>
    </row>
    <row r="587" spans="1:15" outlineLevel="2" x14ac:dyDescent="0.25">
      <c r="A587" s="13" t="s">
        <v>296</v>
      </c>
      <c r="B587" s="14" t="s">
        <v>544</v>
      </c>
      <c r="C587" s="14" t="s">
        <v>37</v>
      </c>
      <c r="D587" s="14" t="s">
        <v>297</v>
      </c>
      <c r="E587" s="14"/>
      <c r="F587" s="14"/>
      <c r="G587" s="26">
        <f>G588+G593+G598</f>
        <v>12830.33</v>
      </c>
      <c r="H587" s="32"/>
      <c r="I587" s="32"/>
      <c r="J587" s="32"/>
      <c r="K587" s="26">
        <f>K588+K593+K598</f>
        <v>12830.33</v>
      </c>
      <c r="L587" s="15">
        <v>12830.329</v>
      </c>
      <c r="M587" s="15">
        <v>9841.8490000000002</v>
      </c>
      <c r="N587" s="15">
        <v>10152.569</v>
      </c>
      <c r="O587" s="35">
        <f t="shared" si="41"/>
        <v>-1.0000000002037268E-3</v>
      </c>
    </row>
    <row r="588" spans="1:15" ht="25.5" outlineLevel="3" x14ac:dyDescent="0.25">
      <c r="A588" s="13" t="s">
        <v>331</v>
      </c>
      <c r="B588" s="14" t="s">
        <v>544</v>
      </c>
      <c r="C588" s="14" t="s">
        <v>37</v>
      </c>
      <c r="D588" s="14" t="s">
        <v>297</v>
      </c>
      <c r="E588" s="14" t="s">
        <v>332</v>
      </c>
      <c r="F588" s="14"/>
      <c r="G588" s="26">
        <f>G589</f>
        <v>2915.93</v>
      </c>
      <c r="H588" s="32"/>
      <c r="I588" s="32"/>
      <c r="J588" s="32"/>
      <c r="K588" s="26">
        <f>K589</f>
        <v>2915.93</v>
      </c>
      <c r="L588" s="15">
        <v>2915.9290000000001</v>
      </c>
      <c r="M588" s="15">
        <v>0</v>
      </c>
      <c r="N588" s="15">
        <v>0</v>
      </c>
      <c r="O588" s="35">
        <f t="shared" si="41"/>
        <v>-9.9999999974897946E-4</v>
      </c>
    </row>
    <row r="589" spans="1:15" ht="51" outlineLevel="4" x14ac:dyDescent="0.25">
      <c r="A589" s="13" t="s">
        <v>560</v>
      </c>
      <c r="B589" s="14" t="s">
        <v>544</v>
      </c>
      <c r="C589" s="14" t="s">
        <v>37</v>
      </c>
      <c r="D589" s="14" t="s">
        <v>297</v>
      </c>
      <c r="E589" s="14" t="s">
        <v>561</v>
      </c>
      <c r="F589" s="14"/>
      <c r="G589" s="26">
        <f>G590</f>
        <v>2915.93</v>
      </c>
      <c r="H589" s="32"/>
      <c r="I589" s="32"/>
      <c r="J589" s="32"/>
      <c r="K589" s="26">
        <f>K590</f>
        <v>2915.93</v>
      </c>
      <c r="L589" s="15">
        <v>2915.9290000000001</v>
      </c>
      <c r="M589" s="15">
        <v>0</v>
      </c>
      <c r="N589" s="15">
        <v>0</v>
      </c>
      <c r="O589" s="35">
        <f t="shared" si="41"/>
        <v>-9.9999999974897946E-4</v>
      </c>
    </row>
    <row r="590" spans="1:15" ht="76.5" outlineLevel="5" x14ac:dyDescent="0.25">
      <c r="A590" s="13" t="s">
        <v>562</v>
      </c>
      <c r="B590" s="14" t="s">
        <v>544</v>
      </c>
      <c r="C590" s="14" t="s">
        <v>37</v>
      </c>
      <c r="D590" s="14" t="s">
        <v>297</v>
      </c>
      <c r="E590" s="14" t="s">
        <v>563</v>
      </c>
      <c r="F590" s="14"/>
      <c r="G590" s="26">
        <f>G591+G592</f>
        <v>2915.93</v>
      </c>
      <c r="H590" s="32"/>
      <c r="I590" s="32"/>
      <c r="J590" s="32"/>
      <c r="K590" s="26">
        <f>K591+K592</f>
        <v>2915.93</v>
      </c>
      <c r="L590" s="15">
        <v>2915.9290000000001</v>
      </c>
      <c r="M590" s="15">
        <v>0</v>
      </c>
      <c r="N590" s="15">
        <v>0</v>
      </c>
      <c r="O590" s="35">
        <f t="shared" ref="O590:O653" si="44">L590-K590</f>
        <v>-9.9999999974897946E-4</v>
      </c>
    </row>
    <row r="591" spans="1:15" ht="38.25" outlineLevel="6" x14ac:dyDescent="0.25">
      <c r="A591" s="13" t="s">
        <v>108</v>
      </c>
      <c r="B591" s="14" t="s">
        <v>544</v>
      </c>
      <c r="C591" s="14" t="s">
        <v>37</v>
      </c>
      <c r="D591" s="14" t="s">
        <v>297</v>
      </c>
      <c r="E591" s="14" t="s">
        <v>563</v>
      </c>
      <c r="F591" s="14" t="s">
        <v>109</v>
      </c>
      <c r="G591" s="26">
        <v>313.56</v>
      </c>
      <c r="H591" s="32"/>
      <c r="I591" s="32"/>
      <c r="J591" s="32"/>
      <c r="K591" s="21">
        <f t="shared" ref="K591:K592" si="45">SUM(G591:J591)</f>
        <v>313.56</v>
      </c>
      <c r="L591" s="15">
        <v>313.55500000000001</v>
      </c>
      <c r="M591" s="15">
        <v>0</v>
      </c>
      <c r="N591" s="15">
        <v>0</v>
      </c>
      <c r="O591" s="35">
        <f t="shared" si="44"/>
        <v>-4.9999999999954525E-3</v>
      </c>
    </row>
    <row r="592" spans="1:15" ht="38.25" outlineLevel="6" x14ac:dyDescent="0.25">
      <c r="A592" s="13" t="s">
        <v>22</v>
      </c>
      <c r="B592" s="14" t="s">
        <v>544</v>
      </c>
      <c r="C592" s="14" t="s">
        <v>37</v>
      </c>
      <c r="D592" s="14" t="s">
        <v>297</v>
      </c>
      <c r="E592" s="14" t="s">
        <v>563</v>
      </c>
      <c r="F592" s="14" t="s">
        <v>23</v>
      </c>
      <c r="G592" s="26">
        <v>2602.37</v>
      </c>
      <c r="H592" s="32"/>
      <c r="I592" s="32"/>
      <c r="J592" s="32"/>
      <c r="K592" s="21">
        <f t="shared" si="45"/>
        <v>2602.37</v>
      </c>
      <c r="L592" s="15">
        <v>2602.3739999999998</v>
      </c>
      <c r="M592" s="15">
        <v>0</v>
      </c>
      <c r="N592" s="15">
        <v>0</v>
      </c>
      <c r="O592" s="35">
        <f t="shared" si="44"/>
        <v>3.9999999999054126E-3</v>
      </c>
    </row>
    <row r="593" spans="1:15" ht="25.5" outlineLevel="3" x14ac:dyDescent="0.25">
      <c r="A593" s="13" t="s">
        <v>458</v>
      </c>
      <c r="B593" s="14" t="s">
        <v>544</v>
      </c>
      <c r="C593" s="14" t="s">
        <v>37</v>
      </c>
      <c r="D593" s="14" t="s">
        <v>297</v>
      </c>
      <c r="E593" s="14" t="s">
        <v>459</v>
      </c>
      <c r="F593" s="14"/>
      <c r="G593" s="26">
        <f>G594</f>
        <v>762</v>
      </c>
      <c r="H593" s="32"/>
      <c r="I593" s="32"/>
      <c r="J593" s="32"/>
      <c r="K593" s="26">
        <f>K594</f>
        <v>762</v>
      </c>
      <c r="L593" s="15">
        <v>762</v>
      </c>
      <c r="M593" s="15">
        <v>762</v>
      </c>
      <c r="N593" s="15">
        <v>762</v>
      </c>
      <c r="O593" s="35">
        <f t="shared" si="44"/>
        <v>0</v>
      </c>
    </row>
    <row r="594" spans="1:15" ht="89.25" outlineLevel="4" x14ac:dyDescent="0.25">
      <c r="A594" s="13" t="s">
        <v>460</v>
      </c>
      <c r="B594" s="14" t="s">
        <v>544</v>
      </c>
      <c r="C594" s="14" t="s">
        <v>37</v>
      </c>
      <c r="D594" s="14" t="s">
        <v>297</v>
      </c>
      <c r="E594" s="14" t="s">
        <v>461</v>
      </c>
      <c r="F594" s="14"/>
      <c r="G594" s="26">
        <f>G595</f>
        <v>762</v>
      </c>
      <c r="H594" s="32"/>
      <c r="I594" s="32"/>
      <c r="J594" s="32"/>
      <c r="K594" s="26">
        <f>K595</f>
        <v>762</v>
      </c>
      <c r="L594" s="15">
        <v>762</v>
      </c>
      <c r="M594" s="15">
        <v>762</v>
      </c>
      <c r="N594" s="15">
        <v>762</v>
      </c>
      <c r="O594" s="35">
        <f t="shared" si="44"/>
        <v>0</v>
      </c>
    </row>
    <row r="595" spans="1:15" ht="25.5" outlineLevel="5" x14ac:dyDescent="0.25">
      <c r="A595" s="13" t="s">
        <v>564</v>
      </c>
      <c r="B595" s="14" t="s">
        <v>544</v>
      </c>
      <c r="C595" s="14" t="s">
        <v>37</v>
      </c>
      <c r="D595" s="14" t="s">
        <v>297</v>
      </c>
      <c r="E595" s="14" t="s">
        <v>565</v>
      </c>
      <c r="F595" s="14"/>
      <c r="G595" s="26">
        <f>G596+G597</f>
        <v>762</v>
      </c>
      <c r="H595" s="32"/>
      <c r="I595" s="32"/>
      <c r="J595" s="32"/>
      <c r="K595" s="26">
        <f>K596+K597</f>
        <v>762</v>
      </c>
      <c r="L595" s="15">
        <v>762</v>
      </c>
      <c r="M595" s="15">
        <v>762</v>
      </c>
      <c r="N595" s="15">
        <v>762</v>
      </c>
      <c r="O595" s="35">
        <f t="shared" si="44"/>
        <v>0</v>
      </c>
    </row>
    <row r="596" spans="1:15" ht="38.25" outlineLevel="6" x14ac:dyDescent="0.25">
      <c r="A596" s="13" t="s">
        <v>108</v>
      </c>
      <c r="B596" s="14" t="s">
        <v>544</v>
      </c>
      <c r="C596" s="14" t="s">
        <v>37</v>
      </c>
      <c r="D596" s="14" t="s">
        <v>297</v>
      </c>
      <c r="E596" s="14" t="s">
        <v>565</v>
      </c>
      <c r="F596" s="14" t="s">
        <v>109</v>
      </c>
      <c r="G596" s="26">
        <v>696.38</v>
      </c>
      <c r="H596" s="32"/>
      <c r="I596" s="32"/>
      <c r="J596" s="32"/>
      <c r="K596" s="21">
        <f t="shared" ref="K596:K597" si="46">SUM(G596:J596)</f>
        <v>696.38</v>
      </c>
      <c r="L596" s="15">
        <v>696.38</v>
      </c>
      <c r="M596" s="15">
        <v>696.38</v>
      </c>
      <c r="N596" s="15">
        <v>696.38</v>
      </c>
      <c r="O596" s="35">
        <f t="shared" si="44"/>
        <v>0</v>
      </c>
    </row>
    <row r="597" spans="1:15" ht="38.25" outlineLevel="6" x14ac:dyDescent="0.25">
      <c r="A597" s="13" t="s">
        <v>22</v>
      </c>
      <c r="B597" s="14" t="s">
        <v>544</v>
      </c>
      <c r="C597" s="14" t="s">
        <v>37</v>
      </c>
      <c r="D597" s="14" t="s">
        <v>297</v>
      </c>
      <c r="E597" s="14" t="s">
        <v>565</v>
      </c>
      <c r="F597" s="14" t="s">
        <v>23</v>
      </c>
      <c r="G597" s="26">
        <v>65.62</v>
      </c>
      <c r="H597" s="32"/>
      <c r="I597" s="32"/>
      <c r="J597" s="32"/>
      <c r="K597" s="21">
        <f t="shared" si="46"/>
        <v>65.62</v>
      </c>
      <c r="L597" s="15">
        <v>65.62</v>
      </c>
      <c r="M597" s="15">
        <v>65.62</v>
      </c>
      <c r="N597" s="15">
        <v>65.62</v>
      </c>
      <c r="O597" s="35">
        <f t="shared" si="44"/>
        <v>0</v>
      </c>
    </row>
    <row r="598" spans="1:15" ht="25.5" outlineLevel="3" x14ac:dyDescent="0.25">
      <c r="A598" s="13" t="s">
        <v>285</v>
      </c>
      <c r="B598" s="14" t="s">
        <v>544</v>
      </c>
      <c r="C598" s="14" t="s">
        <v>37</v>
      </c>
      <c r="D598" s="14" t="s">
        <v>297</v>
      </c>
      <c r="E598" s="14" t="s">
        <v>286</v>
      </c>
      <c r="F598" s="14"/>
      <c r="G598" s="26">
        <f>G599+G602+G606+G615</f>
        <v>9152.4</v>
      </c>
      <c r="H598" s="32"/>
      <c r="I598" s="32"/>
      <c r="J598" s="32"/>
      <c r="K598" s="26">
        <f>K599+K602+K606+K615</f>
        <v>9152.4</v>
      </c>
      <c r="L598" s="15">
        <v>9152.4</v>
      </c>
      <c r="M598" s="15">
        <v>9079.8490000000002</v>
      </c>
      <c r="N598" s="15">
        <v>9390.5689999999995</v>
      </c>
      <c r="O598" s="35">
        <f t="shared" si="44"/>
        <v>0</v>
      </c>
    </row>
    <row r="599" spans="1:15" outlineLevel="4" x14ac:dyDescent="0.25">
      <c r="A599" s="13" t="s">
        <v>566</v>
      </c>
      <c r="B599" s="14" t="s">
        <v>544</v>
      </c>
      <c r="C599" s="14" t="s">
        <v>37</v>
      </c>
      <c r="D599" s="14" t="s">
        <v>297</v>
      </c>
      <c r="E599" s="14" t="s">
        <v>567</v>
      </c>
      <c r="F599" s="14"/>
      <c r="G599" s="26">
        <f>G600</f>
        <v>653.63</v>
      </c>
      <c r="H599" s="32"/>
      <c r="I599" s="32"/>
      <c r="J599" s="32"/>
      <c r="K599" s="26">
        <f>K600</f>
        <v>653.63</v>
      </c>
      <c r="L599" s="15">
        <v>653.63</v>
      </c>
      <c r="M599" s="15">
        <v>500</v>
      </c>
      <c r="N599" s="15">
        <v>500</v>
      </c>
      <c r="O599" s="35">
        <f t="shared" si="44"/>
        <v>0</v>
      </c>
    </row>
    <row r="600" spans="1:15" ht="25.5" outlineLevel="5" x14ac:dyDescent="0.25">
      <c r="A600" s="13" t="s">
        <v>568</v>
      </c>
      <c r="B600" s="14" t="s">
        <v>544</v>
      </c>
      <c r="C600" s="14" t="s">
        <v>37</v>
      </c>
      <c r="D600" s="14" t="s">
        <v>297</v>
      </c>
      <c r="E600" s="14" t="s">
        <v>569</v>
      </c>
      <c r="F600" s="14"/>
      <c r="G600" s="26">
        <f>G601</f>
        <v>653.63</v>
      </c>
      <c r="H600" s="32"/>
      <c r="I600" s="32"/>
      <c r="J600" s="32"/>
      <c r="K600" s="26">
        <f>K601</f>
        <v>653.63</v>
      </c>
      <c r="L600" s="15">
        <v>653.63</v>
      </c>
      <c r="M600" s="15">
        <v>500</v>
      </c>
      <c r="N600" s="15">
        <v>500</v>
      </c>
      <c r="O600" s="35">
        <f t="shared" si="44"/>
        <v>0</v>
      </c>
    </row>
    <row r="601" spans="1:15" outlineLevel="6" x14ac:dyDescent="0.25">
      <c r="A601" s="13" t="s">
        <v>300</v>
      </c>
      <c r="B601" s="14" t="s">
        <v>544</v>
      </c>
      <c r="C601" s="14" t="s">
        <v>37</v>
      </c>
      <c r="D601" s="14" t="s">
        <v>297</v>
      </c>
      <c r="E601" s="14" t="s">
        <v>569</v>
      </c>
      <c r="F601" s="14" t="s">
        <v>301</v>
      </c>
      <c r="G601" s="26">
        <v>653.63</v>
      </c>
      <c r="H601" s="32"/>
      <c r="I601" s="32"/>
      <c r="J601" s="32"/>
      <c r="K601" s="21">
        <f>SUM(G601:J601)</f>
        <v>653.63</v>
      </c>
      <c r="L601" s="15">
        <v>653.63</v>
      </c>
      <c r="M601" s="15">
        <v>500</v>
      </c>
      <c r="N601" s="15">
        <v>500</v>
      </c>
      <c r="O601" s="35">
        <f t="shared" si="44"/>
        <v>0</v>
      </c>
    </row>
    <row r="602" spans="1:15" ht="25.5" outlineLevel="4" x14ac:dyDescent="0.25">
      <c r="A602" s="13" t="s">
        <v>546</v>
      </c>
      <c r="B602" s="14" t="s">
        <v>544</v>
      </c>
      <c r="C602" s="14" t="s">
        <v>37</v>
      </c>
      <c r="D602" s="14" t="s">
        <v>297</v>
      </c>
      <c r="E602" s="14" t="s">
        <v>547</v>
      </c>
      <c r="F602" s="14"/>
      <c r="G602" s="26">
        <f>G603</f>
        <v>864.5</v>
      </c>
      <c r="H602" s="32"/>
      <c r="I602" s="32"/>
      <c r="J602" s="32"/>
      <c r="K602" s="26">
        <f>K603</f>
        <v>864.5</v>
      </c>
      <c r="L602" s="15">
        <v>864.5</v>
      </c>
      <c r="M602" s="15">
        <v>830.8</v>
      </c>
      <c r="N602" s="15">
        <v>862.9</v>
      </c>
      <c r="O602" s="35">
        <f t="shared" si="44"/>
        <v>0</v>
      </c>
    </row>
    <row r="603" spans="1:15" ht="51" outlineLevel="5" x14ac:dyDescent="0.25">
      <c r="A603" s="13" t="s">
        <v>570</v>
      </c>
      <c r="B603" s="14" t="s">
        <v>544</v>
      </c>
      <c r="C603" s="14" t="s">
        <v>37</v>
      </c>
      <c r="D603" s="14" t="s">
        <v>297</v>
      </c>
      <c r="E603" s="14" t="s">
        <v>571</v>
      </c>
      <c r="F603" s="14"/>
      <c r="G603" s="26">
        <f>G604+G605</f>
        <v>864.5</v>
      </c>
      <c r="H603" s="32"/>
      <c r="I603" s="32"/>
      <c r="J603" s="32"/>
      <c r="K603" s="26">
        <f>K604+K605</f>
        <v>864.5</v>
      </c>
      <c r="L603" s="15">
        <v>864.5</v>
      </c>
      <c r="M603" s="15">
        <v>830.8</v>
      </c>
      <c r="N603" s="15">
        <v>862.9</v>
      </c>
      <c r="O603" s="35">
        <f t="shared" si="44"/>
        <v>0</v>
      </c>
    </row>
    <row r="604" spans="1:15" ht="38.25" outlineLevel="6" x14ac:dyDescent="0.25">
      <c r="A604" s="13" t="s">
        <v>108</v>
      </c>
      <c r="B604" s="14" t="s">
        <v>544</v>
      </c>
      <c r="C604" s="14" t="s">
        <v>37</v>
      </c>
      <c r="D604" s="14" t="s">
        <v>297</v>
      </c>
      <c r="E604" s="14" t="s">
        <v>571</v>
      </c>
      <c r="F604" s="14" t="s">
        <v>109</v>
      </c>
      <c r="G604" s="26">
        <v>818.3</v>
      </c>
      <c r="H604" s="32"/>
      <c r="I604" s="32"/>
      <c r="J604" s="32"/>
      <c r="K604" s="21">
        <f t="shared" ref="K604:K605" si="47">SUM(G604:J604)</f>
        <v>818.3</v>
      </c>
      <c r="L604" s="15">
        <v>818.3</v>
      </c>
      <c r="M604" s="15">
        <v>778.06200000000001</v>
      </c>
      <c r="N604" s="15">
        <v>818.29</v>
      </c>
      <c r="O604" s="35">
        <f t="shared" si="44"/>
        <v>0</v>
      </c>
    </row>
    <row r="605" spans="1:15" ht="38.25" outlineLevel="6" x14ac:dyDescent="0.25">
      <c r="A605" s="13" t="s">
        <v>22</v>
      </c>
      <c r="B605" s="14" t="s">
        <v>544</v>
      </c>
      <c r="C605" s="14" t="s">
        <v>37</v>
      </c>
      <c r="D605" s="14" t="s">
        <v>297</v>
      </c>
      <c r="E605" s="14" t="s">
        <v>571</v>
      </c>
      <c r="F605" s="14" t="s">
        <v>23</v>
      </c>
      <c r="G605" s="26">
        <v>46.2</v>
      </c>
      <c r="H605" s="32"/>
      <c r="I605" s="32"/>
      <c r="J605" s="32"/>
      <c r="K605" s="21">
        <f t="shared" si="47"/>
        <v>46.2</v>
      </c>
      <c r="L605" s="15">
        <v>46.2</v>
      </c>
      <c r="M605" s="15">
        <v>52.738</v>
      </c>
      <c r="N605" s="15">
        <v>44.61</v>
      </c>
      <c r="O605" s="35">
        <f t="shared" si="44"/>
        <v>0</v>
      </c>
    </row>
    <row r="606" spans="1:15" ht="25.5" outlineLevel="4" x14ac:dyDescent="0.25">
      <c r="A606" s="13" t="s">
        <v>287</v>
      </c>
      <c r="B606" s="14" t="s">
        <v>544</v>
      </c>
      <c r="C606" s="14" t="s">
        <v>37</v>
      </c>
      <c r="D606" s="14" t="s">
        <v>297</v>
      </c>
      <c r="E606" s="14" t="s">
        <v>288</v>
      </c>
      <c r="F606" s="14"/>
      <c r="G606" s="26">
        <f>G607+G611</f>
        <v>7483.9600000000009</v>
      </c>
      <c r="H606" s="32"/>
      <c r="I606" s="32"/>
      <c r="J606" s="32"/>
      <c r="K606" s="26">
        <f>K607+K611</f>
        <v>7483.9600000000009</v>
      </c>
      <c r="L606" s="15">
        <v>7483.96</v>
      </c>
      <c r="M606" s="15">
        <v>7748.72</v>
      </c>
      <c r="N606" s="15">
        <v>8027.32</v>
      </c>
      <c r="O606" s="35">
        <f t="shared" si="44"/>
        <v>0</v>
      </c>
    </row>
    <row r="607" spans="1:15" ht="51" outlineLevel="5" x14ac:dyDescent="0.25">
      <c r="A607" s="13" t="s">
        <v>572</v>
      </c>
      <c r="B607" s="14" t="s">
        <v>544</v>
      </c>
      <c r="C607" s="14" t="s">
        <v>37</v>
      </c>
      <c r="D607" s="14" t="s">
        <v>297</v>
      </c>
      <c r="E607" s="14" t="s">
        <v>573</v>
      </c>
      <c r="F607" s="14"/>
      <c r="G607" s="26">
        <f>G608+G609+G610</f>
        <v>5492.6100000000006</v>
      </c>
      <c r="H607" s="32"/>
      <c r="I607" s="32"/>
      <c r="J607" s="32"/>
      <c r="K607" s="26">
        <f>K608+K609+K610</f>
        <v>5492.6100000000006</v>
      </c>
      <c r="L607" s="15">
        <v>5492.61</v>
      </c>
      <c r="M607" s="15">
        <v>5672.71</v>
      </c>
      <c r="N607" s="15">
        <v>5862.41</v>
      </c>
      <c r="O607" s="35">
        <f t="shared" si="44"/>
        <v>0</v>
      </c>
    </row>
    <row r="608" spans="1:15" ht="25.5" outlineLevel="6" x14ac:dyDescent="0.25">
      <c r="A608" s="13" t="s">
        <v>127</v>
      </c>
      <c r="B608" s="14" t="s">
        <v>544</v>
      </c>
      <c r="C608" s="14" t="s">
        <v>37</v>
      </c>
      <c r="D608" s="14" t="s">
        <v>297</v>
      </c>
      <c r="E608" s="14" t="s">
        <v>573</v>
      </c>
      <c r="F608" s="14" t="s">
        <v>128</v>
      </c>
      <c r="G608" s="26">
        <v>3590.3</v>
      </c>
      <c r="H608" s="32"/>
      <c r="I608" s="32"/>
      <c r="J608" s="32"/>
      <c r="K608" s="21">
        <f t="shared" ref="K608:K610" si="48">SUM(G608:J608)</f>
        <v>3590.3</v>
      </c>
      <c r="L608" s="15">
        <v>3590.3</v>
      </c>
      <c r="M608" s="15">
        <v>3770.4</v>
      </c>
      <c r="N608" s="15">
        <v>3960.1</v>
      </c>
      <c r="O608" s="35">
        <f t="shared" si="44"/>
        <v>0</v>
      </c>
    </row>
    <row r="609" spans="1:15" ht="38.25" outlineLevel="6" x14ac:dyDescent="0.25">
      <c r="A609" s="13" t="s">
        <v>22</v>
      </c>
      <c r="B609" s="14" t="s">
        <v>544</v>
      </c>
      <c r="C609" s="14" t="s">
        <v>37</v>
      </c>
      <c r="D609" s="14" t="s">
        <v>297</v>
      </c>
      <c r="E609" s="14" t="s">
        <v>573</v>
      </c>
      <c r="F609" s="14" t="s">
        <v>23</v>
      </c>
      <c r="G609" s="26">
        <v>1902.21</v>
      </c>
      <c r="H609" s="32"/>
      <c r="I609" s="32"/>
      <c r="J609" s="32"/>
      <c r="K609" s="21">
        <f t="shared" si="48"/>
        <v>1902.21</v>
      </c>
      <c r="L609" s="15">
        <v>1902.21</v>
      </c>
      <c r="M609" s="15">
        <v>1902.21</v>
      </c>
      <c r="N609" s="15">
        <v>1902.21</v>
      </c>
      <c r="O609" s="35">
        <f t="shared" si="44"/>
        <v>0</v>
      </c>
    </row>
    <row r="610" spans="1:15" outlineLevel="6" x14ac:dyDescent="0.25">
      <c r="A610" s="13" t="s">
        <v>291</v>
      </c>
      <c r="B610" s="14" t="s">
        <v>544</v>
      </c>
      <c r="C610" s="14" t="s">
        <v>37</v>
      </c>
      <c r="D610" s="14" t="s">
        <v>297</v>
      </c>
      <c r="E610" s="14" t="s">
        <v>573</v>
      </c>
      <c r="F610" s="14" t="s">
        <v>292</v>
      </c>
      <c r="G610" s="26">
        <v>0.1</v>
      </c>
      <c r="H610" s="32"/>
      <c r="I610" s="32"/>
      <c r="J610" s="32"/>
      <c r="K610" s="21">
        <f t="shared" si="48"/>
        <v>0.1</v>
      </c>
      <c r="L610" s="15">
        <v>0.1</v>
      </c>
      <c r="M610" s="15">
        <v>0.1</v>
      </c>
      <c r="N610" s="15">
        <v>0.1</v>
      </c>
      <c r="O610" s="35">
        <f t="shared" si="44"/>
        <v>0</v>
      </c>
    </row>
    <row r="611" spans="1:15" ht="25.5" outlineLevel="5" x14ac:dyDescent="0.25">
      <c r="A611" s="13" t="s">
        <v>574</v>
      </c>
      <c r="B611" s="14" t="s">
        <v>544</v>
      </c>
      <c r="C611" s="14" t="s">
        <v>37</v>
      </c>
      <c r="D611" s="14" t="s">
        <v>297</v>
      </c>
      <c r="E611" s="14" t="s">
        <v>575</v>
      </c>
      <c r="F611" s="14"/>
      <c r="G611" s="26">
        <f>G612+G613+G614</f>
        <v>1991.35</v>
      </c>
      <c r="H611" s="32"/>
      <c r="I611" s="32"/>
      <c r="J611" s="32"/>
      <c r="K611" s="26">
        <f>K612+K613+K614</f>
        <v>1991.35</v>
      </c>
      <c r="L611" s="15">
        <v>1991.35</v>
      </c>
      <c r="M611" s="15">
        <v>2076.0100000000002</v>
      </c>
      <c r="N611" s="15">
        <v>2164.91</v>
      </c>
      <c r="O611" s="35">
        <f t="shared" si="44"/>
        <v>0</v>
      </c>
    </row>
    <row r="612" spans="1:15" ht="25.5" outlineLevel="6" x14ac:dyDescent="0.25">
      <c r="A612" s="13" t="s">
        <v>127</v>
      </c>
      <c r="B612" s="14" t="s">
        <v>544</v>
      </c>
      <c r="C612" s="14" t="s">
        <v>37</v>
      </c>
      <c r="D612" s="14" t="s">
        <v>297</v>
      </c>
      <c r="E612" s="14" t="s">
        <v>575</v>
      </c>
      <c r="F612" s="14" t="s">
        <v>128</v>
      </c>
      <c r="G612" s="26">
        <v>1692.24</v>
      </c>
      <c r="H612" s="32"/>
      <c r="I612" s="32"/>
      <c r="J612" s="32"/>
      <c r="K612" s="21">
        <f t="shared" ref="K612:K614" si="49">SUM(G612:J612)</f>
        <v>1692.24</v>
      </c>
      <c r="L612" s="15">
        <v>1692.24</v>
      </c>
      <c r="M612" s="15">
        <v>1776.9</v>
      </c>
      <c r="N612" s="15">
        <v>1865.8</v>
      </c>
      <c r="O612" s="35">
        <f t="shared" si="44"/>
        <v>0</v>
      </c>
    </row>
    <row r="613" spans="1:15" ht="38.25" outlineLevel="6" x14ac:dyDescent="0.25">
      <c r="A613" s="13" t="s">
        <v>22</v>
      </c>
      <c r="B613" s="14" t="s">
        <v>544</v>
      </c>
      <c r="C613" s="14" t="s">
        <v>37</v>
      </c>
      <c r="D613" s="14" t="s">
        <v>297</v>
      </c>
      <c r="E613" s="14" t="s">
        <v>575</v>
      </c>
      <c r="F613" s="14" t="s">
        <v>23</v>
      </c>
      <c r="G613" s="26">
        <v>298.63</v>
      </c>
      <c r="H613" s="32"/>
      <c r="I613" s="32"/>
      <c r="J613" s="32"/>
      <c r="K613" s="21">
        <f t="shared" si="49"/>
        <v>298.63</v>
      </c>
      <c r="L613" s="15">
        <v>298.63</v>
      </c>
      <c r="M613" s="15">
        <v>298.63</v>
      </c>
      <c r="N613" s="15">
        <v>298.63</v>
      </c>
      <c r="O613" s="35">
        <f t="shared" si="44"/>
        <v>0</v>
      </c>
    </row>
    <row r="614" spans="1:15" outlineLevel="6" x14ac:dyDescent="0.25">
      <c r="A614" s="13" t="s">
        <v>291</v>
      </c>
      <c r="B614" s="14" t="s">
        <v>544</v>
      </c>
      <c r="C614" s="14" t="s">
        <v>37</v>
      </c>
      <c r="D614" s="14" t="s">
        <v>297</v>
      </c>
      <c r="E614" s="14" t="s">
        <v>575</v>
      </c>
      <c r="F614" s="14" t="s">
        <v>292</v>
      </c>
      <c r="G614" s="26">
        <v>0.48</v>
      </c>
      <c r="H614" s="32"/>
      <c r="I614" s="32"/>
      <c r="J614" s="32"/>
      <c r="K614" s="21">
        <f t="shared" si="49"/>
        <v>0.48</v>
      </c>
      <c r="L614" s="15">
        <v>0.48</v>
      </c>
      <c r="M614" s="15">
        <v>0.48</v>
      </c>
      <c r="N614" s="15">
        <v>0.48</v>
      </c>
      <c r="O614" s="35">
        <f t="shared" si="44"/>
        <v>0</v>
      </c>
    </row>
    <row r="615" spans="1:15" ht="38.25" outlineLevel="4" x14ac:dyDescent="0.25">
      <c r="A615" s="13" t="s">
        <v>533</v>
      </c>
      <c r="B615" s="14" t="s">
        <v>544</v>
      </c>
      <c r="C615" s="14" t="s">
        <v>37</v>
      </c>
      <c r="D615" s="14" t="s">
        <v>297</v>
      </c>
      <c r="E615" s="14" t="s">
        <v>534</v>
      </c>
      <c r="F615" s="14"/>
      <c r="G615" s="26">
        <f>G616+G618</f>
        <v>150.31</v>
      </c>
      <c r="H615" s="32"/>
      <c r="I615" s="32"/>
      <c r="J615" s="32"/>
      <c r="K615" s="26">
        <f>K616+K618</f>
        <v>150.31</v>
      </c>
      <c r="L615" s="15">
        <v>150.31</v>
      </c>
      <c r="M615" s="15">
        <v>0.32900000000000001</v>
      </c>
      <c r="N615" s="15">
        <v>0.34899999999999998</v>
      </c>
      <c r="O615" s="35">
        <f t="shared" si="44"/>
        <v>0</v>
      </c>
    </row>
    <row r="616" spans="1:15" ht="38.25" outlineLevel="5" x14ac:dyDescent="0.25">
      <c r="A616" s="13" t="s">
        <v>576</v>
      </c>
      <c r="B616" s="14" t="s">
        <v>544</v>
      </c>
      <c r="C616" s="14" t="s">
        <v>37</v>
      </c>
      <c r="D616" s="14" t="s">
        <v>297</v>
      </c>
      <c r="E616" s="14" t="s">
        <v>577</v>
      </c>
      <c r="F616" s="14"/>
      <c r="G616" s="26">
        <f>G617</f>
        <v>0.31</v>
      </c>
      <c r="H616" s="32"/>
      <c r="I616" s="32"/>
      <c r="J616" s="32"/>
      <c r="K616" s="26">
        <f>K617</f>
        <v>0.31</v>
      </c>
      <c r="L616" s="15">
        <v>0.31</v>
      </c>
      <c r="M616" s="15">
        <v>0.32900000000000001</v>
      </c>
      <c r="N616" s="15">
        <v>0.34899999999999998</v>
      </c>
      <c r="O616" s="35">
        <f t="shared" si="44"/>
        <v>0</v>
      </c>
    </row>
    <row r="617" spans="1:15" ht="38.25" outlineLevel="6" x14ac:dyDescent="0.25">
      <c r="A617" s="13" t="s">
        <v>22</v>
      </c>
      <c r="B617" s="14" t="s">
        <v>544</v>
      </c>
      <c r="C617" s="14" t="s">
        <v>37</v>
      </c>
      <c r="D617" s="14" t="s">
        <v>297</v>
      </c>
      <c r="E617" s="14" t="s">
        <v>577</v>
      </c>
      <c r="F617" s="14" t="s">
        <v>23</v>
      </c>
      <c r="G617" s="26">
        <v>0.31</v>
      </c>
      <c r="H617" s="32"/>
      <c r="I617" s="32"/>
      <c r="J617" s="32"/>
      <c r="K617" s="21">
        <f>SUM(G617:J617)</f>
        <v>0.31</v>
      </c>
      <c r="L617" s="15">
        <v>0.31</v>
      </c>
      <c r="M617" s="15">
        <v>0.32900000000000001</v>
      </c>
      <c r="N617" s="15">
        <v>0.34899999999999998</v>
      </c>
      <c r="O617" s="35">
        <f t="shared" si="44"/>
        <v>0</v>
      </c>
    </row>
    <row r="618" spans="1:15" ht="38.25" outlineLevel="5" x14ac:dyDescent="0.25">
      <c r="A618" s="13" t="s">
        <v>578</v>
      </c>
      <c r="B618" s="14" t="s">
        <v>544</v>
      </c>
      <c r="C618" s="14" t="s">
        <v>37</v>
      </c>
      <c r="D618" s="14" t="s">
        <v>297</v>
      </c>
      <c r="E618" s="14" t="s">
        <v>579</v>
      </c>
      <c r="F618" s="14"/>
      <c r="G618" s="26">
        <f>G619</f>
        <v>150</v>
      </c>
      <c r="H618" s="32"/>
      <c r="I618" s="32"/>
      <c r="J618" s="32"/>
      <c r="K618" s="26">
        <f>K619</f>
        <v>150</v>
      </c>
      <c r="L618" s="15">
        <v>150</v>
      </c>
      <c r="M618" s="15">
        <v>0</v>
      </c>
      <c r="N618" s="15">
        <v>0</v>
      </c>
      <c r="O618" s="35">
        <f t="shared" si="44"/>
        <v>0</v>
      </c>
    </row>
    <row r="619" spans="1:15" ht="63.75" outlineLevel="6" x14ac:dyDescent="0.25">
      <c r="A619" s="13" t="s">
        <v>58</v>
      </c>
      <c r="B619" s="14" t="s">
        <v>544</v>
      </c>
      <c r="C619" s="14" t="s">
        <v>37</v>
      </c>
      <c r="D619" s="14" t="s">
        <v>297</v>
      </c>
      <c r="E619" s="14" t="s">
        <v>579</v>
      </c>
      <c r="F619" s="14" t="s">
        <v>59</v>
      </c>
      <c r="G619" s="26">
        <v>150</v>
      </c>
      <c r="H619" s="32"/>
      <c r="I619" s="32"/>
      <c r="J619" s="32"/>
      <c r="K619" s="21">
        <f>SUM(G619:J619)</f>
        <v>150</v>
      </c>
      <c r="L619" s="15">
        <v>150</v>
      </c>
      <c r="M619" s="15">
        <v>0</v>
      </c>
      <c r="N619" s="15">
        <v>0</v>
      </c>
      <c r="O619" s="35">
        <f t="shared" si="44"/>
        <v>0</v>
      </c>
    </row>
    <row r="620" spans="1:15" outlineLevel="1" x14ac:dyDescent="0.25">
      <c r="A620" s="13" t="s">
        <v>580</v>
      </c>
      <c r="B620" s="14" t="s">
        <v>544</v>
      </c>
      <c r="C620" s="14" t="s">
        <v>178</v>
      </c>
      <c r="D620" s="14"/>
      <c r="E620" s="14"/>
      <c r="F620" s="14"/>
      <c r="G620" s="26">
        <f>G621</f>
        <v>750</v>
      </c>
      <c r="H620" s="32"/>
      <c r="I620" s="32"/>
      <c r="J620" s="32"/>
      <c r="K620" s="26">
        <f>K621</f>
        <v>750</v>
      </c>
      <c r="L620" s="15">
        <v>750</v>
      </c>
      <c r="M620" s="15">
        <v>774.7</v>
      </c>
      <c r="N620" s="15">
        <v>800.4</v>
      </c>
      <c r="O620" s="35">
        <f t="shared" si="44"/>
        <v>0</v>
      </c>
    </row>
    <row r="621" spans="1:15" ht="25.5" outlineLevel="2" x14ac:dyDescent="0.25">
      <c r="A621" s="13" t="s">
        <v>581</v>
      </c>
      <c r="B621" s="14" t="s">
        <v>544</v>
      </c>
      <c r="C621" s="14" t="s">
        <v>178</v>
      </c>
      <c r="D621" s="14" t="s">
        <v>45</v>
      </c>
      <c r="E621" s="14"/>
      <c r="F621" s="14"/>
      <c r="G621" s="26">
        <f>G622</f>
        <v>750</v>
      </c>
      <c r="H621" s="32"/>
      <c r="I621" s="32"/>
      <c r="J621" s="32"/>
      <c r="K621" s="26">
        <f>K622</f>
        <v>750</v>
      </c>
      <c r="L621" s="15">
        <v>750</v>
      </c>
      <c r="M621" s="15">
        <v>774.7</v>
      </c>
      <c r="N621" s="15">
        <v>800.4</v>
      </c>
      <c r="O621" s="35">
        <f t="shared" si="44"/>
        <v>0</v>
      </c>
    </row>
    <row r="622" spans="1:15" ht="38.25" outlineLevel="3" x14ac:dyDescent="0.25">
      <c r="A622" s="13" t="s">
        <v>121</v>
      </c>
      <c r="B622" s="14" t="s">
        <v>544</v>
      </c>
      <c r="C622" s="14" t="s">
        <v>178</v>
      </c>
      <c r="D622" s="14" t="s">
        <v>45</v>
      </c>
      <c r="E622" s="14" t="s">
        <v>122</v>
      </c>
      <c r="F622" s="14"/>
      <c r="G622" s="26">
        <f>G623</f>
        <v>750</v>
      </c>
      <c r="H622" s="32"/>
      <c r="I622" s="32"/>
      <c r="J622" s="32"/>
      <c r="K622" s="26">
        <f>K623</f>
        <v>750</v>
      </c>
      <c r="L622" s="15">
        <v>750</v>
      </c>
      <c r="M622" s="15">
        <v>774.7</v>
      </c>
      <c r="N622" s="15">
        <v>800.4</v>
      </c>
      <c r="O622" s="35">
        <f t="shared" si="44"/>
        <v>0</v>
      </c>
    </row>
    <row r="623" spans="1:15" ht="51" outlineLevel="4" x14ac:dyDescent="0.25">
      <c r="A623" s="13" t="s">
        <v>582</v>
      </c>
      <c r="B623" s="14" t="s">
        <v>544</v>
      </c>
      <c r="C623" s="14" t="s">
        <v>178</v>
      </c>
      <c r="D623" s="14" t="s">
        <v>45</v>
      </c>
      <c r="E623" s="14" t="s">
        <v>583</v>
      </c>
      <c r="F623" s="14"/>
      <c r="G623" s="26">
        <f>G624</f>
        <v>750</v>
      </c>
      <c r="H623" s="32"/>
      <c r="I623" s="32"/>
      <c r="J623" s="32"/>
      <c r="K623" s="26">
        <f>K624</f>
        <v>750</v>
      </c>
      <c r="L623" s="15">
        <v>750</v>
      </c>
      <c r="M623" s="15">
        <v>774.7</v>
      </c>
      <c r="N623" s="15">
        <v>800.4</v>
      </c>
      <c r="O623" s="35">
        <f t="shared" si="44"/>
        <v>0</v>
      </c>
    </row>
    <row r="624" spans="1:15" ht="38.25" outlineLevel="5" x14ac:dyDescent="0.25">
      <c r="A624" s="13" t="s">
        <v>584</v>
      </c>
      <c r="B624" s="14" t="s">
        <v>544</v>
      </c>
      <c r="C624" s="14" t="s">
        <v>178</v>
      </c>
      <c r="D624" s="14" t="s">
        <v>45</v>
      </c>
      <c r="E624" s="14" t="s">
        <v>585</v>
      </c>
      <c r="F624" s="14"/>
      <c r="G624" s="26">
        <f>G625+G626</f>
        <v>750</v>
      </c>
      <c r="H624" s="32"/>
      <c r="I624" s="32"/>
      <c r="J624" s="32"/>
      <c r="K624" s="26">
        <f>K625+K626</f>
        <v>750</v>
      </c>
      <c r="L624" s="15">
        <v>750</v>
      </c>
      <c r="M624" s="15">
        <v>774.7</v>
      </c>
      <c r="N624" s="15">
        <v>800.4</v>
      </c>
      <c r="O624" s="35">
        <f t="shared" si="44"/>
        <v>0</v>
      </c>
    </row>
    <row r="625" spans="1:15" ht="38.25" outlineLevel="6" x14ac:dyDescent="0.25">
      <c r="A625" s="13" t="s">
        <v>108</v>
      </c>
      <c r="B625" s="14" t="s">
        <v>544</v>
      </c>
      <c r="C625" s="14" t="s">
        <v>178</v>
      </c>
      <c r="D625" s="14" t="s">
        <v>45</v>
      </c>
      <c r="E625" s="14" t="s">
        <v>585</v>
      </c>
      <c r="F625" s="14" t="s">
        <v>109</v>
      </c>
      <c r="G625" s="26">
        <v>712.23</v>
      </c>
      <c r="H625" s="32"/>
      <c r="I625" s="32"/>
      <c r="J625" s="32"/>
      <c r="K625" s="21">
        <f t="shared" ref="K625:K626" si="50">SUM(G625:J625)</f>
        <v>712.23</v>
      </c>
      <c r="L625" s="15">
        <v>712.23</v>
      </c>
      <c r="M625" s="15">
        <v>727.14</v>
      </c>
      <c r="N625" s="15">
        <v>757.71</v>
      </c>
      <c r="O625" s="35">
        <f t="shared" si="44"/>
        <v>0</v>
      </c>
    </row>
    <row r="626" spans="1:15" ht="38.25" outlineLevel="6" x14ac:dyDescent="0.25">
      <c r="A626" s="13" t="s">
        <v>22</v>
      </c>
      <c r="B626" s="14" t="s">
        <v>544</v>
      </c>
      <c r="C626" s="14" t="s">
        <v>178</v>
      </c>
      <c r="D626" s="14" t="s">
        <v>45</v>
      </c>
      <c r="E626" s="14" t="s">
        <v>585</v>
      </c>
      <c r="F626" s="14" t="s">
        <v>23</v>
      </c>
      <c r="G626" s="26">
        <v>37.770000000000003</v>
      </c>
      <c r="H626" s="32"/>
      <c r="I626" s="32"/>
      <c r="J626" s="32"/>
      <c r="K626" s="21">
        <f t="shared" si="50"/>
        <v>37.770000000000003</v>
      </c>
      <c r="L626" s="15">
        <v>37.770000000000003</v>
      </c>
      <c r="M626" s="15">
        <v>47.56</v>
      </c>
      <c r="N626" s="15">
        <v>42.69</v>
      </c>
      <c r="O626" s="35">
        <f t="shared" si="44"/>
        <v>0</v>
      </c>
    </row>
    <row r="627" spans="1:15" ht="38.25" outlineLevel="1" x14ac:dyDescent="0.25">
      <c r="A627" s="13" t="s">
        <v>118</v>
      </c>
      <c r="B627" s="14" t="s">
        <v>544</v>
      </c>
      <c r="C627" s="14" t="s">
        <v>45</v>
      </c>
      <c r="D627" s="14"/>
      <c r="E627" s="14"/>
      <c r="F627" s="14"/>
      <c r="G627" s="26">
        <f>G628+G639+G644</f>
        <v>6097.18</v>
      </c>
      <c r="H627" s="32"/>
      <c r="I627" s="32"/>
      <c r="J627" s="32"/>
      <c r="K627" s="26">
        <f>K628+K639+K644</f>
        <v>6097.18</v>
      </c>
      <c r="L627" s="15">
        <v>6097.17</v>
      </c>
      <c r="M627" s="15">
        <v>5069.68</v>
      </c>
      <c r="N627" s="15">
        <v>5071.92</v>
      </c>
      <c r="O627" s="35">
        <f t="shared" si="44"/>
        <v>-1.0000000000218279E-2</v>
      </c>
    </row>
    <row r="628" spans="1:15" ht="51" outlineLevel="2" x14ac:dyDescent="0.25">
      <c r="A628" s="13" t="s">
        <v>119</v>
      </c>
      <c r="B628" s="14" t="s">
        <v>544</v>
      </c>
      <c r="C628" s="14" t="s">
        <v>45</v>
      </c>
      <c r="D628" s="14" t="s">
        <v>120</v>
      </c>
      <c r="E628" s="14"/>
      <c r="F628" s="14"/>
      <c r="G628" s="26">
        <f>G629</f>
        <v>5634.77</v>
      </c>
      <c r="H628" s="32"/>
      <c r="I628" s="32"/>
      <c r="J628" s="32"/>
      <c r="K628" s="26">
        <f>K629</f>
        <v>5634.77</v>
      </c>
      <c r="L628" s="15">
        <v>5634.76</v>
      </c>
      <c r="M628" s="15">
        <v>4944.57</v>
      </c>
      <c r="N628" s="15">
        <v>4944.57</v>
      </c>
      <c r="O628" s="35">
        <f t="shared" si="44"/>
        <v>-1.0000000000218279E-2</v>
      </c>
    </row>
    <row r="629" spans="1:15" ht="38.25" outlineLevel="3" x14ac:dyDescent="0.25">
      <c r="A629" s="13" t="s">
        <v>121</v>
      </c>
      <c r="B629" s="14" t="s">
        <v>544</v>
      </c>
      <c r="C629" s="14" t="s">
        <v>45</v>
      </c>
      <c r="D629" s="14" t="s">
        <v>120</v>
      </c>
      <c r="E629" s="14" t="s">
        <v>122</v>
      </c>
      <c r="F629" s="14"/>
      <c r="G629" s="26">
        <f>G630+G633</f>
        <v>5634.77</v>
      </c>
      <c r="H629" s="32"/>
      <c r="I629" s="32"/>
      <c r="J629" s="32"/>
      <c r="K629" s="26">
        <f>K630+K633</f>
        <v>5634.77</v>
      </c>
      <c r="L629" s="15">
        <v>5634.76</v>
      </c>
      <c r="M629" s="15">
        <v>4944.57</v>
      </c>
      <c r="N629" s="15">
        <v>4944.57</v>
      </c>
      <c r="O629" s="35">
        <f t="shared" si="44"/>
        <v>-1.0000000000218279E-2</v>
      </c>
    </row>
    <row r="630" spans="1:15" ht="51" outlineLevel="4" x14ac:dyDescent="0.25">
      <c r="A630" s="13" t="s">
        <v>130</v>
      </c>
      <c r="B630" s="14" t="s">
        <v>544</v>
      </c>
      <c r="C630" s="14" t="s">
        <v>45</v>
      </c>
      <c r="D630" s="14" t="s">
        <v>120</v>
      </c>
      <c r="E630" s="14" t="s">
        <v>131</v>
      </c>
      <c r="F630" s="14"/>
      <c r="G630" s="26">
        <f>G631</f>
        <v>170</v>
      </c>
      <c r="H630" s="32"/>
      <c r="I630" s="32"/>
      <c r="J630" s="32"/>
      <c r="K630" s="26">
        <f>K631</f>
        <v>170</v>
      </c>
      <c r="L630" s="15">
        <v>170</v>
      </c>
      <c r="M630" s="15">
        <v>170</v>
      </c>
      <c r="N630" s="15">
        <v>170</v>
      </c>
      <c r="O630" s="35">
        <f t="shared" si="44"/>
        <v>0</v>
      </c>
    </row>
    <row r="631" spans="1:15" ht="76.5" outlineLevel="5" x14ac:dyDescent="0.25">
      <c r="A631" s="13" t="s">
        <v>586</v>
      </c>
      <c r="B631" s="14" t="s">
        <v>544</v>
      </c>
      <c r="C631" s="14" t="s">
        <v>45</v>
      </c>
      <c r="D631" s="14" t="s">
        <v>120</v>
      </c>
      <c r="E631" s="14" t="s">
        <v>587</v>
      </c>
      <c r="F631" s="14"/>
      <c r="G631" s="26">
        <f>G632</f>
        <v>170</v>
      </c>
      <c r="H631" s="32"/>
      <c r="I631" s="32"/>
      <c r="J631" s="32"/>
      <c r="K631" s="26">
        <f>K632</f>
        <v>170</v>
      </c>
      <c r="L631" s="15">
        <v>170</v>
      </c>
      <c r="M631" s="15">
        <v>170</v>
      </c>
      <c r="N631" s="15">
        <v>170</v>
      </c>
      <c r="O631" s="35">
        <f t="shared" si="44"/>
        <v>0</v>
      </c>
    </row>
    <row r="632" spans="1:15" ht="38.25" outlineLevel="6" x14ac:dyDescent="0.25">
      <c r="A632" s="13" t="s">
        <v>22</v>
      </c>
      <c r="B632" s="14" t="s">
        <v>544</v>
      </c>
      <c r="C632" s="14" t="s">
        <v>45</v>
      </c>
      <c r="D632" s="14" t="s">
        <v>120</v>
      </c>
      <c r="E632" s="14" t="s">
        <v>587</v>
      </c>
      <c r="F632" s="14" t="s">
        <v>23</v>
      </c>
      <c r="G632" s="26">
        <v>170</v>
      </c>
      <c r="H632" s="32"/>
      <c r="I632" s="32"/>
      <c r="J632" s="32"/>
      <c r="K632" s="21">
        <f>SUM(G632:J632)</f>
        <v>170</v>
      </c>
      <c r="L632" s="15">
        <v>170</v>
      </c>
      <c r="M632" s="15">
        <v>170</v>
      </c>
      <c r="N632" s="15">
        <v>170</v>
      </c>
      <c r="O632" s="35">
        <f t="shared" si="44"/>
        <v>0</v>
      </c>
    </row>
    <row r="633" spans="1:15" ht="51" outlineLevel="4" x14ac:dyDescent="0.25">
      <c r="A633" s="13" t="s">
        <v>582</v>
      </c>
      <c r="B633" s="14" t="s">
        <v>544</v>
      </c>
      <c r="C633" s="14" t="s">
        <v>45</v>
      </c>
      <c r="D633" s="14" t="s">
        <v>120</v>
      </c>
      <c r="E633" s="14" t="s">
        <v>583</v>
      </c>
      <c r="F633" s="14"/>
      <c r="G633" s="26">
        <f>G634+G637</f>
        <v>5464.77</v>
      </c>
      <c r="H633" s="32"/>
      <c r="I633" s="32"/>
      <c r="J633" s="32"/>
      <c r="K633" s="26">
        <f>K634+K637</f>
        <v>5464.77</v>
      </c>
      <c r="L633" s="15">
        <v>5464.76</v>
      </c>
      <c r="M633" s="15">
        <v>4774.57</v>
      </c>
      <c r="N633" s="15">
        <v>4774.57</v>
      </c>
      <c r="O633" s="35">
        <f t="shared" si="44"/>
        <v>-1.0000000000218279E-2</v>
      </c>
    </row>
    <row r="634" spans="1:15" ht="38.25" outlineLevel="5" x14ac:dyDescent="0.25">
      <c r="A634" s="13" t="s">
        <v>588</v>
      </c>
      <c r="B634" s="14" t="s">
        <v>544</v>
      </c>
      <c r="C634" s="14" t="s">
        <v>45</v>
      </c>
      <c r="D634" s="14" t="s">
        <v>120</v>
      </c>
      <c r="E634" s="14" t="s">
        <v>589</v>
      </c>
      <c r="F634" s="14"/>
      <c r="G634" s="26">
        <f>G635+G636</f>
        <v>4141.67</v>
      </c>
      <c r="H634" s="32"/>
      <c r="I634" s="32"/>
      <c r="J634" s="32"/>
      <c r="K634" s="26">
        <f>K635+K636</f>
        <v>4141.67</v>
      </c>
      <c r="L634" s="15">
        <v>4141.66</v>
      </c>
      <c r="M634" s="15">
        <v>3224.57</v>
      </c>
      <c r="N634" s="15">
        <v>3224.57</v>
      </c>
      <c r="O634" s="35">
        <f t="shared" si="44"/>
        <v>-1.0000000000218279E-2</v>
      </c>
    </row>
    <row r="635" spans="1:15" ht="25.5" outlineLevel="6" x14ac:dyDescent="0.25">
      <c r="A635" s="13" t="s">
        <v>127</v>
      </c>
      <c r="B635" s="14" t="s">
        <v>544</v>
      </c>
      <c r="C635" s="14" t="s">
        <v>45</v>
      </c>
      <c r="D635" s="14" t="s">
        <v>120</v>
      </c>
      <c r="E635" s="14" t="s">
        <v>589</v>
      </c>
      <c r="F635" s="14" t="s">
        <v>128</v>
      </c>
      <c r="G635" s="26">
        <v>4102.3100000000004</v>
      </c>
      <c r="H635" s="32"/>
      <c r="I635" s="32"/>
      <c r="J635" s="32"/>
      <c r="K635" s="21">
        <f t="shared" ref="K635:K636" si="51">SUM(G635:J635)</f>
        <v>4102.3100000000004</v>
      </c>
      <c r="L635" s="15">
        <v>4102.3100000000004</v>
      </c>
      <c r="M635" s="15">
        <v>3184.16</v>
      </c>
      <c r="N635" s="15">
        <v>3184.16</v>
      </c>
      <c r="O635" s="35">
        <f t="shared" si="44"/>
        <v>0</v>
      </c>
    </row>
    <row r="636" spans="1:15" ht="38.25" outlineLevel="6" x14ac:dyDescent="0.25">
      <c r="A636" s="13" t="s">
        <v>22</v>
      </c>
      <c r="B636" s="14" t="s">
        <v>544</v>
      </c>
      <c r="C636" s="14" t="s">
        <v>45</v>
      </c>
      <c r="D636" s="14" t="s">
        <v>120</v>
      </c>
      <c r="E636" s="14" t="s">
        <v>589</v>
      </c>
      <c r="F636" s="14" t="s">
        <v>23</v>
      </c>
      <c r="G636" s="26">
        <v>39.36</v>
      </c>
      <c r="H636" s="32"/>
      <c r="I636" s="32"/>
      <c r="J636" s="32"/>
      <c r="K636" s="21">
        <f t="shared" si="51"/>
        <v>39.36</v>
      </c>
      <c r="L636" s="15">
        <v>39.35</v>
      </c>
      <c r="M636" s="15">
        <v>40.409999999999997</v>
      </c>
      <c r="N636" s="15">
        <v>40.409999999999997</v>
      </c>
      <c r="O636" s="35">
        <f t="shared" si="44"/>
        <v>-9.9999999999980105E-3</v>
      </c>
    </row>
    <row r="637" spans="1:15" ht="25.5" outlineLevel="5" x14ac:dyDescent="0.25">
      <c r="A637" s="13" t="s">
        <v>590</v>
      </c>
      <c r="B637" s="14" t="s">
        <v>544</v>
      </c>
      <c r="C637" s="14" t="s">
        <v>45</v>
      </c>
      <c r="D637" s="14" t="s">
        <v>120</v>
      </c>
      <c r="E637" s="14" t="s">
        <v>591</v>
      </c>
      <c r="F637" s="14"/>
      <c r="G637" s="26">
        <f>G638</f>
        <v>1323.1</v>
      </c>
      <c r="H637" s="32"/>
      <c r="I637" s="32"/>
      <c r="J637" s="32"/>
      <c r="K637" s="26">
        <f>K638</f>
        <v>1323.1</v>
      </c>
      <c r="L637" s="15">
        <v>1323.1</v>
      </c>
      <c r="M637" s="15">
        <v>1550</v>
      </c>
      <c r="N637" s="15">
        <v>1550</v>
      </c>
      <c r="O637" s="35">
        <f t="shared" si="44"/>
        <v>0</v>
      </c>
    </row>
    <row r="638" spans="1:15" ht="38.25" outlineLevel="6" x14ac:dyDescent="0.25">
      <c r="A638" s="13" t="s">
        <v>22</v>
      </c>
      <c r="B638" s="14" t="s">
        <v>544</v>
      </c>
      <c r="C638" s="14" t="s">
        <v>45</v>
      </c>
      <c r="D638" s="14" t="s">
        <v>120</v>
      </c>
      <c r="E638" s="14" t="s">
        <v>591</v>
      </c>
      <c r="F638" s="14" t="s">
        <v>23</v>
      </c>
      <c r="G638" s="26">
        <v>1323.1</v>
      </c>
      <c r="H638" s="32"/>
      <c r="I638" s="32"/>
      <c r="J638" s="32"/>
      <c r="K638" s="21">
        <f>SUM(G638:J638)</f>
        <v>1323.1</v>
      </c>
      <c r="L638" s="15">
        <v>1323.1</v>
      </c>
      <c r="M638" s="15">
        <v>1550</v>
      </c>
      <c r="N638" s="15">
        <v>1550</v>
      </c>
      <c r="O638" s="35">
        <f t="shared" si="44"/>
        <v>0</v>
      </c>
    </row>
    <row r="639" spans="1:15" ht="51" outlineLevel="2" x14ac:dyDescent="0.25">
      <c r="A639" s="13" t="s">
        <v>129</v>
      </c>
      <c r="B639" s="14" t="s">
        <v>544</v>
      </c>
      <c r="C639" s="14" t="s">
        <v>45</v>
      </c>
      <c r="D639" s="14" t="s">
        <v>35</v>
      </c>
      <c r="E639" s="14"/>
      <c r="F639" s="14"/>
      <c r="G639" s="26">
        <f>G640</f>
        <v>66.5</v>
      </c>
      <c r="H639" s="32"/>
      <c r="I639" s="32"/>
      <c r="J639" s="32"/>
      <c r="K639" s="26">
        <f>K640</f>
        <v>66.5</v>
      </c>
      <c r="L639" s="15">
        <v>66.5</v>
      </c>
      <c r="M639" s="15">
        <v>50</v>
      </c>
      <c r="N639" s="15">
        <v>12</v>
      </c>
      <c r="O639" s="35">
        <f t="shared" si="44"/>
        <v>0</v>
      </c>
    </row>
    <row r="640" spans="1:15" ht="38.25" outlineLevel="3" x14ac:dyDescent="0.25">
      <c r="A640" s="13" t="s">
        <v>121</v>
      </c>
      <c r="B640" s="14" t="s">
        <v>544</v>
      </c>
      <c r="C640" s="14" t="s">
        <v>45</v>
      </c>
      <c r="D640" s="14" t="s">
        <v>35</v>
      </c>
      <c r="E640" s="14" t="s">
        <v>122</v>
      </c>
      <c r="F640" s="14"/>
      <c r="G640" s="26">
        <f>G641</f>
        <v>66.5</v>
      </c>
      <c r="H640" s="32"/>
      <c r="I640" s="32"/>
      <c r="J640" s="32"/>
      <c r="K640" s="26">
        <f>K641</f>
        <v>66.5</v>
      </c>
      <c r="L640" s="15">
        <v>66.5</v>
      </c>
      <c r="M640" s="15">
        <v>50</v>
      </c>
      <c r="N640" s="15">
        <v>12</v>
      </c>
      <c r="O640" s="35">
        <f t="shared" si="44"/>
        <v>0</v>
      </c>
    </row>
    <row r="641" spans="1:15" ht="51" outlineLevel="4" x14ac:dyDescent="0.25">
      <c r="A641" s="13" t="s">
        <v>130</v>
      </c>
      <c r="B641" s="14" t="s">
        <v>544</v>
      </c>
      <c r="C641" s="14" t="s">
        <v>45</v>
      </c>
      <c r="D641" s="14" t="s">
        <v>35</v>
      </c>
      <c r="E641" s="14" t="s">
        <v>131</v>
      </c>
      <c r="F641" s="14"/>
      <c r="G641" s="26">
        <f>G642</f>
        <v>66.5</v>
      </c>
      <c r="H641" s="32"/>
      <c r="I641" s="32"/>
      <c r="J641" s="32"/>
      <c r="K641" s="26">
        <f>K642</f>
        <v>66.5</v>
      </c>
      <c r="L641" s="15">
        <v>66.5</v>
      </c>
      <c r="M641" s="15">
        <v>50</v>
      </c>
      <c r="N641" s="15">
        <v>12</v>
      </c>
      <c r="O641" s="35">
        <f t="shared" si="44"/>
        <v>0</v>
      </c>
    </row>
    <row r="642" spans="1:15" ht="38.25" outlineLevel="5" x14ac:dyDescent="0.25">
      <c r="A642" s="13" t="s">
        <v>132</v>
      </c>
      <c r="B642" s="14" t="s">
        <v>544</v>
      </c>
      <c r="C642" s="14" t="s">
        <v>45</v>
      </c>
      <c r="D642" s="14" t="s">
        <v>35</v>
      </c>
      <c r="E642" s="14" t="s">
        <v>133</v>
      </c>
      <c r="F642" s="14"/>
      <c r="G642" s="26">
        <f>G643</f>
        <v>66.5</v>
      </c>
      <c r="H642" s="32"/>
      <c r="I642" s="32"/>
      <c r="J642" s="32"/>
      <c r="K642" s="26">
        <f>K643</f>
        <v>66.5</v>
      </c>
      <c r="L642" s="15">
        <v>66.5</v>
      </c>
      <c r="M642" s="15">
        <v>50</v>
      </c>
      <c r="N642" s="15">
        <v>12</v>
      </c>
      <c r="O642" s="35">
        <f t="shared" si="44"/>
        <v>0</v>
      </c>
    </row>
    <row r="643" spans="1:15" ht="38.25" outlineLevel="6" x14ac:dyDescent="0.25">
      <c r="A643" s="13" t="s">
        <v>22</v>
      </c>
      <c r="B643" s="14" t="s">
        <v>544</v>
      </c>
      <c r="C643" s="14" t="s">
        <v>45</v>
      </c>
      <c r="D643" s="14" t="s">
        <v>35</v>
      </c>
      <c r="E643" s="14" t="s">
        <v>133</v>
      </c>
      <c r="F643" s="14" t="s">
        <v>23</v>
      </c>
      <c r="G643" s="26">
        <v>66.5</v>
      </c>
      <c r="H643" s="32"/>
      <c r="I643" s="32"/>
      <c r="J643" s="32"/>
      <c r="K643" s="21">
        <f>SUM(G643:J643)</f>
        <v>66.5</v>
      </c>
      <c r="L643" s="15">
        <v>66.5</v>
      </c>
      <c r="M643" s="15">
        <v>50</v>
      </c>
      <c r="N643" s="15">
        <v>12</v>
      </c>
      <c r="O643" s="35">
        <f t="shared" si="44"/>
        <v>0</v>
      </c>
    </row>
    <row r="644" spans="1:15" ht="38.25" outlineLevel="2" x14ac:dyDescent="0.25">
      <c r="A644" s="13" t="s">
        <v>592</v>
      </c>
      <c r="B644" s="14" t="s">
        <v>544</v>
      </c>
      <c r="C644" s="14" t="s">
        <v>45</v>
      </c>
      <c r="D644" s="14" t="s">
        <v>593</v>
      </c>
      <c r="E644" s="14"/>
      <c r="F644" s="14"/>
      <c r="G644" s="26">
        <f>G645+G651</f>
        <v>395.91</v>
      </c>
      <c r="H644" s="32"/>
      <c r="I644" s="32"/>
      <c r="J644" s="32"/>
      <c r="K644" s="26">
        <f>K645+K651</f>
        <v>395.91</v>
      </c>
      <c r="L644" s="15">
        <v>395.91</v>
      </c>
      <c r="M644" s="15">
        <v>75.11</v>
      </c>
      <c r="N644" s="15">
        <v>115.35</v>
      </c>
      <c r="O644" s="35">
        <f t="shared" si="44"/>
        <v>0</v>
      </c>
    </row>
    <row r="645" spans="1:15" ht="38.25" outlineLevel="3" x14ac:dyDescent="0.25">
      <c r="A645" s="13" t="s">
        <v>121</v>
      </c>
      <c r="B645" s="14" t="s">
        <v>544</v>
      </c>
      <c r="C645" s="14" t="s">
        <v>45</v>
      </c>
      <c r="D645" s="14" t="s">
        <v>593</v>
      </c>
      <c r="E645" s="14" t="s">
        <v>122</v>
      </c>
      <c r="F645" s="14"/>
      <c r="G645" s="26">
        <f>G646</f>
        <v>36</v>
      </c>
      <c r="H645" s="32"/>
      <c r="I645" s="32"/>
      <c r="J645" s="32"/>
      <c r="K645" s="26">
        <f>K646</f>
        <v>36</v>
      </c>
      <c r="L645" s="15">
        <v>36</v>
      </c>
      <c r="M645" s="15">
        <v>36</v>
      </c>
      <c r="N645" s="15">
        <v>36</v>
      </c>
      <c r="O645" s="35">
        <f t="shared" si="44"/>
        <v>0</v>
      </c>
    </row>
    <row r="646" spans="1:15" ht="51" outlineLevel="4" x14ac:dyDescent="0.25">
      <c r="A646" s="13" t="s">
        <v>130</v>
      </c>
      <c r="B646" s="14" t="s">
        <v>544</v>
      </c>
      <c r="C646" s="14" t="s">
        <v>45</v>
      </c>
      <c r="D646" s="14" t="s">
        <v>593</v>
      </c>
      <c r="E646" s="14" t="s">
        <v>131</v>
      </c>
      <c r="F646" s="14"/>
      <c r="G646" s="26">
        <f>G647+G649</f>
        <v>36</v>
      </c>
      <c r="H646" s="32"/>
      <c r="I646" s="32"/>
      <c r="J646" s="32"/>
      <c r="K646" s="26">
        <f>K647+K649</f>
        <v>36</v>
      </c>
      <c r="L646" s="15">
        <v>36</v>
      </c>
      <c r="M646" s="15">
        <v>36</v>
      </c>
      <c r="N646" s="15">
        <v>36</v>
      </c>
      <c r="O646" s="35">
        <f t="shared" si="44"/>
        <v>0</v>
      </c>
    </row>
    <row r="647" spans="1:15" ht="25.5" outlineLevel="5" x14ac:dyDescent="0.25">
      <c r="A647" s="13" t="s">
        <v>594</v>
      </c>
      <c r="B647" s="14" t="s">
        <v>544</v>
      </c>
      <c r="C647" s="14" t="s">
        <v>45</v>
      </c>
      <c r="D647" s="14" t="s">
        <v>593</v>
      </c>
      <c r="E647" s="14" t="s">
        <v>595</v>
      </c>
      <c r="F647" s="14"/>
      <c r="G647" s="26">
        <f>G648</f>
        <v>6</v>
      </c>
      <c r="H647" s="32"/>
      <c r="I647" s="32"/>
      <c r="J647" s="32"/>
      <c r="K647" s="26">
        <f>K648</f>
        <v>6</v>
      </c>
      <c r="L647" s="15">
        <v>6</v>
      </c>
      <c r="M647" s="15">
        <v>6</v>
      </c>
      <c r="N647" s="15">
        <v>6</v>
      </c>
      <c r="O647" s="35">
        <f t="shared" si="44"/>
        <v>0</v>
      </c>
    </row>
    <row r="648" spans="1:15" ht="38.25" outlineLevel="6" x14ac:dyDescent="0.25">
      <c r="A648" s="13" t="s">
        <v>22</v>
      </c>
      <c r="B648" s="14" t="s">
        <v>544</v>
      </c>
      <c r="C648" s="14" t="s">
        <v>45</v>
      </c>
      <c r="D648" s="14" t="s">
        <v>593</v>
      </c>
      <c r="E648" s="14" t="s">
        <v>595</v>
      </c>
      <c r="F648" s="14" t="s">
        <v>23</v>
      </c>
      <c r="G648" s="26">
        <v>6</v>
      </c>
      <c r="H648" s="32"/>
      <c r="I648" s="32"/>
      <c r="J648" s="32"/>
      <c r="K648" s="21">
        <f>SUM(G648:J648)</f>
        <v>6</v>
      </c>
      <c r="L648" s="15">
        <v>6</v>
      </c>
      <c r="M648" s="15">
        <v>6</v>
      </c>
      <c r="N648" s="15">
        <v>6</v>
      </c>
      <c r="O648" s="35">
        <f t="shared" si="44"/>
        <v>0</v>
      </c>
    </row>
    <row r="649" spans="1:15" ht="38.25" outlineLevel="5" x14ac:dyDescent="0.25">
      <c r="A649" s="13" t="s">
        <v>596</v>
      </c>
      <c r="B649" s="14" t="s">
        <v>544</v>
      </c>
      <c r="C649" s="14" t="s">
        <v>45</v>
      </c>
      <c r="D649" s="14" t="s">
        <v>593</v>
      </c>
      <c r="E649" s="14" t="s">
        <v>597</v>
      </c>
      <c r="F649" s="14"/>
      <c r="G649" s="26">
        <f>G650</f>
        <v>30</v>
      </c>
      <c r="H649" s="32"/>
      <c r="I649" s="32"/>
      <c r="J649" s="32"/>
      <c r="K649" s="26">
        <f>K650</f>
        <v>30</v>
      </c>
      <c r="L649" s="15">
        <v>30</v>
      </c>
      <c r="M649" s="15">
        <v>30</v>
      </c>
      <c r="N649" s="15">
        <v>30</v>
      </c>
      <c r="O649" s="35">
        <f t="shared" si="44"/>
        <v>0</v>
      </c>
    </row>
    <row r="650" spans="1:15" ht="38.25" outlineLevel="6" x14ac:dyDescent="0.25">
      <c r="A650" s="13" t="s">
        <v>22</v>
      </c>
      <c r="B650" s="14" t="s">
        <v>544</v>
      </c>
      <c r="C650" s="14" t="s">
        <v>45</v>
      </c>
      <c r="D650" s="14" t="s">
        <v>593</v>
      </c>
      <c r="E650" s="14" t="s">
        <v>597</v>
      </c>
      <c r="F650" s="14" t="s">
        <v>23</v>
      </c>
      <c r="G650" s="26">
        <v>30</v>
      </c>
      <c r="H650" s="32"/>
      <c r="I650" s="32"/>
      <c r="J650" s="32"/>
      <c r="K650" s="21">
        <f>SUM(G650:J650)</f>
        <v>30</v>
      </c>
      <c r="L650" s="15">
        <v>30</v>
      </c>
      <c r="M650" s="15">
        <v>30</v>
      </c>
      <c r="N650" s="15">
        <v>30</v>
      </c>
      <c r="O650" s="35">
        <f t="shared" si="44"/>
        <v>0</v>
      </c>
    </row>
    <row r="651" spans="1:15" ht="38.25" outlineLevel="3" x14ac:dyDescent="0.25">
      <c r="A651" s="13" t="s">
        <v>598</v>
      </c>
      <c r="B651" s="14" t="s">
        <v>544</v>
      </c>
      <c r="C651" s="14" t="s">
        <v>45</v>
      </c>
      <c r="D651" s="14" t="s">
        <v>593</v>
      </c>
      <c r="E651" s="14" t="s">
        <v>599</v>
      </c>
      <c r="F651" s="14"/>
      <c r="G651" s="26">
        <f>G652+G655</f>
        <v>359.91</v>
      </c>
      <c r="H651" s="32"/>
      <c r="I651" s="32"/>
      <c r="J651" s="32"/>
      <c r="K651" s="26">
        <f>K652+K655</f>
        <v>359.91</v>
      </c>
      <c r="L651" s="15">
        <v>359.91</v>
      </c>
      <c r="M651" s="15">
        <v>39.11</v>
      </c>
      <c r="N651" s="15">
        <v>79.349999999999994</v>
      </c>
      <c r="O651" s="35">
        <f t="shared" si="44"/>
        <v>0</v>
      </c>
    </row>
    <row r="652" spans="1:15" ht="140.25" outlineLevel="4" x14ac:dyDescent="0.25">
      <c r="A652" s="13" t="s">
        <v>600</v>
      </c>
      <c r="B652" s="14" t="s">
        <v>544</v>
      </c>
      <c r="C652" s="14" t="s">
        <v>45</v>
      </c>
      <c r="D652" s="14" t="s">
        <v>593</v>
      </c>
      <c r="E652" s="14" t="s">
        <v>601</v>
      </c>
      <c r="F652" s="14"/>
      <c r="G652" s="26">
        <f>G653</f>
        <v>348</v>
      </c>
      <c r="H652" s="32"/>
      <c r="I652" s="32"/>
      <c r="J652" s="32"/>
      <c r="K652" s="26">
        <f>K653</f>
        <v>348</v>
      </c>
      <c r="L652" s="15">
        <v>348</v>
      </c>
      <c r="M652" s="15">
        <v>26</v>
      </c>
      <c r="N652" s="15">
        <v>26</v>
      </c>
      <c r="O652" s="35">
        <f t="shared" si="44"/>
        <v>0</v>
      </c>
    </row>
    <row r="653" spans="1:15" ht="38.25" outlineLevel="5" x14ac:dyDescent="0.25">
      <c r="A653" s="13" t="s">
        <v>602</v>
      </c>
      <c r="B653" s="14" t="s">
        <v>544</v>
      </c>
      <c r="C653" s="14" t="s">
        <v>45</v>
      </c>
      <c r="D653" s="14" t="s">
        <v>593</v>
      </c>
      <c r="E653" s="14" t="s">
        <v>603</v>
      </c>
      <c r="F653" s="14"/>
      <c r="G653" s="26">
        <f>G654</f>
        <v>348</v>
      </c>
      <c r="H653" s="32"/>
      <c r="I653" s="32"/>
      <c r="J653" s="32"/>
      <c r="K653" s="26">
        <f>K654</f>
        <v>348</v>
      </c>
      <c r="L653" s="15">
        <v>348</v>
      </c>
      <c r="M653" s="15">
        <v>26</v>
      </c>
      <c r="N653" s="15">
        <v>26</v>
      </c>
      <c r="O653" s="35">
        <f t="shared" si="44"/>
        <v>0</v>
      </c>
    </row>
    <row r="654" spans="1:15" ht="38.25" outlineLevel="6" x14ac:dyDescent="0.25">
      <c r="A654" s="13" t="s">
        <v>22</v>
      </c>
      <c r="B654" s="14" t="s">
        <v>544</v>
      </c>
      <c r="C654" s="14" t="s">
        <v>45</v>
      </c>
      <c r="D654" s="14" t="s">
        <v>593</v>
      </c>
      <c r="E654" s="14" t="s">
        <v>603</v>
      </c>
      <c r="F654" s="14" t="s">
        <v>23</v>
      </c>
      <c r="G654" s="26">
        <v>348</v>
      </c>
      <c r="H654" s="32"/>
      <c r="I654" s="32"/>
      <c r="J654" s="32"/>
      <c r="K654" s="21">
        <f>SUM(G654:J654)</f>
        <v>348</v>
      </c>
      <c r="L654" s="15">
        <v>348</v>
      </c>
      <c r="M654" s="15">
        <v>26</v>
      </c>
      <c r="N654" s="15">
        <v>26</v>
      </c>
      <c r="O654" s="35">
        <f t="shared" ref="O654:O717" si="52">L654-K654</f>
        <v>0</v>
      </c>
    </row>
    <row r="655" spans="1:15" ht="76.5" outlineLevel="4" x14ac:dyDescent="0.25">
      <c r="A655" s="13" t="s">
        <v>604</v>
      </c>
      <c r="B655" s="14" t="s">
        <v>544</v>
      </c>
      <c r="C655" s="14" t="s">
        <v>45</v>
      </c>
      <c r="D655" s="14" t="s">
        <v>593</v>
      </c>
      <c r="E655" s="14" t="s">
        <v>605</v>
      </c>
      <c r="F655" s="14"/>
      <c r="G655" s="26">
        <f>G656</f>
        <v>11.91</v>
      </c>
      <c r="H655" s="32"/>
      <c r="I655" s="32"/>
      <c r="J655" s="32"/>
      <c r="K655" s="26">
        <f>K656</f>
        <v>11.91</v>
      </c>
      <c r="L655" s="15">
        <v>11.91</v>
      </c>
      <c r="M655" s="15">
        <v>13.11</v>
      </c>
      <c r="N655" s="15">
        <v>53.35</v>
      </c>
      <c r="O655" s="35">
        <f t="shared" si="52"/>
        <v>0</v>
      </c>
    </row>
    <row r="656" spans="1:15" ht="76.5" outlineLevel="5" x14ac:dyDescent="0.25">
      <c r="A656" s="13" t="s">
        <v>606</v>
      </c>
      <c r="B656" s="14" t="s">
        <v>544</v>
      </c>
      <c r="C656" s="14" t="s">
        <v>45</v>
      </c>
      <c r="D656" s="14" t="s">
        <v>593</v>
      </c>
      <c r="E656" s="14" t="s">
        <v>607</v>
      </c>
      <c r="F656" s="14"/>
      <c r="G656" s="26">
        <f>G657</f>
        <v>11.91</v>
      </c>
      <c r="H656" s="32"/>
      <c r="I656" s="32"/>
      <c r="J656" s="32"/>
      <c r="K656" s="26">
        <f>K657</f>
        <v>11.91</v>
      </c>
      <c r="L656" s="15">
        <v>11.91</v>
      </c>
      <c r="M656" s="15">
        <v>13.11</v>
      </c>
      <c r="N656" s="15">
        <v>53.35</v>
      </c>
      <c r="O656" s="35">
        <f t="shared" si="52"/>
        <v>0</v>
      </c>
    </row>
    <row r="657" spans="1:15" ht="38.25" outlineLevel="6" x14ac:dyDescent="0.25">
      <c r="A657" s="13" t="s">
        <v>22</v>
      </c>
      <c r="B657" s="14" t="s">
        <v>544</v>
      </c>
      <c r="C657" s="14" t="s">
        <v>45</v>
      </c>
      <c r="D657" s="14" t="s">
        <v>593</v>
      </c>
      <c r="E657" s="14" t="s">
        <v>607</v>
      </c>
      <c r="F657" s="14" t="s">
        <v>23</v>
      </c>
      <c r="G657" s="26">
        <v>11.91</v>
      </c>
      <c r="H657" s="32"/>
      <c r="I657" s="32"/>
      <c r="J657" s="32"/>
      <c r="K657" s="21">
        <f>SUM(G657:J657)</f>
        <v>11.91</v>
      </c>
      <c r="L657" s="15">
        <v>11.91</v>
      </c>
      <c r="M657" s="15">
        <v>13.11</v>
      </c>
      <c r="N657" s="15">
        <v>53.35</v>
      </c>
      <c r="O657" s="35">
        <f t="shared" si="52"/>
        <v>0</v>
      </c>
    </row>
    <row r="658" spans="1:15" outlineLevel="1" x14ac:dyDescent="0.25">
      <c r="A658" s="13" t="s">
        <v>134</v>
      </c>
      <c r="B658" s="14" t="s">
        <v>544</v>
      </c>
      <c r="C658" s="14" t="s">
        <v>75</v>
      </c>
      <c r="D658" s="14"/>
      <c r="E658" s="14"/>
      <c r="F658" s="14"/>
      <c r="G658" s="26">
        <f>G659+G664+G669</f>
        <v>57821.85</v>
      </c>
      <c r="H658" s="32"/>
      <c r="I658" s="32"/>
      <c r="J658" s="32"/>
      <c r="K658" s="26">
        <f>K659+K664+K669</f>
        <v>58664.75</v>
      </c>
      <c r="L658" s="15">
        <v>58664.752999999997</v>
      </c>
      <c r="M658" s="15">
        <v>249.28</v>
      </c>
      <c r="N658" s="15">
        <v>250.74</v>
      </c>
      <c r="O658" s="35">
        <f t="shared" si="52"/>
        <v>2.9999999969732016E-3</v>
      </c>
    </row>
    <row r="659" spans="1:15" outlineLevel="2" x14ac:dyDescent="0.25">
      <c r="A659" s="13" t="s">
        <v>608</v>
      </c>
      <c r="B659" s="14" t="s">
        <v>544</v>
      </c>
      <c r="C659" s="14" t="s">
        <v>75</v>
      </c>
      <c r="D659" s="14" t="s">
        <v>37</v>
      </c>
      <c r="E659" s="14"/>
      <c r="F659" s="14"/>
      <c r="G659" s="26">
        <f>G660</f>
        <v>22.9</v>
      </c>
      <c r="H659" s="32"/>
      <c r="I659" s="32"/>
      <c r="J659" s="32"/>
      <c r="K659" s="26">
        <f>K660</f>
        <v>22.9</v>
      </c>
      <c r="L659" s="15">
        <v>22.9</v>
      </c>
      <c r="M659" s="15">
        <v>24.28</v>
      </c>
      <c r="N659" s="15">
        <v>25.74</v>
      </c>
      <c r="O659" s="35">
        <f t="shared" si="52"/>
        <v>0</v>
      </c>
    </row>
    <row r="660" spans="1:15" ht="25.5" outlineLevel="3" x14ac:dyDescent="0.25">
      <c r="A660" s="13" t="s">
        <v>285</v>
      </c>
      <c r="B660" s="14" t="s">
        <v>544</v>
      </c>
      <c r="C660" s="14" t="s">
        <v>75</v>
      </c>
      <c r="D660" s="14" t="s">
        <v>37</v>
      </c>
      <c r="E660" s="14" t="s">
        <v>286</v>
      </c>
      <c r="F660" s="14"/>
      <c r="G660" s="26">
        <f>G661</f>
        <v>22.9</v>
      </c>
      <c r="H660" s="32"/>
      <c r="I660" s="32"/>
      <c r="J660" s="32"/>
      <c r="K660" s="26">
        <f>K661</f>
        <v>22.9</v>
      </c>
      <c r="L660" s="15">
        <v>22.9</v>
      </c>
      <c r="M660" s="15">
        <v>24.28</v>
      </c>
      <c r="N660" s="15">
        <v>25.74</v>
      </c>
      <c r="O660" s="35">
        <f t="shared" si="52"/>
        <v>0</v>
      </c>
    </row>
    <row r="661" spans="1:15" ht="38.25" outlineLevel="4" x14ac:dyDescent="0.25">
      <c r="A661" s="13" t="s">
        <v>533</v>
      </c>
      <c r="B661" s="14" t="s">
        <v>544</v>
      </c>
      <c r="C661" s="14" t="s">
        <v>75</v>
      </c>
      <c r="D661" s="14" t="s">
        <v>37</v>
      </c>
      <c r="E661" s="14" t="s">
        <v>534</v>
      </c>
      <c r="F661" s="14"/>
      <c r="G661" s="26">
        <f>G662</f>
        <v>22.9</v>
      </c>
      <c r="H661" s="32"/>
      <c r="I661" s="32"/>
      <c r="J661" s="32"/>
      <c r="K661" s="26">
        <f>K662</f>
        <v>22.9</v>
      </c>
      <c r="L661" s="15">
        <v>22.9</v>
      </c>
      <c r="M661" s="15">
        <v>24.28</v>
      </c>
      <c r="N661" s="15">
        <v>25.74</v>
      </c>
      <c r="O661" s="35">
        <f t="shared" si="52"/>
        <v>0</v>
      </c>
    </row>
    <row r="662" spans="1:15" ht="127.5" outlineLevel="5" x14ac:dyDescent="0.25">
      <c r="A662" s="13" t="s">
        <v>609</v>
      </c>
      <c r="B662" s="14" t="s">
        <v>544</v>
      </c>
      <c r="C662" s="14" t="s">
        <v>75</v>
      </c>
      <c r="D662" s="14" t="s">
        <v>37</v>
      </c>
      <c r="E662" s="14" t="s">
        <v>610</v>
      </c>
      <c r="F662" s="14"/>
      <c r="G662" s="26">
        <f>G663</f>
        <v>22.9</v>
      </c>
      <c r="H662" s="32"/>
      <c r="I662" s="32"/>
      <c r="J662" s="32"/>
      <c r="K662" s="26">
        <f>K663</f>
        <v>22.9</v>
      </c>
      <c r="L662" s="15">
        <v>22.9</v>
      </c>
      <c r="M662" s="15">
        <v>24.28</v>
      </c>
      <c r="N662" s="15">
        <v>25.74</v>
      </c>
      <c r="O662" s="35">
        <f t="shared" si="52"/>
        <v>0</v>
      </c>
    </row>
    <row r="663" spans="1:15" ht="38.25" outlineLevel="6" x14ac:dyDescent="0.25">
      <c r="A663" s="13" t="s">
        <v>108</v>
      </c>
      <c r="B663" s="14" t="s">
        <v>544</v>
      </c>
      <c r="C663" s="14" t="s">
        <v>75</v>
      </c>
      <c r="D663" s="14" t="s">
        <v>37</v>
      </c>
      <c r="E663" s="14" t="s">
        <v>610</v>
      </c>
      <c r="F663" s="14" t="s">
        <v>109</v>
      </c>
      <c r="G663" s="26">
        <v>22.9</v>
      </c>
      <c r="H663" s="32"/>
      <c r="I663" s="32"/>
      <c r="J663" s="32"/>
      <c r="K663" s="21">
        <f>SUM(G663:J663)</f>
        <v>22.9</v>
      </c>
      <c r="L663" s="15">
        <v>22.9</v>
      </c>
      <c r="M663" s="15">
        <v>24.28</v>
      </c>
      <c r="N663" s="15">
        <v>25.74</v>
      </c>
      <c r="O663" s="35">
        <f t="shared" si="52"/>
        <v>0</v>
      </c>
    </row>
    <row r="664" spans="1:15" outlineLevel="2" x14ac:dyDescent="0.25">
      <c r="A664" s="13" t="s">
        <v>135</v>
      </c>
      <c r="B664" s="14" t="s">
        <v>544</v>
      </c>
      <c r="C664" s="14" t="s">
        <v>75</v>
      </c>
      <c r="D664" s="14" t="s">
        <v>120</v>
      </c>
      <c r="E664" s="14"/>
      <c r="F664" s="14"/>
      <c r="G664" s="26">
        <f>G665</f>
        <v>35007.25</v>
      </c>
      <c r="H664" s="32"/>
      <c r="I664" s="32"/>
      <c r="J664" s="32"/>
      <c r="K664" s="26">
        <f>K665</f>
        <v>35007.25</v>
      </c>
      <c r="L664" s="15">
        <v>35007.250999999997</v>
      </c>
      <c r="M664" s="15">
        <v>0</v>
      </c>
      <c r="N664" s="15">
        <v>0</v>
      </c>
      <c r="O664" s="35">
        <f t="shared" si="52"/>
        <v>9.9999999656574801E-4</v>
      </c>
    </row>
    <row r="665" spans="1:15" ht="25.5" outlineLevel="3" x14ac:dyDescent="0.25">
      <c r="A665" s="13" t="s">
        <v>331</v>
      </c>
      <c r="B665" s="14" t="s">
        <v>544</v>
      </c>
      <c r="C665" s="14" t="s">
        <v>75</v>
      </c>
      <c r="D665" s="14" t="s">
        <v>120</v>
      </c>
      <c r="E665" s="14" t="s">
        <v>332</v>
      </c>
      <c r="F665" s="14"/>
      <c r="G665" s="26">
        <f>G666</f>
        <v>35007.25</v>
      </c>
      <c r="H665" s="32"/>
      <c r="I665" s="32"/>
      <c r="J665" s="32"/>
      <c r="K665" s="26">
        <f>K666</f>
        <v>35007.25</v>
      </c>
      <c r="L665" s="15">
        <v>35007.250999999997</v>
      </c>
      <c r="M665" s="15">
        <v>0</v>
      </c>
      <c r="N665" s="15">
        <v>0</v>
      </c>
      <c r="O665" s="35">
        <f t="shared" si="52"/>
        <v>9.9999999656574801E-4</v>
      </c>
    </row>
    <row r="666" spans="1:15" ht="51" outlineLevel="4" x14ac:dyDescent="0.25">
      <c r="A666" s="13" t="s">
        <v>560</v>
      </c>
      <c r="B666" s="14" t="s">
        <v>544</v>
      </c>
      <c r="C666" s="14" t="s">
        <v>75</v>
      </c>
      <c r="D666" s="14" t="s">
        <v>120</v>
      </c>
      <c r="E666" s="14" t="s">
        <v>561</v>
      </c>
      <c r="F666" s="14"/>
      <c r="G666" s="26">
        <f>G667</f>
        <v>35007.25</v>
      </c>
      <c r="H666" s="32"/>
      <c r="I666" s="32"/>
      <c r="J666" s="32"/>
      <c r="K666" s="26">
        <f>K667</f>
        <v>35007.25</v>
      </c>
      <c r="L666" s="15">
        <v>35007.250999999997</v>
      </c>
      <c r="M666" s="15">
        <v>0</v>
      </c>
      <c r="N666" s="15">
        <v>0</v>
      </c>
      <c r="O666" s="35">
        <f t="shared" si="52"/>
        <v>9.9999999656574801E-4</v>
      </c>
    </row>
    <row r="667" spans="1:15" ht="76.5" outlineLevel="5" x14ac:dyDescent="0.25">
      <c r="A667" s="13" t="s">
        <v>562</v>
      </c>
      <c r="B667" s="14" t="s">
        <v>544</v>
      </c>
      <c r="C667" s="14" t="s">
        <v>75</v>
      </c>
      <c r="D667" s="14" t="s">
        <v>120</v>
      </c>
      <c r="E667" s="14" t="s">
        <v>563</v>
      </c>
      <c r="F667" s="14"/>
      <c r="G667" s="26">
        <f>G668</f>
        <v>35007.25</v>
      </c>
      <c r="H667" s="32"/>
      <c r="I667" s="32"/>
      <c r="J667" s="32"/>
      <c r="K667" s="26">
        <f>K668</f>
        <v>35007.25</v>
      </c>
      <c r="L667" s="15">
        <v>35007.250999999997</v>
      </c>
      <c r="M667" s="15">
        <v>0</v>
      </c>
      <c r="N667" s="15">
        <v>0</v>
      </c>
      <c r="O667" s="35">
        <f t="shared" si="52"/>
        <v>9.9999999656574801E-4</v>
      </c>
    </row>
    <row r="668" spans="1:15" ht="38.25" outlineLevel="6" x14ac:dyDescent="0.25">
      <c r="A668" s="13" t="s">
        <v>22</v>
      </c>
      <c r="B668" s="14" t="s">
        <v>544</v>
      </c>
      <c r="C668" s="14" t="s">
        <v>75</v>
      </c>
      <c r="D668" s="14" t="s">
        <v>120</v>
      </c>
      <c r="E668" s="14" t="s">
        <v>563</v>
      </c>
      <c r="F668" s="14" t="s">
        <v>23</v>
      </c>
      <c r="G668" s="26">
        <v>35007.25</v>
      </c>
      <c r="H668" s="32"/>
      <c r="I668" s="32"/>
      <c r="J668" s="32"/>
      <c r="K668" s="21">
        <f>SUM(G668:J668)</f>
        <v>35007.25</v>
      </c>
      <c r="L668" s="15">
        <v>35007.250999999997</v>
      </c>
      <c r="M668" s="15">
        <v>0</v>
      </c>
      <c r="N668" s="15">
        <v>0</v>
      </c>
      <c r="O668" s="35">
        <f t="shared" si="52"/>
        <v>9.9999999656574801E-4</v>
      </c>
    </row>
    <row r="669" spans="1:15" ht="25.5" outlineLevel="2" x14ac:dyDescent="0.25">
      <c r="A669" s="13" t="s">
        <v>144</v>
      </c>
      <c r="B669" s="14" t="s">
        <v>544</v>
      </c>
      <c r="C669" s="14" t="s">
        <v>75</v>
      </c>
      <c r="D669" s="14" t="s">
        <v>145</v>
      </c>
      <c r="E669" s="14"/>
      <c r="F669" s="14"/>
      <c r="G669" s="26">
        <f>G670+G682</f>
        <v>22791.699999999997</v>
      </c>
      <c r="H669" s="32"/>
      <c r="I669" s="32"/>
      <c r="J669" s="32"/>
      <c r="K669" s="26">
        <f>K670+K682</f>
        <v>23634.6</v>
      </c>
      <c r="L669" s="15">
        <v>23634.601999999999</v>
      </c>
      <c r="M669" s="15">
        <v>225</v>
      </c>
      <c r="N669" s="15">
        <v>225</v>
      </c>
      <c r="O669" s="35">
        <f t="shared" si="52"/>
        <v>2.0000000004074536E-3</v>
      </c>
    </row>
    <row r="670" spans="1:15" ht="25.5" outlineLevel="3" x14ac:dyDescent="0.25">
      <c r="A670" s="13" t="s">
        <v>146</v>
      </c>
      <c r="B670" s="14" t="s">
        <v>544</v>
      </c>
      <c r="C670" s="14" t="s">
        <v>75</v>
      </c>
      <c r="D670" s="14" t="s">
        <v>145</v>
      </c>
      <c r="E670" s="14" t="s">
        <v>147</v>
      </c>
      <c r="F670" s="14"/>
      <c r="G670" s="26">
        <f>G671+G674</f>
        <v>22716.699999999997</v>
      </c>
      <c r="H670" s="32"/>
      <c r="I670" s="32"/>
      <c r="J670" s="32"/>
      <c r="K670" s="26">
        <f>K671+K674</f>
        <v>23559.599999999999</v>
      </c>
      <c r="L670" s="15">
        <v>23559.601999999999</v>
      </c>
      <c r="M670" s="15">
        <v>150</v>
      </c>
      <c r="N670" s="15">
        <v>150</v>
      </c>
      <c r="O670" s="35">
        <f t="shared" si="52"/>
        <v>2.0000000004074536E-3</v>
      </c>
    </row>
    <row r="671" spans="1:15" ht="25.5" outlineLevel="4" x14ac:dyDescent="0.25">
      <c r="A671" s="13" t="s">
        <v>315</v>
      </c>
      <c r="B671" s="14" t="s">
        <v>544</v>
      </c>
      <c r="C671" s="14" t="s">
        <v>75</v>
      </c>
      <c r="D671" s="14" t="s">
        <v>145</v>
      </c>
      <c r="E671" s="14" t="s">
        <v>316</v>
      </c>
      <c r="F671" s="14"/>
      <c r="G671" s="26">
        <f>G672</f>
        <v>132</v>
      </c>
      <c r="H671" s="32"/>
      <c r="I671" s="32"/>
      <c r="J671" s="32"/>
      <c r="K671" s="26">
        <f>K672</f>
        <v>132</v>
      </c>
      <c r="L671" s="15">
        <v>132</v>
      </c>
      <c r="M671" s="15">
        <v>150</v>
      </c>
      <c r="N671" s="15">
        <v>150</v>
      </c>
      <c r="O671" s="35">
        <f t="shared" si="52"/>
        <v>0</v>
      </c>
    </row>
    <row r="672" spans="1:15" ht="38.25" outlineLevel="5" x14ac:dyDescent="0.25">
      <c r="A672" s="13" t="s">
        <v>611</v>
      </c>
      <c r="B672" s="14" t="s">
        <v>544</v>
      </c>
      <c r="C672" s="14" t="s">
        <v>75</v>
      </c>
      <c r="D672" s="14" t="s">
        <v>145</v>
      </c>
      <c r="E672" s="14" t="s">
        <v>612</v>
      </c>
      <c r="F672" s="14"/>
      <c r="G672" s="26">
        <f>G673</f>
        <v>132</v>
      </c>
      <c r="H672" s="32"/>
      <c r="I672" s="32"/>
      <c r="J672" s="32"/>
      <c r="K672" s="26">
        <f>K673</f>
        <v>132</v>
      </c>
      <c r="L672" s="15">
        <v>132</v>
      </c>
      <c r="M672" s="15">
        <v>150</v>
      </c>
      <c r="N672" s="15">
        <v>150</v>
      </c>
      <c r="O672" s="35">
        <f t="shared" si="52"/>
        <v>0</v>
      </c>
    </row>
    <row r="673" spans="1:15" ht="38.25" outlineLevel="6" x14ac:dyDescent="0.25">
      <c r="A673" s="13" t="s">
        <v>613</v>
      </c>
      <c r="B673" s="14" t="s">
        <v>544</v>
      </c>
      <c r="C673" s="14" t="s">
        <v>75</v>
      </c>
      <c r="D673" s="14" t="s">
        <v>145</v>
      </c>
      <c r="E673" s="14" t="s">
        <v>612</v>
      </c>
      <c r="F673" s="14" t="s">
        <v>614</v>
      </c>
      <c r="G673" s="26">
        <v>132</v>
      </c>
      <c r="H673" s="32"/>
      <c r="I673" s="32"/>
      <c r="J673" s="32"/>
      <c r="K673" s="21">
        <f>SUM(G673:J673)</f>
        <v>132</v>
      </c>
      <c r="L673" s="15">
        <v>132</v>
      </c>
      <c r="M673" s="15">
        <v>150</v>
      </c>
      <c r="N673" s="15">
        <v>150</v>
      </c>
      <c r="O673" s="35">
        <f t="shared" si="52"/>
        <v>0</v>
      </c>
    </row>
    <row r="674" spans="1:15" ht="63.75" outlineLevel="4" x14ac:dyDescent="0.25">
      <c r="A674" s="13" t="s">
        <v>325</v>
      </c>
      <c r="B674" s="14" t="s">
        <v>544</v>
      </c>
      <c r="C674" s="14" t="s">
        <v>75</v>
      </c>
      <c r="D674" s="14" t="s">
        <v>145</v>
      </c>
      <c r="E674" s="14" t="s">
        <v>326</v>
      </c>
      <c r="F674" s="14"/>
      <c r="G674" s="26">
        <f>G675+G677+G679</f>
        <v>22584.699999999997</v>
      </c>
      <c r="H674" s="32"/>
      <c r="I674" s="32"/>
      <c r="J674" s="32"/>
      <c r="K674" s="26">
        <f>K675+K677+K679</f>
        <v>23427.599999999999</v>
      </c>
      <c r="L674" s="15">
        <v>23427.601999999999</v>
      </c>
      <c r="M674" s="15">
        <v>0</v>
      </c>
      <c r="N674" s="15">
        <v>0</v>
      </c>
      <c r="O674" s="35">
        <f t="shared" si="52"/>
        <v>2.0000000004074536E-3</v>
      </c>
    </row>
    <row r="675" spans="1:15" ht="38.25" outlineLevel="5" x14ac:dyDescent="0.25">
      <c r="A675" s="13" t="s">
        <v>349</v>
      </c>
      <c r="B675" s="14" t="s">
        <v>544</v>
      </c>
      <c r="C675" s="14" t="s">
        <v>75</v>
      </c>
      <c r="D675" s="14" t="s">
        <v>145</v>
      </c>
      <c r="E675" s="14" t="s">
        <v>350</v>
      </c>
      <c r="F675" s="14"/>
      <c r="G675" s="26">
        <f>G676</f>
        <v>10963</v>
      </c>
      <c r="H675" s="32"/>
      <c r="I675" s="32"/>
      <c r="J675" s="32"/>
      <c r="K675" s="26">
        <f>K676</f>
        <v>12131</v>
      </c>
      <c r="L675" s="15">
        <v>12131.002</v>
      </c>
      <c r="M675" s="15">
        <v>0</v>
      </c>
      <c r="N675" s="15">
        <v>0</v>
      </c>
      <c r="O675" s="35">
        <f t="shared" si="52"/>
        <v>2.0000000004074536E-3</v>
      </c>
    </row>
    <row r="676" spans="1:15" ht="38.25" outlineLevel="6" x14ac:dyDescent="0.25">
      <c r="A676" s="13" t="s">
        <v>22</v>
      </c>
      <c r="B676" s="14" t="s">
        <v>544</v>
      </c>
      <c r="C676" s="14" t="s">
        <v>75</v>
      </c>
      <c r="D676" s="14" t="s">
        <v>145</v>
      </c>
      <c r="E676" s="14" t="s">
        <v>350</v>
      </c>
      <c r="F676" s="14" t="s">
        <v>23</v>
      </c>
      <c r="G676" s="26">
        <v>10963</v>
      </c>
      <c r="H676" s="32"/>
      <c r="I676" s="32">
        <v>1168</v>
      </c>
      <c r="J676" s="32"/>
      <c r="K676" s="21">
        <f>SUM(G676:J676)</f>
        <v>12131</v>
      </c>
      <c r="L676" s="15">
        <v>12131.002</v>
      </c>
      <c r="M676" s="15">
        <v>0</v>
      </c>
      <c r="N676" s="15">
        <v>0</v>
      </c>
      <c r="O676" s="35">
        <f t="shared" si="52"/>
        <v>2.0000000004074536E-3</v>
      </c>
    </row>
    <row r="677" spans="1:15" ht="63.75" outlineLevel="5" x14ac:dyDescent="0.25">
      <c r="A677" s="13" t="s">
        <v>351</v>
      </c>
      <c r="B677" s="14" t="s">
        <v>544</v>
      </c>
      <c r="C677" s="14" t="s">
        <v>75</v>
      </c>
      <c r="D677" s="14" t="s">
        <v>145</v>
      </c>
      <c r="E677" s="14" t="s">
        <v>352</v>
      </c>
      <c r="F677" s="14"/>
      <c r="G677" s="26">
        <f>G678</f>
        <v>325.10000000000002</v>
      </c>
      <c r="H677" s="32"/>
      <c r="I677" s="32"/>
      <c r="J677" s="32"/>
      <c r="K677" s="26">
        <f>K678</f>
        <v>0</v>
      </c>
      <c r="L677" s="15">
        <v>0</v>
      </c>
      <c r="M677" s="15">
        <v>0</v>
      </c>
      <c r="N677" s="15">
        <v>0</v>
      </c>
      <c r="O677" s="35">
        <f t="shared" si="52"/>
        <v>0</v>
      </c>
    </row>
    <row r="678" spans="1:15" ht="38.25" outlineLevel="6" x14ac:dyDescent="0.25">
      <c r="A678" s="13" t="s">
        <v>22</v>
      </c>
      <c r="B678" s="14" t="s">
        <v>544</v>
      </c>
      <c r="C678" s="14" t="s">
        <v>75</v>
      </c>
      <c r="D678" s="14" t="s">
        <v>145</v>
      </c>
      <c r="E678" s="14" t="s">
        <v>352</v>
      </c>
      <c r="F678" s="14" t="s">
        <v>23</v>
      </c>
      <c r="G678" s="26">
        <v>325.10000000000002</v>
      </c>
      <c r="H678" s="32">
        <v>-325.10000000000002</v>
      </c>
      <c r="I678" s="32"/>
      <c r="J678" s="32"/>
      <c r="K678" s="21">
        <f>SUM(G678:J678)</f>
        <v>0</v>
      </c>
      <c r="L678" s="15">
        <v>0</v>
      </c>
      <c r="M678" s="15">
        <v>0</v>
      </c>
      <c r="N678" s="15">
        <v>0</v>
      </c>
      <c r="O678" s="35">
        <f t="shared" si="52"/>
        <v>0</v>
      </c>
    </row>
    <row r="679" spans="1:15" ht="51" outlineLevel="5" x14ac:dyDescent="0.25">
      <c r="A679" s="13" t="s">
        <v>615</v>
      </c>
      <c r="B679" s="14" t="s">
        <v>544</v>
      </c>
      <c r="C679" s="14" t="s">
        <v>75</v>
      </c>
      <c r="D679" s="14" t="s">
        <v>145</v>
      </c>
      <c r="E679" s="14" t="s">
        <v>616</v>
      </c>
      <c r="F679" s="14"/>
      <c r="G679" s="26">
        <f>G680+G681</f>
        <v>11296.599999999999</v>
      </c>
      <c r="H679" s="32"/>
      <c r="I679" s="32"/>
      <c r="J679" s="32"/>
      <c r="K679" s="26">
        <f>K680+K681</f>
        <v>11296.599999999999</v>
      </c>
      <c r="L679" s="15">
        <v>11296.6</v>
      </c>
      <c r="M679" s="15">
        <v>0</v>
      </c>
      <c r="N679" s="15">
        <v>0</v>
      </c>
      <c r="O679" s="35">
        <f t="shared" si="52"/>
        <v>0</v>
      </c>
    </row>
    <row r="680" spans="1:15" ht="38.25" outlineLevel="6" x14ac:dyDescent="0.25">
      <c r="A680" s="13" t="s">
        <v>108</v>
      </c>
      <c r="B680" s="14" t="s">
        <v>544</v>
      </c>
      <c r="C680" s="14" t="s">
        <v>75</v>
      </c>
      <c r="D680" s="14" t="s">
        <v>145</v>
      </c>
      <c r="E680" s="14" t="s">
        <v>616</v>
      </c>
      <c r="F680" s="14" t="s">
        <v>109</v>
      </c>
      <c r="G680" s="26">
        <v>811.64</v>
      </c>
      <c r="H680" s="32"/>
      <c r="I680" s="32"/>
      <c r="J680" s="32"/>
      <c r="K680" s="21">
        <f t="shared" ref="K680:K681" si="53">SUM(G680:J680)</f>
        <v>811.64</v>
      </c>
      <c r="L680" s="15">
        <v>811.64</v>
      </c>
      <c r="M680" s="15">
        <v>0</v>
      </c>
      <c r="N680" s="15">
        <v>0</v>
      </c>
      <c r="O680" s="35">
        <f t="shared" si="52"/>
        <v>0</v>
      </c>
    </row>
    <row r="681" spans="1:15" ht="38.25" outlineLevel="6" x14ac:dyDescent="0.25">
      <c r="A681" s="13" t="s">
        <v>22</v>
      </c>
      <c r="B681" s="14" t="s">
        <v>544</v>
      </c>
      <c r="C681" s="14" t="s">
        <v>75</v>
      </c>
      <c r="D681" s="14" t="s">
        <v>145</v>
      </c>
      <c r="E681" s="14" t="s">
        <v>616</v>
      </c>
      <c r="F681" s="14" t="s">
        <v>23</v>
      </c>
      <c r="G681" s="26">
        <v>10484.959999999999</v>
      </c>
      <c r="H681" s="32"/>
      <c r="I681" s="32"/>
      <c r="J681" s="32"/>
      <c r="K681" s="21">
        <f t="shared" si="53"/>
        <v>10484.959999999999</v>
      </c>
      <c r="L681" s="15">
        <v>10484.959999999999</v>
      </c>
      <c r="M681" s="15">
        <v>0</v>
      </c>
      <c r="N681" s="15">
        <v>0</v>
      </c>
      <c r="O681" s="35">
        <f t="shared" si="52"/>
        <v>0</v>
      </c>
    </row>
    <row r="682" spans="1:15" ht="25.5" outlineLevel="3" x14ac:dyDescent="0.25">
      <c r="A682" s="13" t="s">
        <v>617</v>
      </c>
      <c r="B682" s="14" t="s">
        <v>544</v>
      </c>
      <c r="C682" s="14" t="s">
        <v>75</v>
      </c>
      <c r="D682" s="14" t="s">
        <v>145</v>
      </c>
      <c r="E682" s="14" t="s">
        <v>618</v>
      </c>
      <c r="F682" s="14"/>
      <c r="G682" s="26">
        <f>G683</f>
        <v>75</v>
      </c>
      <c r="H682" s="32"/>
      <c r="I682" s="32"/>
      <c r="J682" s="32"/>
      <c r="K682" s="26">
        <f>K683</f>
        <v>75</v>
      </c>
      <c r="L682" s="15">
        <v>75</v>
      </c>
      <c r="M682" s="15">
        <v>75</v>
      </c>
      <c r="N682" s="15">
        <v>75</v>
      </c>
      <c r="O682" s="35">
        <f t="shared" si="52"/>
        <v>0</v>
      </c>
    </row>
    <row r="683" spans="1:15" ht="76.5" outlineLevel="4" x14ac:dyDescent="0.25">
      <c r="A683" s="13" t="s">
        <v>619</v>
      </c>
      <c r="B683" s="14" t="s">
        <v>544</v>
      </c>
      <c r="C683" s="14" t="s">
        <v>75</v>
      </c>
      <c r="D683" s="14" t="s">
        <v>145</v>
      </c>
      <c r="E683" s="14" t="s">
        <v>620</v>
      </c>
      <c r="F683" s="14"/>
      <c r="G683" s="26">
        <f>G684+G686</f>
        <v>75</v>
      </c>
      <c r="H683" s="32"/>
      <c r="I683" s="32"/>
      <c r="J683" s="32"/>
      <c r="K683" s="26">
        <f>K684+K686</f>
        <v>75</v>
      </c>
      <c r="L683" s="15">
        <v>75</v>
      </c>
      <c r="M683" s="15">
        <v>75</v>
      </c>
      <c r="N683" s="15">
        <v>75</v>
      </c>
      <c r="O683" s="35">
        <f t="shared" si="52"/>
        <v>0</v>
      </c>
    </row>
    <row r="684" spans="1:15" ht="38.25" outlineLevel="5" x14ac:dyDescent="0.25">
      <c r="A684" s="13" t="s">
        <v>621</v>
      </c>
      <c r="B684" s="14" t="s">
        <v>544</v>
      </c>
      <c r="C684" s="14" t="s">
        <v>75</v>
      </c>
      <c r="D684" s="14" t="s">
        <v>145</v>
      </c>
      <c r="E684" s="14" t="s">
        <v>622</v>
      </c>
      <c r="F684" s="14"/>
      <c r="G684" s="26">
        <f>G685</f>
        <v>50</v>
      </c>
      <c r="H684" s="32"/>
      <c r="I684" s="32"/>
      <c r="J684" s="32"/>
      <c r="K684" s="26">
        <f>K685</f>
        <v>50</v>
      </c>
      <c r="L684" s="15">
        <v>50</v>
      </c>
      <c r="M684" s="15">
        <v>50</v>
      </c>
      <c r="N684" s="15">
        <v>50</v>
      </c>
      <c r="O684" s="35">
        <f t="shared" si="52"/>
        <v>0</v>
      </c>
    </row>
    <row r="685" spans="1:15" ht="38.25" outlineLevel="6" x14ac:dyDescent="0.25">
      <c r="A685" s="13" t="s">
        <v>22</v>
      </c>
      <c r="B685" s="14" t="s">
        <v>544</v>
      </c>
      <c r="C685" s="14" t="s">
        <v>75</v>
      </c>
      <c r="D685" s="14" t="s">
        <v>145</v>
      </c>
      <c r="E685" s="14" t="s">
        <v>622</v>
      </c>
      <c r="F685" s="14" t="s">
        <v>23</v>
      </c>
      <c r="G685" s="26">
        <v>50</v>
      </c>
      <c r="H685" s="32"/>
      <c r="I685" s="32"/>
      <c r="J685" s="32"/>
      <c r="K685" s="21">
        <f>SUM(G685:J685)</f>
        <v>50</v>
      </c>
      <c r="L685" s="15">
        <v>50</v>
      </c>
      <c r="M685" s="15">
        <v>50</v>
      </c>
      <c r="N685" s="15">
        <v>50</v>
      </c>
      <c r="O685" s="35">
        <f t="shared" si="52"/>
        <v>0</v>
      </c>
    </row>
    <row r="686" spans="1:15" ht="38.25" outlineLevel="5" x14ac:dyDescent="0.25">
      <c r="A686" s="13" t="s">
        <v>623</v>
      </c>
      <c r="B686" s="14" t="s">
        <v>544</v>
      </c>
      <c r="C686" s="14" t="s">
        <v>75</v>
      </c>
      <c r="D686" s="14" t="s">
        <v>145</v>
      </c>
      <c r="E686" s="14" t="s">
        <v>624</v>
      </c>
      <c r="F686" s="14"/>
      <c r="G686" s="26">
        <f>G687</f>
        <v>25</v>
      </c>
      <c r="H686" s="32"/>
      <c r="I686" s="32"/>
      <c r="J686" s="32"/>
      <c r="K686" s="26">
        <f>K687</f>
        <v>25</v>
      </c>
      <c r="L686" s="15">
        <v>25</v>
      </c>
      <c r="M686" s="15">
        <v>25</v>
      </c>
      <c r="N686" s="15">
        <v>25</v>
      </c>
      <c r="O686" s="35">
        <f t="shared" si="52"/>
        <v>0</v>
      </c>
    </row>
    <row r="687" spans="1:15" ht="38.25" outlineLevel="6" x14ac:dyDescent="0.25">
      <c r="A687" s="13" t="s">
        <v>22</v>
      </c>
      <c r="B687" s="14" t="s">
        <v>544</v>
      </c>
      <c r="C687" s="14" t="s">
        <v>75</v>
      </c>
      <c r="D687" s="14" t="s">
        <v>145</v>
      </c>
      <c r="E687" s="14" t="s">
        <v>624</v>
      </c>
      <c r="F687" s="14" t="s">
        <v>23</v>
      </c>
      <c r="G687" s="26">
        <v>25</v>
      </c>
      <c r="H687" s="32"/>
      <c r="I687" s="32"/>
      <c r="J687" s="32"/>
      <c r="K687" s="21">
        <f>SUM(G687:J687)</f>
        <v>25</v>
      </c>
      <c r="L687" s="15">
        <v>25</v>
      </c>
      <c r="M687" s="15">
        <v>25</v>
      </c>
      <c r="N687" s="15">
        <v>25</v>
      </c>
      <c r="O687" s="35">
        <f t="shared" si="52"/>
        <v>0</v>
      </c>
    </row>
    <row r="688" spans="1:15" ht="25.5" outlineLevel="1" x14ac:dyDescent="0.25">
      <c r="A688" s="13" t="s">
        <v>164</v>
      </c>
      <c r="B688" s="14" t="s">
        <v>544</v>
      </c>
      <c r="C688" s="14" t="s">
        <v>165</v>
      </c>
      <c r="D688" s="14"/>
      <c r="E688" s="14"/>
      <c r="F688" s="14"/>
      <c r="G688" s="26">
        <f>G689+G694</f>
        <v>2320.65</v>
      </c>
      <c r="H688" s="32"/>
      <c r="I688" s="32"/>
      <c r="J688" s="32"/>
      <c r="K688" s="26">
        <f>K689+K694</f>
        <v>2520.65</v>
      </c>
      <c r="L688" s="15">
        <v>2520.65</v>
      </c>
      <c r="M688" s="15">
        <v>0</v>
      </c>
      <c r="N688" s="15">
        <v>0</v>
      </c>
      <c r="O688" s="35">
        <f t="shared" si="52"/>
        <v>0</v>
      </c>
    </row>
    <row r="689" spans="1:15" outlineLevel="2" x14ac:dyDescent="0.25">
      <c r="A689" s="13" t="s">
        <v>177</v>
      </c>
      <c r="B689" s="14" t="s">
        <v>544</v>
      </c>
      <c r="C689" s="14" t="s">
        <v>165</v>
      </c>
      <c r="D689" s="14" t="s">
        <v>178</v>
      </c>
      <c r="E689" s="14"/>
      <c r="F689" s="14"/>
      <c r="G689" s="26">
        <f>G690</f>
        <v>2320.65</v>
      </c>
      <c r="H689" s="32"/>
      <c r="I689" s="32"/>
      <c r="J689" s="32"/>
      <c r="K689" s="26">
        <f>K690</f>
        <v>2320.65</v>
      </c>
      <c r="L689" s="15">
        <v>2320.65</v>
      </c>
      <c r="M689" s="15">
        <v>0</v>
      </c>
      <c r="N689" s="15">
        <v>0</v>
      </c>
      <c r="O689" s="35">
        <f t="shared" si="52"/>
        <v>0</v>
      </c>
    </row>
    <row r="690" spans="1:15" ht="25.5" outlineLevel="3" x14ac:dyDescent="0.25">
      <c r="A690" s="13" t="s">
        <v>285</v>
      </c>
      <c r="B690" s="14" t="s">
        <v>544</v>
      </c>
      <c r="C690" s="14" t="s">
        <v>165</v>
      </c>
      <c r="D690" s="14" t="s">
        <v>178</v>
      </c>
      <c r="E690" s="14" t="s">
        <v>286</v>
      </c>
      <c r="F690" s="14"/>
      <c r="G690" s="26">
        <f>G691</f>
        <v>2320.65</v>
      </c>
      <c r="H690" s="32"/>
      <c r="I690" s="32"/>
      <c r="J690" s="32"/>
      <c r="K690" s="26">
        <f>K691</f>
        <v>2320.65</v>
      </c>
      <c r="L690" s="15">
        <v>2320.65</v>
      </c>
      <c r="M690" s="15">
        <v>0</v>
      </c>
      <c r="N690" s="15">
        <v>0</v>
      </c>
      <c r="O690" s="35">
        <f t="shared" si="52"/>
        <v>0</v>
      </c>
    </row>
    <row r="691" spans="1:15" outlineLevel="4" x14ac:dyDescent="0.25">
      <c r="A691" s="13" t="s">
        <v>566</v>
      </c>
      <c r="B691" s="14" t="s">
        <v>544</v>
      </c>
      <c r="C691" s="14" t="s">
        <v>165</v>
      </c>
      <c r="D691" s="14" t="s">
        <v>178</v>
      </c>
      <c r="E691" s="14" t="s">
        <v>567</v>
      </c>
      <c r="F691" s="14"/>
      <c r="G691" s="26">
        <f>G692</f>
        <v>2320.65</v>
      </c>
      <c r="H691" s="32"/>
      <c r="I691" s="32"/>
      <c r="J691" s="32"/>
      <c r="K691" s="26">
        <f>K692</f>
        <v>2320.65</v>
      </c>
      <c r="L691" s="15">
        <v>2320.65</v>
      </c>
      <c r="M691" s="15">
        <v>0</v>
      </c>
      <c r="N691" s="15">
        <v>0</v>
      </c>
      <c r="O691" s="35">
        <f t="shared" si="52"/>
        <v>0</v>
      </c>
    </row>
    <row r="692" spans="1:15" ht="25.5" outlineLevel="5" x14ac:dyDescent="0.25">
      <c r="A692" s="13" t="s">
        <v>568</v>
      </c>
      <c r="B692" s="14" t="s">
        <v>544</v>
      </c>
      <c r="C692" s="14" t="s">
        <v>165</v>
      </c>
      <c r="D692" s="14" t="s">
        <v>178</v>
      </c>
      <c r="E692" s="14" t="s">
        <v>569</v>
      </c>
      <c r="F692" s="14"/>
      <c r="G692" s="26">
        <f>G693</f>
        <v>2320.65</v>
      </c>
      <c r="H692" s="32"/>
      <c r="I692" s="32"/>
      <c r="J692" s="32"/>
      <c r="K692" s="26">
        <f>K693</f>
        <v>2320.65</v>
      </c>
      <c r="L692" s="15">
        <v>2320.65</v>
      </c>
      <c r="M692" s="15">
        <v>0</v>
      </c>
      <c r="N692" s="15">
        <v>0</v>
      </c>
      <c r="O692" s="35">
        <f t="shared" si="52"/>
        <v>0</v>
      </c>
    </row>
    <row r="693" spans="1:15" outlineLevel="6" x14ac:dyDescent="0.25">
      <c r="A693" s="13" t="s">
        <v>300</v>
      </c>
      <c r="B693" s="14" t="s">
        <v>544</v>
      </c>
      <c r="C693" s="14" t="s">
        <v>165</v>
      </c>
      <c r="D693" s="14" t="s">
        <v>178</v>
      </c>
      <c r="E693" s="14" t="s">
        <v>569</v>
      </c>
      <c r="F693" s="14" t="s">
        <v>301</v>
      </c>
      <c r="G693" s="26">
        <v>2320.65</v>
      </c>
      <c r="H693" s="32"/>
      <c r="I693" s="32"/>
      <c r="J693" s="32"/>
      <c r="K693" s="21">
        <f>SUM(G693:J693)</f>
        <v>2320.65</v>
      </c>
      <c r="L693" s="15">
        <v>2320.65</v>
      </c>
      <c r="M693" s="15">
        <v>0</v>
      </c>
      <c r="N693" s="15">
        <v>0</v>
      </c>
      <c r="O693" s="35">
        <f t="shared" si="52"/>
        <v>0</v>
      </c>
    </row>
    <row r="694" spans="1:15" outlineLevel="2" x14ac:dyDescent="0.25">
      <c r="A694" s="13" t="s">
        <v>201</v>
      </c>
      <c r="B694" s="14" t="s">
        <v>544</v>
      </c>
      <c r="C694" s="14" t="s">
        <v>165</v>
      </c>
      <c r="D694" s="14" t="s">
        <v>45</v>
      </c>
      <c r="E694" s="14"/>
      <c r="F694" s="14"/>
      <c r="G694" s="26">
        <f>G695</f>
        <v>0</v>
      </c>
      <c r="H694" s="32"/>
      <c r="I694" s="32"/>
      <c r="J694" s="32"/>
      <c r="K694" s="26">
        <f>K695</f>
        <v>200</v>
      </c>
      <c r="L694" s="15">
        <v>200</v>
      </c>
      <c r="M694" s="15">
        <v>0</v>
      </c>
      <c r="N694" s="15">
        <v>0</v>
      </c>
      <c r="O694" s="35">
        <f t="shared" si="52"/>
        <v>0</v>
      </c>
    </row>
    <row r="695" spans="1:15" ht="25.5" outlineLevel="3" x14ac:dyDescent="0.25">
      <c r="A695" s="13" t="s">
        <v>154</v>
      </c>
      <c r="B695" s="14" t="s">
        <v>544</v>
      </c>
      <c r="C695" s="14" t="s">
        <v>165</v>
      </c>
      <c r="D695" s="14" t="s">
        <v>45</v>
      </c>
      <c r="E695" s="14" t="s">
        <v>155</v>
      </c>
      <c r="F695" s="14"/>
      <c r="G695" s="26">
        <f>G696</f>
        <v>0</v>
      </c>
      <c r="H695" s="32"/>
      <c r="I695" s="32"/>
      <c r="J695" s="32"/>
      <c r="K695" s="26">
        <f>K696</f>
        <v>200</v>
      </c>
      <c r="L695" s="15">
        <v>200</v>
      </c>
      <c r="M695" s="15">
        <v>0</v>
      </c>
      <c r="N695" s="15">
        <v>0</v>
      </c>
      <c r="O695" s="35">
        <f t="shared" si="52"/>
        <v>0</v>
      </c>
    </row>
    <row r="696" spans="1:15" ht="38.25" outlineLevel="4" x14ac:dyDescent="0.25">
      <c r="A696" s="13" t="s">
        <v>256</v>
      </c>
      <c r="B696" s="14" t="s">
        <v>544</v>
      </c>
      <c r="C696" s="14" t="s">
        <v>165</v>
      </c>
      <c r="D696" s="14" t="s">
        <v>45</v>
      </c>
      <c r="E696" s="14" t="s">
        <v>257</v>
      </c>
      <c r="F696" s="14"/>
      <c r="G696" s="26">
        <f>G697</f>
        <v>0</v>
      </c>
      <c r="H696" s="32"/>
      <c r="I696" s="32"/>
      <c r="J696" s="32"/>
      <c r="K696" s="26">
        <f>K697</f>
        <v>200</v>
      </c>
      <c r="L696" s="15">
        <v>200</v>
      </c>
      <c r="M696" s="15">
        <v>0</v>
      </c>
      <c r="N696" s="15">
        <v>0</v>
      </c>
      <c r="O696" s="35">
        <f t="shared" si="52"/>
        <v>0</v>
      </c>
    </row>
    <row r="697" spans="1:15" ht="38.25" outlineLevel="5" x14ac:dyDescent="0.25">
      <c r="A697" s="13" t="s">
        <v>258</v>
      </c>
      <c r="B697" s="14" t="s">
        <v>544</v>
      </c>
      <c r="C697" s="14" t="s">
        <v>165</v>
      </c>
      <c r="D697" s="14" t="s">
        <v>45</v>
      </c>
      <c r="E697" s="14" t="s">
        <v>259</v>
      </c>
      <c r="F697" s="14"/>
      <c r="G697" s="26">
        <f>G698</f>
        <v>0</v>
      </c>
      <c r="H697" s="32"/>
      <c r="I697" s="32"/>
      <c r="J697" s="32"/>
      <c r="K697" s="26">
        <f>K698</f>
        <v>200</v>
      </c>
      <c r="L697" s="15">
        <v>200</v>
      </c>
      <c r="M697" s="15">
        <v>0</v>
      </c>
      <c r="N697" s="15">
        <v>0</v>
      </c>
      <c r="O697" s="35">
        <f t="shared" si="52"/>
        <v>0</v>
      </c>
    </row>
    <row r="698" spans="1:15" ht="38.25" outlineLevel="6" x14ac:dyDescent="0.25">
      <c r="A698" s="13" t="s">
        <v>22</v>
      </c>
      <c r="B698" s="14" t="s">
        <v>544</v>
      </c>
      <c r="C698" s="14" t="s">
        <v>165</v>
      </c>
      <c r="D698" s="14" t="s">
        <v>45</v>
      </c>
      <c r="E698" s="14" t="s">
        <v>259</v>
      </c>
      <c r="F698" s="14" t="s">
        <v>23</v>
      </c>
      <c r="G698" s="26"/>
      <c r="H698" s="32">
        <v>200</v>
      </c>
      <c r="I698" s="32"/>
      <c r="J698" s="32"/>
      <c r="K698" s="21">
        <f>SUM(G698:J698)</f>
        <v>200</v>
      </c>
      <c r="L698" s="15">
        <v>200</v>
      </c>
      <c r="M698" s="15">
        <v>0</v>
      </c>
      <c r="N698" s="15">
        <v>0</v>
      </c>
      <c r="O698" s="35">
        <f t="shared" si="52"/>
        <v>0</v>
      </c>
    </row>
    <row r="699" spans="1:15" outlineLevel="1" x14ac:dyDescent="0.25">
      <c r="A699" s="13" t="s">
        <v>13</v>
      </c>
      <c r="B699" s="14" t="s">
        <v>544</v>
      </c>
      <c r="C699" s="14" t="s">
        <v>14</v>
      </c>
      <c r="D699" s="14"/>
      <c r="E699" s="14"/>
      <c r="F699" s="14"/>
      <c r="G699" s="26">
        <f>G700+G705</f>
        <v>1325.2</v>
      </c>
      <c r="H699" s="32"/>
      <c r="I699" s="32"/>
      <c r="J699" s="32"/>
      <c r="K699" s="26">
        <f>K700+K705</f>
        <v>1325.2</v>
      </c>
      <c r="L699" s="15">
        <v>1325.2</v>
      </c>
      <c r="M699" s="15">
        <v>1441.9</v>
      </c>
      <c r="N699" s="15">
        <v>1491.693</v>
      </c>
      <c r="O699" s="35">
        <f t="shared" si="52"/>
        <v>0</v>
      </c>
    </row>
    <row r="700" spans="1:15" outlineLevel="2" x14ac:dyDescent="0.25">
      <c r="A700" s="13" t="s">
        <v>394</v>
      </c>
      <c r="B700" s="14" t="s">
        <v>544</v>
      </c>
      <c r="C700" s="14" t="s">
        <v>14</v>
      </c>
      <c r="D700" s="14" t="s">
        <v>178</v>
      </c>
      <c r="E700" s="14"/>
      <c r="F700" s="14"/>
      <c r="G700" s="26">
        <f>G701</f>
        <v>911.2</v>
      </c>
      <c r="H700" s="32"/>
      <c r="I700" s="32"/>
      <c r="J700" s="32"/>
      <c r="K700" s="26">
        <f>K701</f>
        <v>911.2</v>
      </c>
      <c r="L700" s="15">
        <v>911.2</v>
      </c>
      <c r="M700" s="15">
        <v>1015.48</v>
      </c>
      <c r="N700" s="15">
        <v>1052.48</v>
      </c>
      <c r="O700" s="35">
        <f t="shared" si="52"/>
        <v>0</v>
      </c>
    </row>
    <row r="701" spans="1:15" ht="25.5" outlineLevel="3" x14ac:dyDescent="0.25">
      <c r="A701" s="13" t="s">
        <v>378</v>
      </c>
      <c r="B701" s="14" t="s">
        <v>544</v>
      </c>
      <c r="C701" s="14" t="s">
        <v>14</v>
      </c>
      <c r="D701" s="14" t="s">
        <v>178</v>
      </c>
      <c r="E701" s="14" t="s">
        <v>379</v>
      </c>
      <c r="F701" s="14"/>
      <c r="G701" s="26">
        <f>G702</f>
        <v>911.2</v>
      </c>
      <c r="H701" s="32"/>
      <c r="I701" s="32"/>
      <c r="J701" s="32"/>
      <c r="K701" s="26">
        <f>K702</f>
        <v>911.2</v>
      </c>
      <c r="L701" s="15">
        <v>911.2</v>
      </c>
      <c r="M701" s="15">
        <v>1015.48</v>
      </c>
      <c r="N701" s="15">
        <v>1052.48</v>
      </c>
      <c r="O701" s="35">
        <f t="shared" si="52"/>
        <v>0</v>
      </c>
    </row>
    <row r="702" spans="1:15" ht="38.25" outlineLevel="4" x14ac:dyDescent="0.25">
      <c r="A702" s="13" t="s">
        <v>410</v>
      </c>
      <c r="B702" s="14" t="s">
        <v>544</v>
      </c>
      <c r="C702" s="14" t="s">
        <v>14</v>
      </c>
      <c r="D702" s="14" t="s">
        <v>178</v>
      </c>
      <c r="E702" s="14" t="s">
        <v>411</v>
      </c>
      <c r="F702" s="14"/>
      <c r="G702" s="26">
        <f>G703</f>
        <v>911.2</v>
      </c>
      <c r="H702" s="32"/>
      <c r="I702" s="32"/>
      <c r="J702" s="32"/>
      <c r="K702" s="26">
        <f>K703</f>
        <v>911.2</v>
      </c>
      <c r="L702" s="15">
        <v>911.2</v>
      </c>
      <c r="M702" s="15">
        <v>1015.48</v>
      </c>
      <c r="N702" s="15">
        <v>1052.48</v>
      </c>
      <c r="O702" s="35">
        <f t="shared" si="52"/>
        <v>0</v>
      </c>
    </row>
    <row r="703" spans="1:15" ht="38.25" outlineLevel="5" x14ac:dyDescent="0.25">
      <c r="A703" s="13" t="s">
        <v>412</v>
      </c>
      <c r="B703" s="14" t="s">
        <v>544</v>
      </c>
      <c r="C703" s="14" t="s">
        <v>14</v>
      </c>
      <c r="D703" s="14" t="s">
        <v>178</v>
      </c>
      <c r="E703" s="14" t="s">
        <v>413</v>
      </c>
      <c r="F703" s="14"/>
      <c r="G703" s="26">
        <f>G704</f>
        <v>911.2</v>
      </c>
      <c r="H703" s="32"/>
      <c r="I703" s="32"/>
      <c r="J703" s="32"/>
      <c r="K703" s="26">
        <f>K704</f>
        <v>911.2</v>
      </c>
      <c r="L703" s="15">
        <v>911.2</v>
      </c>
      <c r="M703" s="15">
        <v>1015.48</v>
      </c>
      <c r="N703" s="15">
        <v>1052.48</v>
      </c>
      <c r="O703" s="35">
        <f t="shared" si="52"/>
        <v>0</v>
      </c>
    </row>
    <row r="704" spans="1:15" ht="63.75" outlineLevel="6" x14ac:dyDescent="0.25">
      <c r="A704" s="13" t="s">
        <v>58</v>
      </c>
      <c r="B704" s="14" t="s">
        <v>544</v>
      </c>
      <c r="C704" s="14" t="s">
        <v>14</v>
      </c>
      <c r="D704" s="14" t="s">
        <v>178</v>
      </c>
      <c r="E704" s="14" t="s">
        <v>413</v>
      </c>
      <c r="F704" s="14" t="s">
        <v>59</v>
      </c>
      <c r="G704" s="26">
        <v>911.2</v>
      </c>
      <c r="H704" s="32"/>
      <c r="I704" s="32"/>
      <c r="J704" s="32"/>
      <c r="K704" s="21">
        <f>SUM(G704:J704)</f>
        <v>911.2</v>
      </c>
      <c r="L704" s="15">
        <v>911.2</v>
      </c>
      <c r="M704" s="15">
        <v>1015.48</v>
      </c>
      <c r="N704" s="15">
        <v>1052.48</v>
      </c>
      <c r="O704" s="35">
        <f t="shared" si="52"/>
        <v>0</v>
      </c>
    </row>
    <row r="705" spans="1:15" outlineLevel="2" x14ac:dyDescent="0.25">
      <c r="A705" s="13" t="s">
        <v>625</v>
      </c>
      <c r="B705" s="14" t="s">
        <v>544</v>
      </c>
      <c r="C705" s="14" t="s">
        <v>14</v>
      </c>
      <c r="D705" s="14" t="s">
        <v>120</v>
      </c>
      <c r="E705" s="14"/>
      <c r="F705" s="14"/>
      <c r="G705" s="26">
        <f>G706</f>
        <v>414</v>
      </c>
      <c r="H705" s="32"/>
      <c r="I705" s="32"/>
      <c r="J705" s="32"/>
      <c r="K705" s="26">
        <f>K706</f>
        <v>414</v>
      </c>
      <c r="L705" s="15">
        <v>414</v>
      </c>
      <c r="M705" s="15">
        <v>426.42</v>
      </c>
      <c r="N705" s="15">
        <v>439.21300000000002</v>
      </c>
      <c r="O705" s="35">
        <f t="shared" si="52"/>
        <v>0</v>
      </c>
    </row>
    <row r="706" spans="1:15" ht="25.5" outlineLevel="3" x14ac:dyDescent="0.25">
      <c r="A706" s="13" t="s">
        <v>378</v>
      </c>
      <c r="B706" s="14" t="s">
        <v>544</v>
      </c>
      <c r="C706" s="14" t="s">
        <v>14</v>
      </c>
      <c r="D706" s="14" t="s">
        <v>120</v>
      </c>
      <c r="E706" s="14" t="s">
        <v>379</v>
      </c>
      <c r="F706" s="14"/>
      <c r="G706" s="26">
        <f>G707</f>
        <v>414</v>
      </c>
      <c r="H706" s="32"/>
      <c r="I706" s="32"/>
      <c r="J706" s="32"/>
      <c r="K706" s="26">
        <f>K707</f>
        <v>414</v>
      </c>
      <c r="L706" s="15">
        <v>414</v>
      </c>
      <c r="M706" s="15">
        <v>426.42</v>
      </c>
      <c r="N706" s="15">
        <v>439.21300000000002</v>
      </c>
      <c r="O706" s="35">
        <f t="shared" si="52"/>
        <v>0</v>
      </c>
    </row>
    <row r="707" spans="1:15" ht="51" outlineLevel="4" x14ac:dyDescent="0.25">
      <c r="A707" s="13" t="s">
        <v>626</v>
      </c>
      <c r="B707" s="14" t="s">
        <v>544</v>
      </c>
      <c r="C707" s="14" t="s">
        <v>14</v>
      </c>
      <c r="D707" s="14" t="s">
        <v>120</v>
      </c>
      <c r="E707" s="14" t="s">
        <v>627</v>
      </c>
      <c r="F707" s="14"/>
      <c r="G707" s="26">
        <f>G708</f>
        <v>414</v>
      </c>
      <c r="H707" s="32"/>
      <c r="I707" s="32"/>
      <c r="J707" s="32"/>
      <c r="K707" s="26">
        <f>K708</f>
        <v>414</v>
      </c>
      <c r="L707" s="15">
        <v>414</v>
      </c>
      <c r="M707" s="15">
        <v>426.42</v>
      </c>
      <c r="N707" s="15">
        <v>439.21300000000002</v>
      </c>
      <c r="O707" s="35">
        <f t="shared" si="52"/>
        <v>0</v>
      </c>
    </row>
    <row r="708" spans="1:15" ht="63.75" outlineLevel="5" x14ac:dyDescent="0.25">
      <c r="A708" s="13" t="s">
        <v>628</v>
      </c>
      <c r="B708" s="14" t="s">
        <v>544</v>
      </c>
      <c r="C708" s="14" t="s">
        <v>14</v>
      </c>
      <c r="D708" s="14" t="s">
        <v>120</v>
      </c>
      <c r="E708" s="14" t="s">
        <v>629</v>
      </c>
      <c r="F708" s="14"/>
      <c r="G708" s="26">
        <f>G709+G710</f>
        <v>414</v>
      </c>
      <c r="H708" s="32"/>
      <c r="I708" s="32"/>
      <c r="J708" s="32"/>
      <c r="K708" s="26">
        <f>K709+K710</f>
        <v>414</v>
      </c>
      <c r="L708" s="15">
        <v>414</v>
      </c>
      <c r="M708" s="15">
        <v>426.42</v>
      </c>
      <c r="N708" s="15">
        <v>439.21300000000002</v>
      </c>
      <c r="O708" s="35">
        <f t="shared" si="52"/>
        <v>0</v>
      </c>
    </row>
    <row r="709" spans="1:15" ht="38.25" outlineLevel="6" x14ac:dyDescent="0.25">
      <c r="A709" s="13" t="s">
        <v>22</v>
      </c>
      <c r="B709" s="14" t="s">
        <v>544</v>
      </c>
      <c r="C709" s="14" t="s">
        <v>14</v>
      </c>
      <c r="D709" s="14" t="s">
        <v>120</v>
      </c>
      <c r="E709" s="14" t="s">
        <v>629</v>
      </c>
      <c r="F709" s="14" t="s">
        <v>23</v>
      </c>
      <c r="G709" s="26">
        <v>168</v>
      </c>
      <c r="H709" s="32"/>
      <c r="I709" s="32"/>
      <c r="J709" s="32"/>
      <c r="K709" s="21">
        <f t="shared" ref="K709:K710" si="54">SUM(G709:J709)</f>
        <v>168</v>
      </c>
      <c r="L709" s="15">
        <v>168</v>
      </c>
      <c r="M709" s="15">
        <v>180.42</v>
      </c>
      <c r="N709" s="15">
        <v>193.21299999999999</v>
      </c>
      <c r="O709" s="35">
        <f t="shared" si="52"/>
        <v>0</v>
      </c>
    </row>
    <row r="710" spans="1:15" outlineLevel="6" x14ac:dyDescent="0.25">
      <c r="A710" s="13" t="s">
        <v>630</v>
      </c>
      <c r="B710" s="14" t="s">
        <v>544</v>
      </c>
      <c r="C710" s="14" t="s">
        <v>14</v>
      </c>
      <c r="D710" s="14" t="s">
        <v>120</v>
      </c>
      <c r="E710" s="14" t="s">
        <v>629</v>
      </c>
      <c r="F710" s="14" t="s">
        <v>631</v>
      </c>
      <c r="G710" s="26">
        <v>246</v>
      </c>
      <c r="H710" s="32"/>
      <c r="I710" s="32"/>
      <c r="J710" s="32"/>
      <c r="K710" s="21">
        <f t="shared" si="54"/>
        <v>246</v>
      </c>
      <c r="L710" s="15">
        <v>246</v>
      </c>
      <c r="M710" s="15">
        <v>246</v>
      </c>
      <c r="N710" s="15">
        <v>246</v>
      </c>
      <c r="O710" s="35">
        <f t="shared" si="52"/>
        <v>0</v>
      </c>
    </row>
    <row r="711" spans="1:15" outlineLevel="1" x14ac:dyDescent="0.25">
      <c r="A711" s="13" t="s">
        <v>466</v>
      </c>
      <c r="B711" s="14" t="s">
        <v>544</v>
      </c>
      <c r="C711" s="14" t="s">
        <v>467</v>
      </c>
      <c r="D711" s="14"/>
      <c r="E711" s="14"/>
      <c r="F711" s="14"/>
      <c r="G711" s="26">
        <f>G712</f>
        <v>1161.4000000000001</v>
      </c>
      <c r="H711" s="32"/>
      <c r="I711" s="32"/>
      <c r="J711" s="32"/>
      <c r="K711" s="26">
        <f>K712</f>
        <v>1835.0100000000002</v>
      </c>
      <c r="L711" s="15">
        <v>1835.01</v>
      </c>
      <c r="M711" s="15">
        <v>687.9</v>
      </c>
      <c r="N711" s="15">
        <v>715.9</v>
      </c>
      <c r="O711" s="35">
        <f t="shared" si="52"/>
        <v>0</v>
      </c>
    </row>
    <row r="712" spans="1:15" outlineLevel="2" x14ac:dyDescent="0.25">
      <c r="A712" s="13" t="s">
        <v>468</v>
      </c>
      <c r="B712" s="14" t="s">
        <v>544</v>
      </c>
      <c r="C712" s="14" t="s">
        <v>467</v>
      </c>
      <c r="D712" s="14" t="s">
        <v>37</v>
      </c>
      <c r="E712" s="14"/>
      <c r="F712" s="14"/>
      <c r="G712" s="26">
        <f>G713</f>
        <v>1161.4000000000001</v>
      </c>
      <c r="H712" s="32"/>
      <c r="I712" s="32"/>
      <c r="J712" s="32"/>
      <c r="K712" s="26">
        <f>K713</f>
        <v>1835.0100000000002</v>
      </c>
      <c r="L712" s="15">
        <v>1835.01</v>
      </c>
      <c r="M712" s="15">
        <v>687.9</v>
      </c>
      <c r="N712" s="15">
        <v>715.9</v>
      </c>
      <c r="O712" s="35">
        <f t="shared" si="52"/>
        <v>0</v>
      </c>
    </row>
    <row r="713" spans="1:15" ht="25.5" outlineLevel="3" x14ac:dyDescent="0.25">
      <c r="A713" s="13" t="s">
        <v>429</v>
      </c>
      <c r="B713" s="14" t="s">
        <v>544</v>
      </c>
      <c r="C713" s="14" t="s">
        <v>467</v>
      </c>
      <c r="D713" s="14" t="s">
        <v>37</v>
      </c>
      <c r="E713" s="14" t="s">
        <v>430</v>
      </c>
      <c r="F713" s="14"/>
      <c r="G713" s="26">
        <f>G714+G717</f>
        <v>1161.4000000000001</v>
      </c>
      <c r="H713" s="32"/>
      <c r="I713" s="32"/>
      <c r="J713" s="32"/>
      <c r="K713" s="26">
        <f>K714+K717</f>
        <v>1835.0100000000002</v>
      </c>
      <c r="L713" s="15">
        <v>1835.01</v>
      </c>
      <c r="M713" s="15">
        <v>687.9</v>
      </c>
      <c r="N713" s="15">
        <v>715.9</v>
      </c>
      <c r="O713" s="35">
        <f t="shared" si="52"/>
        <v>0</v>
      </c>
    </row>
    <row r="714" spans="1:15" ht="76.5" outlineLevel="4" x14ac:dyDescent="0.25">
      <c r="A714" s="13" t="s">
        <v>469</v>
      </c>
      <c r="B714" s="14" t="s">
        <v>544</v>
      </c>
      <c r="C714" s="14" t="s">
        <v>467</v>
      </c>
      <c r="D714" s="14" t="s">
        <v>37</v>
      </c>
      <c r="E714" s="14" t="s">
        <v>470</v>
      </c>
      <c r="F714" s="14"/>
      <c r="G714" s="26">
        <f>G715</f>
        <v>500</v>
      </c>
      <c r="H714" s="32"/>
      <c r="I714" s="32"/>
      <c r="J714" s="32"/>
      <c r="K714" s="26">
        <f>K715</f>
        <v>1173.6100000000001</v>
      </c>
      <c r="L714" s="15">
        <v>1173.6099999999999</v>
      </c>
      <c r="M714" s="15">
        <v>0</v>
      </c>
      <c r="N714" s="15">
        <v>0</v>
      </c>
      <c r="O714" s="35">
        <f t="shared" si="52"/>
        <v>0</v>
      </c>
    </row>
    <row r="715" spans="1:15" ht="76.5" outlineLevel="5" x14ac:dyDescent="0.25">
      <c r="A715" s="13" t="s">
        <v>632</v>
      </c>
      <c r="B715" s="14" t="s">
        <v>544</v>
      </c>
      <c r="C715" s="14" t="s">
        <v>467</v>
      </c>
      <c r="D715" s="14" t="s">
        <v>37</v>
      </c>
      <c r="E715" s="14" t="s">
        <v>633</v>
      </c>
      <c r="F715" s="14"/>
      <c r="G715" s="26">
        <f>G716</f>
        <v>500</v>
      </c>
      <c r="H715" s="32"/>
      <c r="I715" s="32"/>
      <c r="J715" s="32"/>
      <c r="K715" s="26">
        <f>K716</f>
        <v>1173.6100000000001</v>
      </c>
      <c r="L715" s="15">
        <v>1173.6099999999999</v>
      </c>
      <c r="M715" s="15">
        <v>0</v>
      </c>
      <c r="N715" s="15">
        <v>0</v>
      </c>
      <c r="O715" s="35">
        <f t="shared" si="52"/>
        <v>0</v>
      </c>
    </row>
    <row r="716" spans="1:15" ht="38.25" outlineLevel="6" x14ac:dyDescent="0.25">
      <c r="A716" s="13" t="s">
        <v>22</v>
      </c>
      <c r="B716" s="14" t="s">
        <v>544</v>
      </c>
      <c r="C716" s="14" t="s">
        <v>467</v>
      </c>
      <c r="D716" s="14" t="s">
        <v>37</v>
      </c>
      <c r="E716" s="14" t="s">
        <v>633</v>
      </c>
      <c r="F716" s="14" t="s">
        <v>23</v>
      </c>
      <c r="G716" s="26">
        <v>500</v>
      </c>
      <c r="H716" s="32"/>
      <c r="I716" s="32">
        <v>673.61</v>
      </c>
      <c r="J716" s="32"/>
      <c r="K716" s="21">
        <f>SUM(G716:J716)</f>
        <v>1173.6100000000001</v>
      </c>
      <c r="L716" s="15">
        <v>1173.6099999999999</v>
      </c>
      <c r="M716" s="15">
        <v>0</v>
      </c>
      <c r="N716" s="15">
        <v>0</v>
      </c>
      <c r="O716" s="35">
        <f t="shared" si="52"/>
        <v>0</v>
      </c>
    </row>
    <row r="717" spans="1:15" ht="153" outlineLevel="4" x14ac:dyDescent="0.25">
      <c r="A717" s="13" t="s">
        <v>475</v>
      </c>
      <c r="B717" s="14" t="s">
        <v>544</v>
      </c>
      <c r="C717" s="14" t="s">
        <v>467</v>
      </c>
      <c r="D717" s="14" t="s">
        <v>37</v>
      </c>
      <c r="E717" s="14" t="s">
        <v>476</v>
      </c>
      <c r="F717" s="14"/>
      <c r="G717" s="26">
        <f>G718</f>
        <v>661.4</v>
      </c>
      <c r="H717" s="32"/>
      <c r="I717" s="32"/>
      <c r="J717" s="32"/>
      <c r="K717" s="26">
        <f>K718</f>
        <v>661.4</v>
      </c>
      <c r="L717" s="15">
        <v>661.4</v>
      </c>
      <c r="M717" s="15">
        <v>687.9</v>
      </c>
      <c r="N717" s="15">
        <v>715.9</v>
      </c>
      <c r="O717" s="35">
        <f t="shared" si="52"/>
        <v>0</v>
      </c>
    </row>
    <row r="718" spans="1:15" ht="38.25" outlineLevel="5" x14ac:dyDescent="0.25">
      <c r="A718" s="13" t="s">
        <v>479</v>
      </c>
      <c r="B718" s="14" t="s">
        <v>544</v>
      </c>
      <c r="C718" s="14" t="s">
        <v>467</v>
      </c>
      <c r="D718" s="14" t="s">
        <v>37</v>
      </c>
      <c r="E718" s="14" t="s">
        <v>480</v>
      </c>
      <c r="F718" s="14"/>
      <c r="G718" s="26">
        <f>G719</f>
        <v>661.4</v>
      </c>
      <c r="H718" s="32"/>
      <c r="I718" s="32"/>
      <c r="J718" s="32"/>
      <c r="K718" s="26">
        <f>K719</f>
        <v>661.4</v>
      </c>
      <c r="L718" s="15">
        <v>661.4</v>
      </c>
      <c r="M718" s="15">
        <v>687.9</v>
      </c>
      <c r="N718" s="15">
        <v>715.9</v>
      </c>
      <c r="O718" s="35">
        <f t="shared" ref="O718:O756" si="55">L718-K718</f>
        <v>0</v>
      </c>
    </row>
    <row r="719" spans="1:15" ht="38.25" outlineLevel="6" x14ac:dyDescent="0.25">
      <c r="A719" s="13" t="s">
        <v>22</v>
      </c>
      <c r="B719" s="14" t="s">
        <v>544</v>
      </c>
      <c r="C719" s="14" t="s">
        <v>467</v>
      </c>
      <c r="D719" s="14" t="s">
        <v>37</v>
      </c>
      <c r="E719" s="14" t="s">
        <v>480</v>
      </c>
      <c r="F719" s="14" t="s">
        <v>23</v>
      </c>
      <c r="G719" s="26">
        <v>661.4</v>
      </c>
      <c r="H719" s="32"/>
      <c r="I719" s="32"/>
      <c r="J719" s="32"/>
      <c r="K719" s="21">
        <f>SUM(G719:J719)</f>
        <v>661.4</v>
      </c>
      <c r="L719" s="15">
        <v>661.4</v>
      </c>
      <c r="M719" s="15">
        <v>687.9</v>
      </c>
      <c r="N719" s="15">
        <v>715.9</v>
      </c>
      <c r="O719" s="35">
        <f t="shared" si="55"/>
        <v>0</v>
      </c>
    </row>
    <row r="720" spans="1:15" outlineLevel="1" x14ac:dyDescent="0.25">
      <c r="A720" s="13" t="s">
        <v>502</v>
      </c>
      <c r="B720" s="14" t="s">
        <v>544</v>
      </c>
      <c r="C720" s="14" t="s">
        <v>503</v>
      </c>
      <c r="D720" s="14"/>
      <c r="E720" s="14"/>
      <c r="F720" s="14"/>
      <c r="G720" s="26">
        <f>G721</f>
        <v>650</v>
      </c>
      <c r="H720" s="32"/>
      <c r="I720" s="32"/>
      <c r="J720" s="32"/>
      <c r="K720" s="26">
        <f>K721</f>
        <v>650</v>
      </c>
      <c r="L720" s="15">
        <v>650</v>
      </c>
      <c r="M720" s="15">
        <v>650</v>
      </c>
      <c r="N720" s="15">
        <v>650</v>
      </c>
      <c r="O720" s="35">
        <f t="shared" si="55"/>
        <v>0</v>
      </c>
    </row>
    <row r="721" spans="1:15" outlineLevel="2" x14ac:dyDescent="0.25">
      <c r="A721" s="13" t="s">
        <v>504</v>
      </c>
      <c r="B721" s="14" t="s">
        <v>544</v>
      </c>
      <c r="C721" s="14" t="s">
        <v>503</v>
      </c>
      <c r="D721" s="14" t="s">
        <v>37</v>
      </c>
      <c r="E721" s="14"/>
      <c r="F721" s="14"/>
      <c r="G721" s="26">
        <f>G722</f>
        <v>650</v>
      </c>
      <c r="H721" s="32"/>
      <c r="I721" s="32"/>
      <c r="J721" s="32"/>
      <c r="K721" s="26">
        <f>K722</f>
        <v>650</v>
      </c>
      <c r="L721" s="15">
        <v>650</v>
      </c>
      <c r="M721" s="15">
        <v>650</v>
      </c>
      <c r="N721" s="15">
        <v>650</v>
      </c>
      <c r="O721" s="35">
        <f t="shared" si="55"/>
        <v>0</v>
      </c>
    </row>
    <row r="722" spans="1:15" ht="25.5" outlineLevel="3" x14ac:dyDescent="0.25">
      <c r="A722" s="13" t="s">
        <v>505</v>
      </c>
      <c r="B722" s="14" t="s">
        <v>544</v>
      </c>
      <c r="C722" s="14" t="s">
        <v>503</v>
      </c>
      <c r="D722" s="14" t="s">
        <v>37</v>
      </c>
      <c r="E722" s="14" t="s">
        <v>506</v>
      </c>
      <c r="F722" s="14"/>
      <c r="G722" s="26">
        <f>G723</f>
        <v>650</v>
      </c>
      <c r="H722" s="32"/>
      <c r="I722" s="32"/>
      <c r="J722" s="32"/>
      <c r="K722" s="26">
        <f>K723</f>
        <v>650</v>
      </c>
      <c r="L722" s="15">
        <v>650</v>
      </c>
      <c r="M722" s="15">
        <v>650</v>
      </c>
      <c r="N722" s="15">
        <v>650</v>
      </c>
      <c r="O722" s="35">
        <f t="shared" si="55"/>
        <v>0</v>
      </c>
    </row>
    <row r="723" spans="1:15" ht="38.25" outlineLevel="4" x14ac:dyDescent="0.25">
      <c r="A723" s="13" t="s">
        <v>515</v>
      </c>
      <c r="B723" s="14" t="s">
        <v>544</v>
      </c>
      <c r="C723" s="14" t="s">
        <v>503</v>
      </c>
      <c r="D723" s="14" t="s">
        <v>37</v>
      </c>
      <c r="E723" s="14" t="s">
        <v>516</v>
      </c>
      <c r="F723" s="14"/>
      <c r="G723" s="26">
        <f>G724+G726</f>
        <v>650</v>
      </c>
      <c r="H723" s="32"/>
      <c r="I723" s="32"/>
      <c r="J723" s="32"/>
      <c r="K723" s="26">
        <f>K724+K726</f>
        <v>650</v>
      </c>
      <c r="L723" s="15">
        <v>650</v>
      </c>
      <c r="M723" s="15">
        <v>650</v>
      </c>
      <c r="N723" s="15">
        <v>650</v>
      </c>
      <c r="O723" s="35">
        <f t="shared" si="55"/>
        <v>0</v>
      </c>
    </row>
    <row r="724" spans="1:15" ht="38.25" outlineLevel="5" x14ac:dyDescent="0.25">
      <c r="A724" s="13" t="s">
        <v>517</v>
      </c>
      <c r="B724" s="14" t="s">
        <v>544</v>
      </c>
      <c r="C724" s="14" t="s">
        <v>503</v>
      </c>
      <c r="D724" s="14" t="s">
        <v>37</v>
      </c>
      <c r="E724" s="14" t="s">
        <v>518</v>
      </c>
      <c r="F724" s="14"/>
      <c r="G724" s="26">
        <f>G725</f>
        <v>150</v>
      </c>
      <c r="H724" s="32"/>
      <c r="I724" s="32"/>
      <c r="J724" s="32"/>
      <c r="K724" s="26">
        <f>K725</f>
        <v>150</v>
      </c>
      <c r="L724" s="15">
        <v>150</v>
      </c>
      <c r="M724" s="15">
        <v>150</v>
      </c>
      <c r="N724" s="15">
        <v>150</v>
      </c>
      <c r="O724" s="35">
        <f t="shared" si="55"/>
        <v>0</v>
      </c>
    </row>
    <row r="725" spans="1:15" ht="25.5" outlineLevel="6" x14ac:dyDescent="0.25">
      <c r="A725" s="13" t="s">
        <v>127</v>
      </c>
      <c r="B725" s="14" t="s">
        <v>544</v>
      </c>
      <c r="C725" s="14" t="s">
        <v>503</v>
      </c>
      <c r="D725" s="14" t="s">
        <v>37</v>
      </c>
      <c r="E725" s="14" t="s">
        <v>518</v>
      </c>
      <c r="F725" s="14" t="s">
        <v>128</v>
      </c>
      <c r="G725" s="26">
        <v>150</v>
      </c>
      <c r="H725" s="32"/>
      <c r="I725" s="32"/>
      <c r="J725" s="32"/>
      <c r="K725" s="21">
        <f>SUM(G725:J725)</f>
        <v>150</v>
      </c>
      <c r="L725" s="15">
        <v>150</v>
      </c>
      <c r="M725" s="15">
        <v>150</v>
      </c>
      <c r="N725" s="15">
        <v>150</v>
      </c>
      <c r="O725" s="35">
        <f t="shared" si="55"/>
        <v>0</v>
      </c>
    </row>
    <row r="726" spans="1:15" ht="51" outlineLevel="5" x14ac:dyDescent="0.25">
      <c r="A726" s="13" t="s">
        <v>634</v>
      </c>
      <c r="B726" s="14" t="s">
        <v>544</v>
      </c>
      <c r="C726" s="14" t="s">
        <v>503</v>
      </c>
      <c r="D726" s="14" t="s">
        <v>37</v>
      </c>
      <c r="E726" s="14" t="s">
        <v>635</v>
      </c>
      <c r="F726" s="14"/>
      <c r="G726" s="26">
        <f>G727</f>
        <v>500</v>
      </c>
      <c r="H726" s="32"/>
      <c r="I726" s="32"/>
      <c r="J726" s="32"/>
      <c r="K726" s="26">
        <f>K727</f>
        <v>500</v>
      </c>
      <c r="L726" s="15">
        <v>500</v>
      </c>
      <c r="M726" s="15">
        <v>500</v>
      </c>
      <c r="N726" s="15">
        <v>500</v>
      </c>
      <c r="O726" s="35">
        <f t="shared" si="55"/>
        <v>0</v>
      </c>
    </row>
    <row r="727" spans="1:15" ht="25.5" outlineLevel="6" x14ac:dyDescent="0.25">
      <c r="A727" s="13" t="s">
        <v>127</v>
      </c>
      <c r="B727" s="14" t="s">
        <v>544</v>
      </c>
      <c r="C727" s="14" t="s">
        <v>503</v>
      </c>
      <c r="D727" s="14" t="s">
        <v>37</v>
      </c>
      <c r="E727" s="14" t="s">
        <v>635</v>
      </c>
      <c r="F727" s="14" t="s">
        <v>128</v>
      </c>
      <c r="G727" s="26">
        <v>500</v>
      </c>
      <c r="H727" s="32"/>
      <c r="I727" s="32"/>
      <c r="J727" s="32"/>
      <c r="K727" s="21">
        <f>SUM(G727:J727)</f>
        <v>500</v>
      </c>
      <c r="L727" s="15">
        <v>500</v>
      </c>
      <c r="M727" s="15">
        <v>500</v>
      </c>
      <c r="N727" s="15">
        <v>500</v>
      </c>
      <c r="O727" s="35">
        <f t="shared" si="55"/>
        <v>0</v>
      </c>
    </row>
    <row r="728" spans="1:15" ht="51" x14ac:dyDescent="0.25">
      <c r="A728" s="23" t="s">
        <v>636</v>
      </c>
      <c r="B728" s="24" t="s">
        <v>637</v>
      </c>
      <c r="C728" s="24"/>
      <c r="D728" s="24"/>
      <c r="E728" s="24"/>
      <c r="F728" s="24"/>
      <c r="G728" s="19">
        <f>G729</f>
        <v>8177.6399999999994</v>
      </c>
      <c r="H728" s="31"/>
      <c r="I728" s="31"/>
      <c r="J728" s="31"/>
      <c r="K728" s="19">
        <f>K729</f>
        <v>3952.4899999999993</v>
      </c>
      <c r="L728" s="25">
        <v>3952.4944599999999</v>
      </c>
      <c r="M728" s="25">
        <v>5840.51</v>
      </c>
      <c r="N728" s="25">
        <v>6120.25</v>
      </c>
      <c r="O728" s="35">
        <f t="shared" si="55"/>
        <v>4.4600000005630136E-3</v>
      </c>
    </row>
    <row r="729" spans="1:15" outlineLevel="1" x14ac:dyDescent="0.25">
      <c r="A729" s="13" t="s">
        <v>295</v>
      </c>
      <c r="B729" s="14" t="s">
        <v>637</v>
      </c>
      <c r="C729" s="14" t="s">
        <v>37</v>
      </c>
      <c r="D729" s="14"/>
      <c r="E729" s="14"/>
      <c r="F729" s="14"/>
      <c r="G729" s="26">
        <f>G730+G738</f>
        <v>8177.6399999999994</v>
      </c>
      <c r="H729" s="32"/>
      <c r="I729" s="32"/>
      <c r="J729" s="32"/>
      <c r="K729" s="26">
        <f>K730+K738</f>
        <v>3952.4899999999993</v>
      </c>
      <c r="L729" s="15">
        <v>3952.4944599999999</v>
      </c>
      <c r="M729" s="15">
        <v>5840.51</v>
      </c>
      <c r="N729" s="15">
        <v>6120.25</v>
      </c>
      <c r="O729" s="35">
        <f t="shared" si="55"/>
        <v>4.4600000005630136E-3</v>
      </c>
    </row>
    <row r="730" spans="1:15" ht="63.75" outlineLevel="2" x14ac:dyDescent="0.25">
      <c r="A730" s="13" t="s">
        <v>638</v>
      </c>
      <c r="B730" s="14" t="s">
        <v>637</v>
      </c>
      <c r="C730" s="14" t="s">
        <v>37</v>
      </c>
      <c r="D730" s="14" t="s">
        <v>45</v>
      </c>
      <c r="E730" s="14"/>
      <c r="F730" s="14"/>
      <c r="G730" s="26">
        <f>G731</f>
        <v>3916.45</v>
      </c>
      <c r="H730" s="32"/>
      <c r="I730" s="32"/>
      <c r="J730" s="32"/>
      <c r="K730" s="26">
        <f>K731</f>
        <v>3916.45</v>
      </c>
      <c r="L730" s="15">
        <v>3916.46</v>
      </c>
      <c r="M730" s="15">
        <v>4065.35</v>
      </c>
      <c r="N730" s="15">
        <v>4256.45</v>
      </c>
      <c r="O730" s="35">
        <f t="shared" si="55"/>
        <v>1.0000000000218279E-2</v>
      </c>
    </row>
    <row r="731" spans="1:15" ht="25.5" outlineLevel="3" x14ac:dyDescent="0.25">
      <c r="A731" s="13" t="s">
        <v>285</v>
      </c>
      <c r="B731" s="14" t="s">
        <v>637</v>
      </c>
      <c r="C731" s="14" t="s">
        <v>37</v>
      </c>
      <c r="D731" s="14" t="s">
        <v>45</v>
      </c>
      <c r="E731" s="14" t="s">
        <v>286</v>
      </c>
      <c r="F731" s="14"/>
      <c r="G731" s="26">
        <f>G732</f>
        <v>3916.45</v>
      </c>
      <c r="H731" s="32"/>
      <c r="I731" s="32"/>
      <c r="J731" s="32"/>
      <c r="K731" s="26">
        <f>K732</f>
        <v>3916.45</v>
      </c>
      <c r="L731" s="15">
        <v>3916.46</v>
      </c>
      <c r="M731" s="15">
        <v>4065.35</v>
      </c>
      <c r="N731" s="15">
        <v>4256.45</v>
      </c>
      <c r="O731" s="35">
        <f t="shared" si="55"/>
        <v>1.0000000000218279E-2</v>
      </c>
    </row>
    <row r="732" spans="1:15" ht="25.5" outlineLevel="4" x14ac:dyDescent="0.25">
      <c r="A732" s="13" t="s">
        <v>546</v>
      </c>
      <c r="B732" s="14" t="s">
        <v>637</v>
      </c>
      <c r="C732" s="14" t="s">
        <v>37</v>
      </c>
      <c r="D732" s="14" t="s">
        <v>45</v>
      </c>
      <c r="E732" s="14" t="s">
        <v>547</v>
      </c>
      <c r="F732" s="14"/>
      <c r="G732" s="26">
        <f>G733+G735</f>
        <v>3916.45</v>
      </c>
      <c r="H732" s="32"/>
      <c r="I732" s="32"/>
      <c r="J732" s="32"/>
      <c r="K732" s="26">
        <f>K733+K735</f>
        <v>3916.45</v>
      </c>
      <c r="L732" s="15">
        <v>3916.46</v>
      </c>
      <c r="M732" s="15">
        <v>4065.35</v>
      </c>
      <c r="N732" s="15">
        <v>4256.45</v>
      </c>
      <c r="O732" s="35">
        <f t="shared" si="55"/>
        <v>1.0000000000218279E-2</v>
      </c>
    </row>
    <row r="733" spans="1:15" ht="25.5" outlineLevel="5" x14ac:dyDescent="0.25">
      <c r="A733" s="13" t="s">
        <v>639</v>
      </c>
      <c r="B733" s="14" t="s">
        <v>637</v>
      </c>
      <c r="C733" s="14" t="s">
        <v>37</v>
      </c>
      <c r="D733" s="14" t="s">
        <v>45</v>
      </c>
      <c r="E733" s="14" t="s">
        <v>640</v>
      </c>
      <c r="F733" s="14"/>
      <c r="G733" s="26">
        <f>G734</f>
        <v>2213.58</v>
      </c>
      <c r="H733" s="32"/>
      <c r="I733" s="32"/>
      <c r="J733" s="32"/>
      <c r="K733" s="26">
        <f>K734</f>
        <v>2213.58</v>
      </c>
      <c r="L733" s="15">
        <v>2213.58</v>
      </c>
      <c r="M733" s="15">
        <v>2289.6999999999998</v>
      </c>
      <c r="N733" s="15">
        <v>2404.1999999999998</v>
      </c>
      <c r="O733" s="35">
        <f t="shared" si="55"/>
        <v>0</v>
      </c>
    </row>
    <row r="734" spans="1:15" ht="38.25" outlineLevel="6" x14ac:dyDescent="0.25">
      <c r="A734" s="13" t="s">
        <v>108</v>
      </c>
      <c r="B734" s="14" t="s">
        <v>637</v>
      </c>
      <c r="C734" s="14" t="s">
        <v>37</v>
      </c>
      <c r="D734" s="14" t="s">
        <v>45</v>
      </c>
      <c r="E734" s="14" t="s">
        <v>640</v>
      </c>
      <c r="F734" s="14" t="s">
        <v>109</v>
      </c>
      <c r="G734" s="26">
        <v>2213.58</v>
      </c>
      <c r="H734" s="32"/>
      <c r="I734" s="32"/>
      <c r="J734" s="32"/>
      <c r="K734" s="21">
        <f>SUM(G734:J734)</f>
        <v>2213.58</v>
      </c>
      <c r="L734" s="15">
        <v>2213.58</v>
      </c>
      <c r="M734" s="15">
        <v>2289.6999999999998</v>
      </c>
      <c r="N734" s="15">
        <v>2404.1999999999998</v>
      </c>
      <c r="O734" s="35">
        <f t="shared" si="55"/>
        <v>0</v>
      </c>
    </row>
    <row r="735" spans="1:15" ht="25.5" outlineLevel="5" x14ac:dyDescent="0.25">
      <c r="A735" s="13" t="s">
        <v>550</v>
      </c>
      <c r="B735" s="14" t="s">
        <v>637</v>
      </c>
      <c r="C735" s="14" t="s">
        <v>37</v>
      </c>
      <c r="D735" s="14" t="s">
        <v>45</v>
      </c>
      <c r="E735" s="14" t="s">
        <v>551</v>
      </c>
      <c r="F735" s="14"/>
      <c r="G735" s="26">
        <f>G736+G737</f>
        <v>1702.8700000000001</v>
      </c>
      <c r="H735" s="32"/>
      <c r="I735" s="32"/>
      <c r="J735" s="32"/>
      <c r="K735" s="26">
        <f>K736+K737</f>
        <v>1702.8700000000001</v>
      </c>
      <c r="L735" s="15">
        <v>1702.88</v>
      </c>
      <c r="M735" s="15">
        <v>1775.65</v>
      </c>
      <c r="N735" s="15">
        <v>1852.25</v>
      </c>
      <c r="O735" s="35">
        <f t="shared" si="55"/>
        <v>9.9999999999909051E-3</v>
      </c>
    </row>
    <row r="736" spans="1:15" ht="38.25" outlineLevel="6" x14ac:dyDescent="0.25">
      <c r="A736" s="13" t="s">
        <v>108</v>
      </c>
      <c r="B736" s="14" t="s">
        <v>637</v>
      </c>
      <c r="C736" s="14" t="s">
        <v>37</v>
      </c>
      <c r="D736" s="14" t="s">
        <v>45</v>
      </c>
      <c r="E736" s="14" t="s">
        <v>551</v>
      </c>
      <c r="F736" s="14" t="s">
        <v>109</v>
      </c>
      <c r="G736" s="26">
        <v>1457.13</v>
      </c>
      <c r="H736" s="32"/>
      <c r="I736" s="32"/>
      <c r="J736" s="32"/>
      <c r="K736" s="21">
        <f t="shared" ref="K736:K737" si="56">SUM(G736:J736)</f>
        <v>1457.13</v>
      </c>
      <c r="L736" s="15">
        <v>1457.13</v>
      </c>
      <c r="M736" s="15">
        <v>1529.9</v>
      </c>
      <c r="N736" s="15">
        <v>1606.5</v>
      </c>
      <c r="O736" s="35">
        <f t="shared" si="55"/>
        <v>0</v>
      </c>
    </row>
    <row r="737" spans="1:15" ht="38.25" outlineLevel="6" x14ac:dyDescent="0.25">
      <c r="A737" s="13" t="s">
        <v>22</v>
      </c>
      <c r="B737" s="14" t="s">
        <v>637</v>
      </c>
      <c r="C737" s="14" t="s">
        <v>37</v>
      </c>
      <c r="D737" s="14" t="s">
        <v>45</v>
      </c>
      <c r="E737" s="14" t="s">
        <v>551</v>
      </c>
      <c r="F737" s="14" t="s">
        <v>23</v>
      </c>
      <c r="G737" s="26">
        <v>245.74</v>
      </c>
      <c r="H737" s="32"/>
      <c r="I737" s="32"/>
      <c r="J737" s="32"/>
      <c r="K737" s="21">
        <f t="shared" si="56"/>
        <v>245.74</v>
      </c>
      <c r="L737" s="15">
        <v>245.75</v>
      </c>
      <c r="M737" s="15">
        <v>245.75</v>
      </c>
      <c r="N737" s="15">
        <v>245.75</v>
      </c>
      <c r="O737" s="35">
        <f t="shared" si="55"/>
        <v>9.9999999999909051E-3</v>
      </c>
    </row>
    <row r="738" spans="1:15" ht="51" outlineLevel="2" x14ac:dyDescent="0.25">
      <c r="A738" s="13" t="s">
        <v>304</v>
      </c>
      <c r="B738" s="14" t="s">
        <v>637</v>
      </c>
      <c r="C738" s="14" t="s">
        <v>37</v>
      </c>
      <c r="D738" s="14" t="s">
        <v>103</v>
      </c>
      <c r="E738" s="14"/>
      <c r="F738" s="14"/>
      <c r="G738" s="26">
        <f>G739</f>
        <v>4261.1899999999996</v>
      </c>
      <c r="H738" s="32"/>
      <c r="I738" s="32"/>
      <c r="J738" s="32"/>
      <c r="K738" s="26">
        <f>K739</f>
        <v>36.039999999999509</v>
      </c>
      <c r="L738" s="15">
        <v>36.034460000000003</v>
      </c>
      <c r="M738" s="15">
        <v>1775.16</v>
      </c>
      <c r="N738" s="15">
        <v>1863.8</v>
      </c>
      <c r="O738" s="35">
        <f t="shared" si="55"/>
        <v>-5.5399999995060512E-3</v>
      </c>
    </row>
    <row r="739" spans="1:15" ht="25.5" outlineLevel="3" x14ac:dyDescent="0.25">
      <c r="A739" s="13" t="s">
        <v>285</v>
      </c>
      <c r="B739" s="14" t="s">
        <v>637</v>
      </c>
      <c r="C739" s="14" t="s">
        <v>37</v>
      </c>
      <c r="D739" s="14" t="s">
        <v>103</v>
      </c>
      <c r="E739" s="14" t="s">
        <v>286</v>
      </c>
      <c r="F739" s="14"/>
      <c r="G739" s="26">
        <f>G740</f>
        <v>4261.1899999999996</v>
      </c>
      <c r="H739" s="32"/>
      <c r="I739" s="32"/>
      <c r="J739" s="32"/>
      <c r="K739" s="26">
        <f>K740</f>
        <v>36.039999999999509</v>
      </c>
      <c r="L739" s="15">
        <v>36.034460000000003</v>
      </c>
      <c r="M739" s="15">
        <v>1775.16</v>
      </c>
      <c r="N739" s="15">
        <v>1863.8</v>
      </c>
      <c r="O739" s="35">
        <f t="shared" si="55"/>
        <v>-5.5399999995060512E-3</v>
      </c>
    </row>
    <row r="740" spans="1:15" ht="25.5" outlineLevel="4" x14ac:dyDescent="0.25">
      <c r="A740" s="13" t="s">
        <v>546</v>
      </c>
      <c r="B740" s="14" t="s">
        <v>637</v>
      </c>
      <c r="C740" s="14" t="s">
        <v>37</v>
      </c>
      <c r="D740" s="14" t="s">
        <v>103</v>
      </c>
      <c r="E740" s="14" t="s">
        <v>547</v>
      </c>
      <c r="F740" s="14"/>
      <c r="G740" s="26">
        <f>G741</f>
        <v>4261.1899999999996</v>
      </c>
      <c r="H740" s="32"/>
      <c r="I740" s="32"/>
      <c r="J740" s="32"/>
      <c r="K740" s="26">
        <f>K741</f>
        <v>36.039999999999509</v>
      </c>
      <c r="L740" s="15">
        <v>36.034460000000003</v>
      </c>
      <c r="M740" s="15">
        <v>1775.16</v>
      </c>
      <c r="N740" s="15">
        <v>1863.8</v>
      </c>
      <c r="O740" s="35">
        <f t="shared" si="55"/>
        <v>-5.5399999995060512E-3</v>
      </c>
    </row>
    <row r="741" spans="1:15" ht="25.5" outlineLevel="5" x14ac:dyDescent="0.25">
      <c r="A741" s="13" t="s">
        <v>641</v>
      </c>
      <c r="B741" s="14" t="s">
        <v>637</v>
      </c>
      <c r="C741" s="14" t="s">
        <v>37</v>
      </c>
      <c r="D741" s="14" t="s">
        <v>103</v>
      </c>
      <c r="E741" s="14" t="s">
        <v>642</v>
      </c>
      <c r="F741" s="14"/>
      <c r="G741" s="26">
        <f>G742+G743</f>
        <v>4261.1899999999996</v>
      </c>
      <c r="H741" s="32"/>
      <c r="I741" s="32"/>
      <c r="J741" s="32"/>
      <c r="K741" s="26">
        <f>K742+K743</f>
        <v>36.039999999999509</v>
      </c>
      <c r="L741" s="15">
        <v>36.034460000000003</v>
      </c>
      <c r="M741" s="15">
        <v>1775.16</v>
      </c>
      <c r="N741" s="15">
        <v>1863.8</v>
      </c>
      <c r="O741" s="35">
        <f t="shared" si="55"/>
        <v>-5.5399999995060512E-3</v>
      </c>
    </row>
    <row r="742" spans="1:15" ht="38.25" outlineLevel="6" x14ac:dyDescent="0.25">
      <c r="A742" s="13" t="s">
        <v>108</v>
      </c>
      <c r="B742" s="14" t="s">
        <v>637</v>
      </c>
      <c r="C742" s="14" t="s">
        <v>37</v>
      </c>
      <c r="D742" s="14" t="s">
        <v>103</v>
      </c>
      <c r="E742" s="14" t="s">
        <v>642</v>
      </c>
      <c r="F742" s="14" t="s">
        <v>109</v>
      </c>
      <c r="G742" s="26">
        <v>4111.1899999999996</v>
      </c>
      <c r="H742" s="32"/>
      <c r="I742" s="32">
        <v>-4075.15</v>
      </c>
      <c r="J742" s="32"/>
      <c r="K742" s="21">
        <f t="shared" ref="K742:K743" si="57">SUM(G742:J742)</f>
        <v>36.039999999999509</v>
      </c>
      <c r="L742" s="15">
        <v>36.034460000000003</v>
      </c>
      <c r="M742" s="15">
        <v>1775.16</v>
      </c>
      <c r="N742" s="15">
        <v>1863.8</v>
      </c>
      <c r="O742" s="35">
        <f t="shared" si="55"/>
        <v>-5.5399999995060512E-3</v>
      </c>
    </row>
    <row r="743" spans="1:15" ht="38.25" outlineLevel="6" x14ac:dyDescent="0.25">
      <c r="A743" s="13" t="s">
        <v>22</v>
      </c>
      <c r="B743" s="14" t="s">
        <v>637</v>
      </c>
      <c r="C743" s="14" t="s">
        <v>37</v>
      </c>
      <c r="D743" s="14" t="s">
        <v>103</v>
      </c>
      <c r="E743" s="14" t="s">
        <v>642</v>
      </c>
      <c r="F743" s="14" t="s">
        <v>23</v>
      </c>
      <c r="G743" s="26">
        <v>150</v>
      </c>
      <c r="H743" s="32"/>
      <c r="I743" s="32">
        <v>-150</v>
      </c>
      <c r="J743" s="32"/>
      <c r="K743" s="21">
        <f t="shared" si="57"/>
        <v>0</v>
      </c>
      <c r="L743" s="15">
        <v>0</v>
      </c>
      <c r="M743" s="15">
        <v>0</v>
      </c>
      <c r="N743" s="15">
        <v>0</v>
      </c>
      <c r="O743" s="35">
        <f t="shared" si="55"/>
        <v>0</v>
      </c>
    </row>
    <row r="744" spans="1:15" x14ac:dyDescent="0.25">
      <c r="A744" s="23" t="s">
        <v>643</v>
      </c>
      <c r="B744" s="24" t="s">
        <v>644</v>
      </c>
      <c r="C744" s="24"/>
      <c r="D744" s="24"/>
      <c r="E744" s="24"/>
      <c r="F744" s="24"/>
      <c r="G744" s="19">
        <f>G745</f>
        <v>0</v>
      </c>
      <c r="H744" s="31"/>
      <c r="I744" s="31"/>
      <c r="J744" s="31"/>
      <c r="K744" s="19">
        <f>K745</f>
        <v>4261.1900000000005</v>
      </c>
      <c r="L744" s="25">
        <v>4261.1899999999996</v>
      </c>
      <c r="M744" s="25">
        <v>0</v>
      </c>
      <c r="N744" s="25">
        <v>0</v>
      </c>
      <c r="O744" s="35">
        <f t="shared" si="55"/>
        <v>0</v>
      </c>
    </row>
    <row r="745" spans="1:15" outlineLevel="1" x14ac:dyDescent="0.25">
      <c r="A745" s="13" t="s">
        <v>295</v>
      </c>
      <c r="B745" s="14" t="s">
        <v>644</v>
      </c>
      <c r="C745" s="14" t="s">
        <v>37</v>
      </c>
      <c r="D745" s="14"/>
      <c r="E745" s="14"/>
      <c r="F745" s="14"/>
      <c r="G745" s="26">
        <f>G746</f>
        <v>0</v>
      </c>
      <c r="H745" s="32"/>
      <c r="I745" s="32"/>
      <c r="J745" s="32"/>
      <c r="K745" s="26">
        <f>K746</f>
        <v>4261.1900000000005</v>
      </c>
      <c r="L745" s="15">
        <v>4261.1899999999996</v>
      </c>
      <c r="M745" s="15">
        <v>0</v>
      </c>
      <c r="N745" s="15">
        <v>0</v>
      </c>
      <c r="O745" s="35">
        <f t="shared" si="55"/>
        <v>0</v>
      </c>
    </row>
    <row r="746" spans="1:15" ht="51" outlineLevel="2" x14ac:dyDescent="0.25">
      <c r="A746" s="13" t="s">
        <v>304</v>
      </c>
      <c r="B746" s="14" t="s">
        <v>644</v>
      </c>
      <c r="C746" s="14" t="s">
        <v>37</v>
      </c>
      <c r="D746" s="14" t="s">
        <v>103</v>
      </c>
      <c r="E746" s="14"/>
      <c r="F746" s="14"/>
      <c r="G746" s="26">
        <f>G747</f>
        <v>0</v>
      </c>
      <c r="H746" s="32"/>
      <c r="I746" s="32"/>
      <c r="J746" s="32"/>
      <c r="K746" s="26">
        <f>K747</f>
        <v>4261.1900000000005</v>
      </c>
      <c r="L746" s="15">
        <v>4261.1899999999996</v>
      </c>
      <c r="M746" s="15">
        <v>0</v>
      </c>
      <c r="N746" s="15">
        <v>0</v>
      </c>
      <c r="O746" s="35">
        <f t="shared" si="55"/>
        <v>0</v>
      </c>
    </row>
    <row r="747" spans="1:15" ht="25.5" outlineLevel="3" x14ac:dyDescent="0.25">
      <c r="A747" s="13" t="s">
        <v>285</v>
      </c>
      <c r="B747" s="14" t="s">
        <v>644</v>
      </c>
      <c r="C747" s="14" t="s">
        <v>37</v>
      </c>
      <c r="D747" s="14" t="s">
        <v>103</v>
      </c>
      <c r="E747" s="14" t="s">
        <v>286</v>
      </c>
      <c r="F747" s="14"/>
      <c r="G747" s="26">
        <f>G748</f>
        <v>0</v>
      </c>
      <c r="H747" s="32"/>
      <c r="I747" s="32"/>
      <c r="J747" s="32"/>
      <c r="K747" s="26">
        <f>K748</f>
        <v>4261.1900000000005</v>
      </c>
      <c r="L747" s="15">
        <v>4261.1899999999996</v>
      </c>
      <c r="M747" s="15">
        <v>0</v>
      </c>
      <c r="N747" s="15">
        <v>0</v>
      </c>
      <c r="O747" s="35">
        <f t="shared" si="55"/>
        <v>0</v>
      </c>
    </row>
    <row r="748" spans="1:15" ht="25.5" outlineLevel="4" x14ac:dyDescent="0.25">
      <c r="A748" s="13" t="s">
        <v>546</v>
      </c>
      <c r="B748" s="14" t="s">
        <v>644</v>
      </c>
      <c r="C748" s="14" t="s">
        <v>37</v>
      </c>
      <c r="D748" s="14" t="s">
        <v>103</v>
      </c>
      <c r="E748" s="14" t="s">
        <v>547</v>
      </c>
      <c r="F748" s="14"/>
      <c r="G748" s="26">
        <f>G749+G751+G754</f>
        <v>0</v>
      </c>
      <c r="H748" s="32"/>
      <c r="I748" s="32"/>
      <c r="J748" s="32"/>
      <c r="K748" s="26">
        <f>K749+K751+K754</f>
        <v>4261.1900000000005</v>
      </c>
      <c r="L748" s="15">
        <v>4261.1899999999996</v>
      </c>
      <c r="M748" s="15">
        <v>0</v>
      </c>
      <c r="N748" s="15">
        <v>0</v>
      </c>
      <c r="O748" s="35">
        <f t="shared" si="55"/>
        <v>0</v>
      </c>
    </row>
    <row r="749" spans="1:15" ht="25.5" outlineLevel="5" x14ac:dyDescent="0.25">
      <c r="A749" s="13" t="s">
        <v>641</v>
      </c>
      <c r="B749" s="14" t="s">
        <v>644</v>
      </c>
      <c r="C749" s="14" t="s">
        <v>37</v>
      </c>
      <c r="D749" s="14" t="s">
        <v>103</v>
      </c>
      <c r="E749" s="14" t="s">
        <v>642</v>
      </c>
      <c r="F749" s="14"/>
      <c r="G749" s="26">
        <f>G750</f>
        <v>0</v>
      </c>
      <c r="H749" s="32"/>
      <c r="I749" s="32"/>
      <c r="J749" s="32"/>
      <c r="K749" s="26">
        <f>K750</f>
        <v>1993.23</v>
      </c>
      <c r="L749" s="15">
        <v>1993.232</v>
      </c>
      <c r="M749" s="15">
        <v>0</v>
      </c>
      <c r="N749" s="15">
        <v>0</v>
      </c>
      <c r="O749" s="35">
        <f t="shared" si="55"/>
        <v>1.9999999999527063E-3</v>
      </c>
    </row>
    <row r="750" spans="1:15" ht="38.25" outlineLevel="6" x14ac:dyDescent="0.25">
      <c r="A750" s="13" t="s">
        <v>108</v>
      </c>
      <c r="B750" s="14" t="s">
        <v>644</v>
      </c>
      <c r="C750" s="14" t="s">
        <v>37</v>
      </c>
      <c r="D750" s="14" t="s">
        <v>103</v>
      </c>
      <c r="E750" s="14" t="s">
        <v>642</v>
      </c>
      <c r="F750" s="14" t="s">
        <v>109</v>
      </c>
      <c r="G750" s="26"/>
      <c r="H750" s="32"/>
      <c r="I750" s="32">
        <v>1993.23</v>
      </c>
      <c r="J750" s="32"/>
      <c r="K750" s="21">
        <f>SUM(G750:J750)</f>
        <v>1993.23</v>
      </c>
      <c r="L750" s="15">
        <v>1993.232</v>
      </c>
      <c r="M750" s="15">
        <v>0</v>
      </c>
      <c r="N750" s="15">
        <v>0</v>
      </c>
      <c r="O750" s="35">
        <f t="shared" si="55"/>
        <v>1.9999999999527063E-3</v>
      </c>
    </row>
    <row r="751" spans="1:15" ht="25.5" outlineLevel="5" x14ac:dyDescent="0.25">
      <c r="A751" s="13" t="s">
        <v>550</v>
      </c>
      <c r="B751" s="14" t="s">
        <v>644</v>
      </c>
      <c r="C751" s="14" t="s">
        <v>37</v>
      </c>
      <c r="D751" s="14" t="s">
        <v>103</v>
      </c>
      <c r="E751" s="14" t="s">
        <v>551</v>
      </c>
      <c r="F751" s="14"/>
      <c r="G751" s="26">
        <f>G752+G753</f>
        <v>0</v>
      </c>
      <c r="H751" s="32"/>
      <c r="I751" s="32"/>
      <c r="J751" s="32"/>
      <c r="K751" s="26">
        <f>K752+K753</f>
        <v>875.69</v>
      </c>
      <c r="L751" s="15">
        <v>875.69</v>
      </c>
      <c r="M751" s="15">
        <v>0</v>
      </c>
      <c r="N751" s="15">
        <v>0</v>
      </c>
      <c r="O751" s="35">
        <f t="shared" si="55"/>
        <v>0</v>
      </c>
    </row>
    <row r="752" spans="1:15" ht="38.25" outlineLevel="6" x14ac:dyDescent="0.25">
      <c r="A752" s="13" t="s">
        <v>108</v>
      </c>
      <c r="B752" s="14" t="s">
        <v>644</v>
      </c>
      <c r="C752" s="14" t="s">
        <v>37</v>
      </c>
      <c r="D752" s="14" t="s">
        <v>103</v>
      </c>
      <c r="E752" s="14" t="s">
        <v>551</v>
      </c>
      <c r="F752" s="14" t="s">
        <v>109</v>
      </c>
      <c r="G752" s="26"/>
      <c r="H752" s="32"/>
      <c r="I752" s="32">
        <v>725.69</v>
      </c>
      <c r="J752" s="32"/>
      <c r="K752" s="21">
        <f t="shared" ref="K752:K753" si="58">SUM(G752:J752)</f>
        <v>725.69</v>
      </c>
      <c r="L752" s="15">
        <v>725.69</v>
      </c>
      <c r="M752" s="15">
        <v>0</v>
      </c>
      <c r="N752" s="15">
        <v>0</v>
      </c>
      <c r="O752" s="35">
        <f t="shared" si="55"/>
        <v>0</v>
      </c>
    </row>
    <row r="753" spans="1:15" ht="38.25" outlineLevel="6" x14ac:dyDescent="0.25">
      <c r="A753" s="13" t="s">
        <v>22</v>
      </c>
      <c r="B753" s="14" t="s">
        <v>644</v>
      </c>
      <c r="C753" s="14" t="s">
        <v>37</v>
      </c>
      <c r="D753" s="14" t="s">
        <v>103</v>
      </c>
      <c r="E753" s="14" t="s">
        <v>551</v>
      </c>
      <c r="F753" s="14" t="s">
        <v>23</v>
      </c>
      <c r="G753" s="26"/>
      <c r="H753" s="32"/>
      <c r="I753" s="32">
        <v>150</v>
      </c>
      <c r="J753" s="32"/>
      <c r="K753" s="21">
        <f t="shared" si="58"/>
        <v>150</v>
      </c>
      <c r="L753" s="15">
        <v>150</v>
      </c>
      <c r="M753" s="15">
        <v>0</v>
      </c>
      <c r="N753" s="15">
        <v>0</v>
      </c>
      <c r="O753" s="35">
        <f t="shared" si="55"/>
        <v>0</v>
      </c>
    </row>
    <row r="754" spans="1:15" ht="25.5" outlineLevel="5" x14ac:dyDescent="0.25">
      <c r="A754" s="13" t="s">
        <v>645</v>
      </c>
      <c r="B754" s="14" t="s">
        <v>644</v>
      </c>
      <c r="C754" s="14" t="s">
        <v>37</v>
      </c>
      <c r="D754" s="14" t="s">
        <v>103</v>
      </c>
      <c r="E754" s="14" t="s">
        <v>646</v>
      </c>
      <c r="F754" s="14"/>
      <c r="G754" s="26">
        <f>G755</f>
        <v>0</v>
      </c>
      <c r="H754" s="32"/>
      <c r="I754" s="32"/>
      <c r="J754" s="32"/>
      <c r="K754" s="26">
        <f>K755</f>
        <v>1392.27</v>
      </c>
      <c r="L754" s="15">
        <v>1392.268</v>
      </c>
      <c r="M754" s="15">
        <v>0</v>
      </c>
      <c r="N754" s="15">
        <v>0</v>
      </c>
      <c r="O754" s="35">
        <f t="shared" si="55"/>
        <v>-1.9999999999527063E-3</v>
      </c>
    </row>
    <row r="755" spans="1:15" ht="38.25" outlineLevel="6" x14ac:dyDescent="0.25">
      <c r="A755" s="13" t="s">
        <v>108</v>
      </c>
      <c r="B755" s="14" t="s">
        <v>644</v>
      </c>
      <c r="C755" s="14" t="s">
        <v>37</v>
      </c>
      <c r="D755" s="14" t="s">
        <v>103</v>
      </c>
      <c r="E755" s="14" t="s">
        <v>646</v>
      </c>
      <c r="F755" s="14" t="s">
        <v>109</v>
      </c>
      <c r="G755" s="26"/>
      <c r="H755" s="32"/>
      <c r="I755" s="32">
        <v>1392.27</v>
      </c>
      <c r="J755" s="32"/>
      <c r="K755" s="21">
        <f>SUM(G755:J755)</f>
        <v>1392.27</v>
      </c>
      <c r="L755" s="15">
        <v>1392.268</v>
      </c>
      <c r="M755" s="15">
        <v>0</v>
      </c>
      <c r="N755" s="15">
        <v>0</v>
      </c>
      <c r="O755" s="35">
        <f t="shared" si="55"/>
        <v>-1.9999999999527063E-3</v>
      </c>
    </row>
    <row r="756" spans="1:15" ht="12.75" customHeight="1" x14ac:dyDescent="0.25">
      <c r="A756" s="42" t="s">
        <v>647</v>
      </c>
      <c r="B756" s="43"/>
      <c r="C756" s="43"/>
      <c r="D756" s="43"/>
      <c r="E756" s="43"/>
      <c r="F756" s="43"/>
      <c r="G756" s="34">
        <f>G744+G728+G567+G558+G255+G246+G99+G11</f>
        <v>1188823.33</v>
      </c>
      <c r="H756" s="37">
        <f>SUM(H11:H755)</f>
        <v>0</v>
      </c>
      <c r="I756" s="37">
        <f t="shared" ref="I756:J756" si="59">SUM(I11:I755)</f>
        <v>9384.340000000002</v>
      </c>
      <c r="J756" s="37">
        <f t="shared" si="59"/>
        <v>12436.58</v>
      </c>
      <c r="K756" s="34">
        <f>K744+K728+K567+K558+K255+K246+K99+K11</f>
        <v>1210644.25</v>
      </c>
      <c r="L756" s="16">
        <v>1207144.25394</v>
      </c>
      <c r="M756" s="16">
        <v>1046915.775</v>
      </c>
      <c r="N756" s="16">
        <v>629026.23800000001</v>
      </c>
      <c r="O756" s="35">
        <f t="shared" si="55"/>
        <v>-3499.996060000034</v>
      </c>
    </row>
    <row r="757" spans="1:15" ht="12.75" customHeight="1" x14ac:dyDescent="0.25">
      <c r="A757" s="17"/>
      <c r="B757" s="17"/>
      <c r="C757" s="17"/>
      <c r="D757" s="17"/>
      <c r="E757" s="17"/>
      <c r="F757" s="17"/>
      <c r="G757" s="18"/>
      <c r="H757" s="33"/>
      <c r="I757" s="33"/>
      <c r="J757" s="33"/>
      <c r="K757" s="18"/>
      <c r="L757" s="17"/>
      <c r="M757" s="17"/>
      <c r="N757" s="17"/>
      <c r="O757" s="9"/>
    </row>
    <row r="758" spans="1:15" x14ac:dyDescent="0.25">
      <c r="A758" s="44"/>
      <c r="B758" s="45"/>
      <c r="C758" s="45"/>
      <c r="D758" s="45"/>
      <c r="E758" s="45"/>
      <c r="F758" s="45"/>
      <c r="G758" s="45"/>
      <c r="H758" s="45"/>
      <c r="I758" s="45"/>
      <c r="J758" s="45"/>
      <c r="K758" s="45"/>
      <c r="L758" s="45"/>
      <c r="M758" s="45"/>
      <c r="N758" s="45"/>
      <c r="O758" s="9"/>
    </row>
    <row r="759" spans="1:15" x14ac:dyDescent="0.25">
      <c r="G759" s="27">
        <v>1188823.33</v>
      </c>
    </row>
    <row r="760" spans="1:15" x14ac:dyDescent="0.25">
      <c r="G760" s="27">
        <f>G759-G756</f>
        <v>0</v>
      </c>
    </row>
  </sheetData>
  <mergeCells count="17">
    <mergeCell ref="A1:K1"/>
    <mergeCell ref="A2:K2"/>
    <mergeCell ref="A3:K3"/>
    <mergeCell ref="A4:K4"/>
    <mergeCell ref="A5:K5"/>
    <mergeCell ref="L5:N5"/>
    <mergeCell ref="L6:N6"/>
    <mergeCell ref="A756:F756"/>
    <mergeCell ref="A758:N758"/>
    <mergeCell ref="L7:N7"/>
    <mergeCell ref="A8:A9"/>
    <mergeCell ref="B8:F8"/>
    <mergeCell ref="L8:N8"/>
    <mergeCell ref="A6:K6"/>
    <mergeCell ref="G8:G9"/>
    <mergeCell ref="K8:K9"/>
    <mergeCell ref="H8:J8"/>
  </mergeCells>
  <pageMargins left="0.78749999999999998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1.01.2022&lt;/string&gt;&#10;    &lt;string&gt;21.01.2022&lt;/string&gt;&#10;  &lt;/DateInfo&gt;&#10;  &lt;Code&gt;SQUERY_114N_ROSP_EXP&lt;/Code&gt;&#10;  &lt;ObjectCode&gt;SQUERY_114N_ROSP_EXP&lt;/ObjectCode&gt;&#10;  &lt;DocName&gt;Роспись расходов&lt;/DocName&gt;&#10;  &lt;VariantName&gt;Ведомств_Совет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66F5EDC-2ACB-4075-B1EB-C9EB52A088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dcterms:created xsi:type="dcterms:W3CDTF">2022-01-20T16:08:54Z</dcterms:created>
  <dcterms:modified xsi:type="dcterms:W3CDTF">2022-01-21T14:24:29Z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Ведомств_Совет(2).xlsx</vt:lpwstr>
  </property>
  <property fmtid="{D5CDD505-2E9C-101B-9397-08002B2CF9AE}" pid="4" name="Версия клиента">
    <vt:lpwstr>21.2.8.1141 (.NET 4.7.2)</vt:lpwstr>
  </property>
  <property fmtid="{D5CDD505-2E9C-101B-9397-08002B2CF9AE}" pid="5" name="Версия базы">
    <vt:lpwstr>21.2.2481.2132090647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