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5440" windowHeight="15990" tabRatio="879"/>
  </bookViews>
  <sheets>
    <sheet name="прил.1 (безвоз)" sheetId="2" r:id="rId1"/>
  </sheets>
  <definedNames>
    <definedName name="_xlnm.Print_Titles" localSheetId="0">'прил.1 (безвоз)'!$13:$13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66" i="2"/>
  <c r="P68"/>
  <c r="P41" l="1"/>
  <c r="P58"/>
  <c r="N44"/>
  <c r="O71"/>
  <c r="N71"/>
  <c r="P65"/>
  <c r="P64"/>
  <c r="P63"/>
  <c r="P62" s="1"/>
  <c r="P61"/>
  <c r="P60"/>
  <c r="P59"/>
  <c r="P57"/>
  <c r="P56"/>
  <c r="P55"/>
  <c r="P54"/>
  <c r="P53"/>
  <c r="P52"/>
  <c r="P51"/>
  <c r="P50"/>
  <c r="P49"/>
  <c r="P48"/>
  <c r="P47"/>
  <c r="P46"/>
  <c r="P45"/>
  <c r="P44"/>
  <c r="P43"/>
  <c r="P42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 s="1"/>
  <c r="P17"/>
  <c r="P16"/>
  <c r="M17"/>
  <c r="O73" l="1"/>
  <c r="P15"/>
  <c r="J15"/>
  <c r="M15"/>
  <c r="L71"/>
  <c r="K71"/>
  <c r="L73" l="1"/>
  <c r="J44"/>
  <c r="M44" s="1"/>
  <c r="I71" l="1"/>
  <c r="J43" l="1"/>
  <c r="M43" s="1"/>
  <c r="J42"/>
  <c r="M42" s="1"/>
  <c r="J40"/>
  <c r="M40" s="1"/>
  <c r="J39"/>
  <c r="M39" s="1"/>
  <c r="J38"/>
  <c r="M38" s="1"/>
  <c r="H71"/>
  <c r="I73" s="1"/>
  <c r="G60"/>
  <c r="J60" s="1"/>
  <c r="M60" s="1"/>
  <c r="G56"/>
  <c r="J56" s="1"/>
  <c r="M56" s="1"/>
  <c r="F71"/>
  <c r="E67" l="1"/>
  <c r="G67" s="1"/>
  <c r="G66" l="1"/>
  <c r="J67"/>
  <c r="E50"/>
  <c r="G50" s="1"/>
  <c r="J50" s="1"/>
  <c r="M50" s="1"/>
  <c r="E48"/>
  <c r="G48" s="1"/>
  <c r="J48" s="1"/>
  <c r="M48" s="1"/>
  <c r="E46"/>
  <c r="G46" s="1"/>
  <c r="J46" s="1"/>
  <c r="M46" s="1"/>
  <c r="E26"/>
  <c r="G26" s="1"/>
  <c r="J26" s="1"/>
  <c r="M26" s="1"/>
  <c r="C19"/>
  <c r="E19" s="1"/>
  <c r="G19" s="1"/>
  <c r="J19" s="1"/>
  <c r="E20"/>
  <c r="G20" s="1"/>
  <c r="J20" s="1"/>
  <c r="M20" s="1"/>
  <c r="E21"/>
  <c r="G21" s="1"/>
  <c r="J21" s="1"/>
  <c r="M21" s="1"/>
  <c r="E22"/>
  <c r="G22" s="1"/>
  <c r="J22" s="1"/>
  <c r="M22" s="1"/>
  <c r="E23"/>
  <c r="G23" s="1"/>
  <c r="J23" s="1"/>
  <c r="M23" s="1"/>
  <c r="E24"/>
  <c r="G24" s="1"/>
  <c r="J24" s="1"/>
  <c r="M24" s="1"/>
  <c r="E25"/>
  <c r="G25" s="1"/>
  <c r="J25" s="1"/>
  <c r="M25" s="1"/>
  <c r="E27"/>
  <c r="G27" s="1"/>
  <c r="J27" s="1"/>
  <c r="M27" s="1"/>
  <c r="E28"/>
  <c r="G28" s="1"/>
  <c r="J28" s="1"/>
  <c r="M28" s="1"/>
  <c r="E29"/>
  <c r="G29" s="1"/>
  <c r="J29" s="1"/>
  <c r="M29" s="1"/>
  <c r="E31"/>
  <c r="G31" s="1"/>
  <c r="J31" s="1"/>
  <c r="M31" s="1"/>
  <c r="E32"/>
  <c r="G32" s="1"/>
  <c r="J32" s="1"/>
  <c r="M32" s="1"/>
  <c r="E33"/>
  <c r="G33" s="1"/>
  <c r="J33" s="1"/>
  <c r="M33" s="1"/>
  <c r="E34"/>
  <c r="G34" s="1"/>
  <c r="J34" s="1"/>
  <c r="M34" s="1"/>
  <c r="M19" l="1"/>
  <c r="M67"/>
  <c r="J66"/>
  <c r="C18"/>
  <c r="C66"/>
  <c r="E65"/>
  <c r="G65" s="1"/>
  <c r="J65" s="1"/>
  <c r="M65" s="1"/>
  <c r="E64"/>
  <c r="G64" s="1"/>
  <c r="J64" s="1"/>
  <c r="M64" s="1"/>
  <c r="E63"/>
  <c r="G63" s="1"/>
  <c r="J63" s="1"/>
  <c r="M63" s="1"/>
  <c r="E62"/>
  <c r="G62" s="1"/>
  <c r="E61"/>
  <c r="G61" s="1"/>
  <c r="J61" s="1"/>
  <c r="M61" s="1"/>
  <c r="E59"/>
  <c r="G59" s="1"/>
  <c r="J59" s="1"/>
  <c r="M59" s="1"/>
  <c r="E57"/>
  <c r="G57" s="1"/>
  <c r="J57" s="1"/>
  <c r="M57" s="1"/>
  <c r="E55"/>
  <c r="G55" s="1"/>
  <c r="J55" s="1"/>
  <c r="M55" s="1"/>
  <c r="E54"/>
  <c r="G54" s="1"/>
  <c r="E53"/>
  <c r="G53" s="1"/>
  <c r="J53" s="1"/>
  <c r="M53" s="1"/>
  <c r="E52"/>
  <c r="G52" s="1"/>
  <c r="J52" s="1"/>
  <c r="M52" s="1"/>
  <c r="E51"/>
  <c r="G51" s="1"/>
  <c r="J51" s="1"/>
  <c r="M51" s="1"/>
  <c r="E49"/>
  <c r="G49" s="1"/>
  <c r="J49" s="1"/>
  <c r="M49" s="1"/>
  <c r="E47"/>
  <c r="G47" s="1"/>
  <c r="J47" s="1"/>
  <c r="M47" s="1"/>
  <c r="E45"/>
  <c r="G45" s="1"/>
  <c r="J45" s="1"/>
  <c r="C37"/>
  <c r="E36"/>
  <c r="G36" s="1"/>
  <c r="J36" s="1"/>
  <c r="M36" s="1"/>
  <c r="E35"/>
  <c r="G35" s="1"/>
  <c r="J35" s="1"/>
  <c r="M35" s="1"/>
  <c r="E30"/>
  <c r="G30" s="1"/>
  <c r="J30" s="1"/>
  <c r="M30" s="1"/>
  <c r="E17"/>
  <c r="C16"/>
  <c r="M66" l="1"/>
  <c r="P67"/>
  <c r="M62"/>
  <c r="J18"/>
  <c r="M45"/>
  <c r="M37" s="1"/>
  <c r="G37"/>
  <c r="J54"/>
  <c r="M54" s="1"/>
  <c r="M18"/>
  <c r="E16"/>
  <c r="G17"/>
  <c r="G18"/>
  <c r="C15"/>
  <c r="C14" s="1"/>
  <c r="C71"/>
  <c r="E37"/>
  <c r="D71"/>
  <c r="E18"/>
  <c r="E66"/>
  <c r="P71" l="1"/>
  <c r="P14"/>
  <c r="M14"/>
  <c r="M71"/>
  <c r="J37"/>
  <c r="G16"/>
  <c r="G15" s="1"/>
  <c r="G14" s="1"/>
  <c r="J17"/>
  <c r="E71"/>
  <c r="E15"/>
  <c r="E14" s="1"/>
  <c r="G71" l="1"/>
  <c r="M16"/>
  <c r="J16"/>
  <c r="J14" s="1"/>
  <c r="J71" l="1"/>
</calcChain>
</file>

<file path=xl/sharedStrings.xml><?xml version="1.0" encoding="utf-8"?>
<sst xmlns="http://schemas.openxmlformats.org/spreadsheetml/2006/main" count="131" uniqueCount="94">
  <si>
    <t>(тыс. рублей)</t>
  </si>
  <si>
    <t>Сумма</t>
  </si>
  <si>
    <t>Код бюджетной классификации</t>
  </si>
  <si>
    <t>Приложение № 2</t>
  </si>
  <si>
    <t>ВСЕГО:</t>
  </si>
  <si>
    <t>поправки</t>
  </si>
  <si>
    <t xml:space="preserve">Дотации бюджетам городских округов на выравнивание бюджетной обеспеченности
</t>
  </si>
  <si>
    <t xml:space="preserve">000 2 02 30000 00 0000 150
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</si>
  <si>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0223870620, 0223970620</t>
  </si>
  <si>
    <t>Субвенции на выполнение государственных полномочий Калининградской области по осуществлению деятельности по опеке и попечительству в отношении совершеннолетних граждан 0326670650</t>
  </si>
  <si>
    <t>Субвенции на обеспечение полномочий Калининградской области по социальному обслуживанию граждан пожилого возраста и инвалидов 0326670710</t>
  </si>
  <si>
    <t>Субвенции на осуществление отдельных государственных полномочий Калининградской области по обеспечению бесплатным питанием отдельных категорий обучающихся в муниципальных общеобразовательных организациях 0336970160</t>
  </si>
  <si>
    <t>Субвенции осуществление отдельных государственных полномочий Калининградской области по содержанию детей-сирот и детей, оставшихся без попечения родителей, переданных на воспитание под опеку (попечительство), в приемные и патронатные семьи, а также выплата вознаграждения приемным родителям и патронатным воспитателям 0336970610</t>
  </si>
  <si>
    <t>Субвенции на осуществление отдельных государственных полномочий Калининградской области по обеспечению деятельности по организации и осуществлению опеки и попечительства в отношении несовершеннолетних 0336970640</t>
  </si>
  <si>
    <t>Субвенции на осуществление полномочий Калининградской области по организации и обеспечению отдыха детей, находящихся в трудной жизненной ситуации 0347070120</t>
  </si>
  <si>
    <t>Субвенции на осуществление отдельных полномочий Калининградской области на руководство в сфере социальной поддержки населения 03L5070670</t>
  </si>
  <si>
    <t>Субвенции на осуществление полномочий Калининградской области в сфере организации работы комиссий по делам несовершеннолетних и защите их прав 03L5170720</t>
  </si>
  <si>
    <t>Субвенции на осуществление отдельных государственных полномочий Калининградской области по определению перечня должностных лиц, уполномоченных составлять протоколы об административных правонарушениях 061В370730</t>
  </si>
  <si>
    <t>Субвенции на осуществление первичного воинского учета на территориях, где отсутствуют военные комиссариаты 07LГ751180</t>
  </si>
  <si>
    <t>Субвенции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17LУ759300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</si>
  <si>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17LУ951200</t>
  </si>
  <si>
    <t xml:space="preserve">000 2 02 20000 00 0000 150
</t>
  </si>
  <si>
    <t xml:space="preserve">Субсидии бюджетам бюджетной системы Российской Федерации (межбюджетные субсидии)
</t>
  </si>
  <si>
    <t>Субсидии на обеспечение бесплатной перевозки обучающихся к муниципальным общеобразовательным учреждениям 0223971010</t>
  </si>
  <si>
    <t>Субсидии на модернизацию автобусного парка муниципальных образований, осуществляющих бесплатную перевозку обучающихся к месту учебы 0223971280</t>
  </si>
  <si>
    <t>Субсидии на обеспечение поддержки муниципальных образований в сфере культуры 0439471090</t>
  </si>
  <si>
    <t>Субсидии  на решение вопросов местного значения в сфере жилищно-коммунального хозяйства 061В371120</t>
  </si>
  <si>
    <t>Субсидии на обеспечение деятельности муниципальных учреждений, обеспечивающих организацию предоставления государственных и муниципальных услуг по принципу "одного окна" 092Л271050</t>
  </si>
  <si>
    <t>Субсидии на содержание морских пляжей в границах муниципальных образований Калининградской области 14LП971380</t>
  </si>
  <si>
    <t>Субсидии на поддержку муниципальных газет 17LФ171250</t>
  </si>
  <si>
    <t xml:space="preserve">000 2 00 00000 00 0000 000
</t>
  </si>
  <si>
    <t xml:space="preserve">БЕЗВОЗМЕЗДНЫЕ ПОСТУПЛЕНИЯ
</t>
  </si>
  <si>
    <t xml:space="preserve">000 2 02 00000 00 0000 000
</t>
  </si>
  <si>
    <t xml:space="preserve">000 2 02 10000 00 0000 150
</t>
  </si>
  <si>
    <t>Дотации бюджетам бюджетной системы Российской Федерации</t>
  </si>
  <si>
    <t xml:space="preserve"> Субвенции бюджетам бюджетной системы Российской Федерации
</t>
  </si>
  <si>
    <t>Наименование кода безвозмездных поступлений</t>
  </si>
  <si>
    <t>000 2 02 30024 04 0000 150</t>
  </si>
  <si>
    <t>000 2 02 39999 04 0000 150</t>
  </si>
  <si>
    <t>000 2 02 30027 04 0000 150</t>
  </si>
  <si>
    <t>000 2 02 35118 04 0000 150</t>
  </si>
  <si>
    <t>000 2 02 35930 04 0000 150</t>
  </si>
  <si>
    <t>000 2 02 35120 04 0000 150</t>
  </si>
  <si>
    <t>000 2 02 29999 04 0000 150</t>
  </si>
  <si>
    <t xml:space="preserve">000 2 02 15001 04 0000 150
</t>
  </si>
  <si>
    <t>Безвозмездные поступления в  бюджет муниципального образования «Светлогорский городского округа» в 2020 году</t>
  </si>
  <si>
    <t>Субвенции на осуществление отдельных государственных полномочий Калининградской области по предоставлению мер социальной поддержки по ремонту жилых помещений, находящихся на территории Калининградской области, принадлежащих на праве собственности детям-сиротам и детям, оставшимся без попечения родителей, лицам из числа детей-сирот и детей, оставшихся без попечения родителей, и не отвечающих санитарным и техническим нормам и правилам 0336970150</t>
  </si>
  <si>
    <t>Субвенции на обеспечение питанием и страхованием жизни и здоровья детей в возрасте от 6 до 18 лет в муниципальных лагерях с дневным пребыванием 0347070130</t>
  </si>
  <si>
    <t>Субвенции на осуществление отдельных государственных полномочий Калининградской области по осуществлению государственного регулирования тарифов на перевозки пассажиров и провоз ручной клади сверх установленных норм внеуличным транспортом по межмуниципальным маршрутам и муниципальным маршрутам</t>
  </si>
  <si>
    <t>Субсидии на обеспечение материально-технической базы для формирования у обучающихся современных технологических и гуманитарных навыков 022E151690</t>
  </si>
  <si>
    <t>Субсидии на реализацию мероприятий по обеспечению жильем молодых семей 061Б8R4970</t>
  </si>
  <si>
    <t>Субсидии на обеспечение мероприятий по организации теплоснабжения 062B71310</t>
  </si>
  <si>
    <t>Субсидии на ремонт автомобильных дорог общего пользования местного значения 122R171230</t>
  </si>
  <si>
    <t>Субсидии на поддержку муниципальных программ формирования современной городской среды на дворовые территории 201Ч771070</t>
  </si>
  <si>
    <t xml:space="preserve">0002 01 04000 04 0000 150
</t>
  </si>
  <si>
    <t>БЕЗВОЗМЕЗДНЫЕ ПОСТУПЛЕНИЯ ОТ НЕРЕЗИДЕНТОВ</t>
  </si>
  <si>
    <t xml:space="preserve">000 2 01 00000 00 0000 000
</t>
  </si>
  <si>
    <t>БЕЗВОЗМЕЗДНЫЕ ПОСТУПЛЕНИЯ ОТ ДРУГИХ БЮДЖЕТОВ БЮДЖЕТНОЙ СИСТЕМЫ РОССИЙСКОЙ ФЕДЕРАЦИИ</t>
  </si>
  <si>
    <t>Субвенции на проведение Всероссийской переписи населения 2020 года (9990054690)</t>
  </si>
  <si>
    <t>Субсидия на предоставление молодым семьям дополнительных социальных выплат при рождении или усыновлении (удочерении) ребенка</t>
  </si>
  <si>
    <t>Субсидии на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(122Н971220)</t>
  </si>
  <si>
    <t>поправки (IIIчт.)</t>
  </si>
  <si>
    <t xml:space="preserve">к решению окружного Совета депутатов  </t>
  </si>
  <si>
    <t>МО "Светлогорский городской округ"</t>
  </si>
  <si>
    <t>поправки март</t>
  </si>
  <si>
    <t>000 2 02 20302 04 0000 150</t>
  </si>
  <si>
    <t xml:space="preserve"> 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</si>
  <si>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 субъекта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</si>
  <si>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</si>
  <si>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</si>
  <si>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000 2 02 25169 04 0000 150</t>
  </si>
  <si>
    <t>000 2 02 254910 04 0000 150</t>
  </si>
  <si>
    <t>Субсидии бюджетам городских округов на создание новых мест дополнительного образования детей</t>
  </si>
  <si>
    <t>000 2 02 254950 04 0000 150</t>
  </si>
  <si>
    <t xml:space="preserve"> Субсидии бюджетам городских округов на реализацию федеральной целевой программы "Развитие физической культуры и спорта в Российской Федерации на 2016 - 2020 годы"</t>
  </si>
  <si>
    <t>000 2 02 254970 04 0000 150</t>
  </si>
  <si>
    <t>000 2 02 270990 04 0000 150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</si>
  <si>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реализации мероприятий федеральной целевой программы развития Калининградской области на период до 2020 года</t>
  </si>
  <si>
    <t>Субсидии на 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 0223971130</t>
  </si>
  <si>
    <r>
      <t>от "</t>
    </r>
    <r>
      <rPr>
        <u/>
        <sz val="12"/>
        <rFont val="Times New Roman"/>
        <family val="1"/>
        <charset val="204"/>
      </rPr>
      <t xml:space="preserve">  23   </t>
    </r>
    <r>
      <rPr>
        <sz val="12"/>
        <rFont val="Times New Roman"/>
        <family val="1"/>
        <charset val="204"/>
      </rPr>
      <t>"</t>
    </r>
    <r>
      <rPr>
        <u/>
        <sz val="12"/>
        <rFont val="Times New Roman"/>
        <family val="1"/>
        <charset val="204"/>
      </rPr>
      <t xml:space="preserve">    декабря   </t>
    </r>
    <r>
      <rPr>
        <sz val="12"/>
        <rFont val="Times New Roman"/>
        <family val="1"/>
        <charset val="204"/>
      </rPr>
      <t xml:space="preserve"> 2020 года №</t>
    </r>
    <r>
      <rPr>
        <u/>
        <sz val="12"/>
        <rFont val="Times New Roman"/>
        <family val="1"/>
        <charset val="204"/>
      </rPr>
      <t xml:space="preserve"> 181</t>
    </r>
  </si>
  <si>
    <t>Приложение №1</t>
  </si>
  <si>
    <t>поправки май</t>
  </si>
  <si>
    <t xml:space="preserve">000 2 02 40000 00 0000 150
</t>
  </si>
  <si>
    <t>Иные межбюджетные трагсферты</t>
  </si>
  <si>
    <t>000 2 02 20299 04 0000 150</t>
  </si>
  <si>
    <t>Реализация грант-контракта "CBCycle": трансграничные веломаршруты для продвижения и устойчивого использования культурного наследия" (велодорожка)</t>
  </si>
  <si>
    <t>поправки июнь</t>
  </si>
  <si>
    <t>(в редакции решений окружного Совета депутатов МО "Светлогорский городской округ" от 23.12.2020 № 181, от 06.05.2020 № 23, от 25.05.2020 №35)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</si>
  <si>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за счет средств резервного фонда Правительства Калининградской области</t>
  </si>
  <si>
    <t>000 2 02 20041 04 0000 150</t>
  </si>
  <si>
    <t>Субсидии на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(122Н971220)_ Капитальны ремонт автомобильной дорги по ул. Хуторской в г. Светлогорске Калиинградской области</t>
  </si>
  <si>
    <t xml:space="preserve">Безвозмездные поступления от нерезидентов в бюджеты городских округов на Реализацию проекта "Совершенствование дорожной инфраструктуры в муниципальных образованиях Пуньск-Бакаларжево-Филиппов-Светлогорск" в рамках программы приграничного сотрудничества Россия-Польша 2014-2020.
</t>
  </si>
  <si>
    <t xml:space="preserve">Безвозмездные поступления от нерезидентов в бюджеты городских округов на Реализацию проекта "Реконструкция Лиственничного парка в г. Светлогорске"
</t>
  </si>
  <si>
    <t>от "29" июня  2020 года №42</t>
  </si>
</sst>
</file>

<file path=xl/styles.xml><?xml version="1.0" encoding="utf-8"?>
<styleSheet xmlns="http://schemas.openxmlformats.org/spreadsheetml/2006/main">
  <numFmts count="1">
    <numFmt numFmtId="164" formatCode="#,##0.000"/>
  </numFmts>
  <fonts count="9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4" fontId="2" fillId="0" borderId="0" xfId="0" applyNumberFormat="1" applyFont="1"/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2" fillId="0" borderId="1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" fontId="2" fillId="2" borderId="1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right"/>
    </xf>
    <xf numFmtId="0" fontId="2" fillId="0" borderId="1" xfId="0" applyNumberFormat="1" applyFont="1" applyBorder="1" applyAlignment="1">
      <alignment wrapText="1"/>
    </xf>
    <xf numFmtId="164" fontId="2" fillId="2" borderId="1" xfId="0" applyNumberFormat="1" applyFont="1" applyFill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4" fontId="1" fillId="0" borderId="6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/>
    </xf>
    <xf numFmtId="4" fontId="0" fillId="0" borderId="0" xfId="0" applyNumberFormat="1" applyFont="1" applyAlignment="1">
      <alignment horizontal="center" wrapText="1"/>
    </xf>
    <xf numFmtId="4" fontId="2" fillId="2" borderId="0" xfId="0" applyNumberFormat="1" applyFont="1" applyFill="1" applyAlignment="1">
      <alignment horizontal="center"/>
    </xf>
    <xf numFmtId="4" fontId="1" fillId="2" borderId="6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5" fillId="3" borderId="0" xfId="0" applyNumberFormat="1" applyFont="1" applyFill="1"/>
    <xf numFmtId="4" fontId="8" fillId="0" borderId="0" xfId="0" applyNumberFormat="1" applyFont="1"/>
    <xf numFmtId="0" fontId="2" fillId="0" borderId="0" xfId="0" applyFont="1" applyFill="1"/>
    <xf numFmtId="4" fontId="2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2" fontId="2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1" fillId="0" borderId="1" xfId="0" applyFont="1" applyBorder="1"/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0" fillId="0" borderId="0" xfId="0" applyNumberFormat="1" applyAlignment="1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3"/>
  <sheetViews>
    <sheetView tabSelected="1" zoomScale="78" zoomScaleNormal="78" workbookViewId="0">
      <selection activeCell="A4" sqref="A4:P4"/>
    </sheetView>
  </sheetViews>
  <sheetFormatPr defaultRowHeight="15.75" outlineLevelCol="1"/>
  <cols>
    <col min="1" max="1" width="28.42578125" style="1" customWidth="1"/>
    <col min="2" max="2" width="59.42578125" style="1" customWidth="1"/>
    <col min="3" max="3" width="17.28515625" style="2" hidden="1" customWidth="1" outlineLevel="1"/>
    <col min="4" max="4" width="10.5703125" style="6" hidden="1" customWidth="1" outlineLevel="1"/>
    <col min="5" max="5" width="17.28515625" style="27" hidden="1" customWidth="1" outlineLevel="1" collapsed="1"/>
    <col min="6" max="6" width="10.5703125" style="6" hidden="1" customWidth="1" outlineLevel="1"/>
    <col min="7" max="7" width="17.28515625" style="27" hidden="1" customWidth="1" collapsed="1"/>
    <col min="8" max="9" width="12.5703125" style="6" hidden="1" customWidth="1"/>
    <col min="10" max="10" width="17.28515625" style="35" hidden="1" customWidth="1"/>
    <col min="11" max="12" width="12.5703125" style="6" hidden="1" customWidth="1"/>
    <col min="13" max="13" width="17.28515625" style="46" customWidth="1"/>
    <col min="14" max="14" width="12.5703125" style="6" customWidth="1"/>
    <col min="15" max="15" width="12.5703125" style="6" hidden="1" customWidth="1"/>
    <col min="16" max="16" width="17.28515625" style="46" customWidth="1"/>
    <col min="17" max="16384" width="9.140625" style="1"/>
  </cols>
  <sheetData>
    <row r="1" spans="1:16">
      <c r="A1" s="51" t="s">
        <v>80</v>
      </c>
      <c r="B1" s="52"/>
      <c r="C1" s="52"/>
      <c r="D1" s="53"/>
      <c r="E1" s="53"/>
      <c r="F1" s="53"/>
      <c r="G1" s="53"/>
      <c r="H1" s="53"/>
      <c r="I1" s="53"/>
      <c r="J1" s="53"/>
      <c r="K1" s="54"/>
      <c r="L1" s="54"/>
      <c r="M1" s="54"/>
      <c r="N1" s="55"/>
      <c r="O1" s="55"/>
      <c r="P1" s="55"/>
    </row>
    <row r="2" spans="1:16" ht="15.75" customHeight="1">
      <c r="A2" s="51" t="s">
        <v>62</v>
      </c>
      <c r="B2" s="52"/>
      <c r="C2" s="52"/>
      <c r="D2" s="53"/>
      <c r="E2" s="53"/>
      <c r="F2" s="53"/>
      <c r="G2" s="53"/>
      <c r="H2" s="53"/>
      <c r="I2" s="53"/>
      <c r="J2" s="53"/>
      <c r="K2" s="54"/>
      <c r="L2" s="54"/>
      <c r="M2" s="54"/>
      <c r="N2" s="55"/>
      <c r="O2" s="55"/>
      <c r="P2" s="55"/>
    </row>
    <row r="3" spans="1:16" ht="15.75" customHeight="1">
      <c r="A3" s="51" t="s">
        <v>63</v>
      </c>
      <c r="B3" s="52"/>
      <c r="C3" s="52"/>
      <c r="D3" s="53"/>
      <c r="E3" s="53"/>
      <c r="F3" s="53"/>
      <c r="G3" s="53"/>
      <c r="H3" s="53"/>
      <c r="I3" s="53"/>
      <c r="J3" s="53"/>
      <c r="K3" s="54"/>
      <c r="L3" s="54"/>
      <c r="M3" s="54"/>
      <c r="N3" s="55"/>
      <c r="O3" s="55"/>
      <c r="P3" s="55"/>
    </row>
    <row r="4" spans="1:16" ht="15.75" customHeight="1">
      <c r="A4" s="51" t="s">
        <v>93</v>
      </c>
      <c r="B4" s="52"/>
      <c r="C4" s="52"/>
      <c r="D4" s="53"/>
      <c r="E4" s="53"/>
      <c r="F4" s="53"/>
      <c r="G4" s="53"/>
      <c r="H4" s="53"/>
      <c r="I4" s="53"/>
      <c r="J4" s="53"/>
      <c r="K4" s="54"/>
      <c r="L4" s="54"/>
      <c r="M4" s="54"/>
      <c r="N4" s="55"/>
      <c r="O4" s="55"/>
      <c r="P4" s="55"/>
    </row>
    <row r="6" spans="1:16" hidden="1">
      <c r="A6" s="57" t="s">
        <v>3</v>
      </c>
      <c r="B6" s="58"/>
      <c r="C6" s="58"/>
      <c r="D6" s="59"/>
      <c r="E6" s="59"/>
      <c r="F6" s="59"/>
      <c r="G6" s="59"/>
      <c r="H6" s="59"/>
      <c r="I6" s="59"/>
      <c r="J6" s="59"/>
      <c r="K6" s="1"/>
      <c r="L6" s="1"/>
      <c r="M6" s="45"/>
      <c r="N6" s="1"/>
      <c r="O6" s="1"/>
      <c r="P6" s="45"/>
    </row>
    <row r="7" spans="1:16" ht="15.75" hidden="1" customHeight="1">
      <c r="A7" s="57" t="s">
        <v>62</v>
      </c>
      <c r="B7" s="58"/>
      <c r="C7" s="58"/>
      <c r="D7" s="59"/>
      <c r="E7" s="59"/>
      <c r="F7" s="59"/>
      <c r="G7" s="59"/>
      <c r="H7" s="59"/>
      <c r="I7" s="59"/>
      <c r="J7" s="59"/>
      <c r="K7" s="1"/>
      <c r="L7" s="1"/>
      <c r="M7" s="45"/>
      <c r="N7" s="1"/>
      <c r="O7" s="1"/>
      <c r="P7" s="45"/>
    </row>
    <row r="8" spans="1:16" ht="15.75" hidden="1" customHeight="1">
      <c r="A8" s="57" t="s">
        <v>63</v>
      </c>
      <c r="B8" s="58"/>
      <c r="C8" s="58"/>
      <c r="D8" s="59"/>
      <c r="E8" s="59"/>
      <c r="F8" s="59"/>
      <c r="G8" s="59"/>
      <c r="H8" s="59"/>
      <c r="I8" s="59"/>
      <c r="J8" s="59"/>
      <c r="K8" s="1"/>
      <c r="L8" s="1"/>
      <c r="M8" s="45"/>
      <c r="N8" s="1"/>
      <c r="O8" s="1"/>
      <c r="P8" s="45"/>
    </row>
    <row r="9" spans="1:16" ht="15.75" hidden="1" customHeight="1">
      <c r="A9" s="57" t="s">
        <v>79</v>
      </c>
      <c r="B9" s="58"/>
      <c r="C9" s="58"/>
      <c r="D9" s="59"/>
      <c r="E9" s="59"/>
      <c r="F9" s="59"/>
      <c r="G9" s="59"/>
      <c r="H9" s="59"/>
      <c r="I9" s="59"/>
      <c r="J9" s="59"/>
      <c r="K9" s="1"/>
      <c r="L9" s="1"/>
      <c r="M9" s="45"/>
      <c r="N9" s="1"/>
      <c r="O9" s="1"/>
      <c r="P9" s="45"/>
    </row>
    <row r="10" spans="1:16" ht="52.5" customHeight="1">
      <c r="A10" s="60" t="s">
        <v>45</v>
      </c>
      <c r="B10" s="60"/>
      <c r="C10" s="60"/>
      <c r="D10" s="61"/>
      <c r="E10" s="61"/>
      <c r="F10" s="61"/>
      <c r="G10" s="61"/>
      <c r="H10" s="54"/>
      <c r="I10" s="54"/>
      <c r="J10" s="54"/>
      <c r="K10" s="54"/>
      <c r="L10" s="54"/>
      <c r="M10" s="54"/>
      <c r="N10" s="55"/>
      <c r="O10" s="55"/>
      <c r="P10" s="55"/>
    </row>
    <row r="11" spans="1:16" ht="31.5" customHeight="1">
      <c r="A11" s="62" t="s">
        <v>87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5"/>
      <c r="O11" s="55"/>
      <c r="P11" s="55"/>
    </row>
    <row r="12" spans="1:16" ht="16.5" thickBot="1">
      <c r="C12" s="2" t="s">
        <v>0</v>
      </c>
      <c r="E12" s="27" t="s">
        <v>0</v>
      </c>
      <c r="G12" s="27" t="s">
        <v>0</v>
      </c>
      <c r="M12" s="46" t="s">
        <v>0</v>
      </c>
      <c r="P12" s="46" t="s">
        <v>0</v>
      </c>
    </row>
    <row r="13" spans="1:16" ht="33" customHeight="1" thickBot="1">
      <c r="A13" s="3" t="s">
        <v>2</v>
      </c>
      <c r="B13" s="4" t="s">
        <v>36</v>
      </c>
      <c r="C13" s="5" t="s">
        <v>1</v>
      </c>
      <c r="D13" s="7" t="s">
        <v>5</v>
      </c>
      <c r="E13" s="25" t="s">
        <v>1</v>
      </c>
      <c r="F13" s="34" t="s">
        <v>61</v>
      </c>
      <c r="G13" s="25" t="s">
        <v>1</v>
      </c>
      <c r="H13" s="34" t="s">
        <v>64</v>
      </c>
      <c r="I13" s="34"/>
      <c r="J13" s="36" t="s">
        <v>1</v>
      </c>
      <c r="K13" s="34" t="s">
        <v>81</v>
      </c>
      <c r="L13" s="34"/>
      <c r="M13" s="25" t="s">
        <v>1</v>
      </c>
      <c r="N13" s="34" t="s">
        <v>86</v>
      </c>
      <c r="O13" s="34"/>
      <c r="P13" s="25" t="s">
        <v>1</v>
      </c>
    </row>
    <row r="14" spans="1:16" ht="33" customHeight="1">
      <c r="A14" s="22" t="s">
        <v>30</v>
      </c>
      <c r="B14" s="22" t="s">
        <v>31</v>
      </c>
      <c r="C14" s="26">
        <f>C15</f>
        <v>200621.87</v>
      </c>
      <c r="D14" s="7"/>
      <c r="E14" s="26">
        <f>E15+E66</f>
        <v>234459.44</v>
      </c>
      <c r="F14" s="7"/>
      <c r="G14" s="26">
        <f>G15+G66</f>
        <v>245693.5</v>
      </c>
      <c r="H14" s="7"/>
      <c r="I14" s="7"/>
      <c r="J14" s="37">
        <f>J15+J66</f>
        <v>854323.84</v>
      </c>
      <c r="K14" s="7"/>
      <c r="L14" s="7"/>
      <c r="M14" s="26">
        <f>M15+M66</f>
        <v>854360.75</v>
      </c>
      <c r="N14" s="7"/>
      <c r="O14" s="7"/>
      <c r="P14" s="26">
        <f>P15+P66</f>
        <v>1278134.53</v>
      </c>
    </row>
    <row r="15" spans="1:16" ht="33" customHeight="1">
      <c r="A15" s="22" t="s">
        <v>32</v>
      </c>
      <c r="B15" s="22" t="s">
        <v>57</v>
      </c>
      <c r="C15" s="26">
        <f>C16+C18+C37</f>
        <v>200621.87</v>
      </c>
      <c r="D15" s="7"/>
      <c r="E15" s="26">
        <f>E16+E18+E37</f>
        <v>200621.87</v>
      </c>
      <c r="F15" s="7"/>
      <c r="G15" s="26">
        <f>G16+G18+G37</f>
        <v>211855.93</v>
      </c>
      <c r="H15" s="7"/>
      <c r="I15" s="7"/>
      <c r="J15" s="37">
        <f>J16+J18+J37+J62</f>
        <v>820486.27</v>
      </c>
      <c r="K15" s="7"/>
      <c r="L15" s="7"/>
      <c r="M15" s="26">
        <f>M16+M18+M37+M62</f>
        <v>820523.18</v>
      </c>
      <c r="N15" s="7"/>
      <c r="O15" s="7"/>
      <c r="P15" s="26">
        <f>P16+P18+P37+P62</f>
        <v>1190083.21</v>
      </c>
    </row>
    <row r="16" spans="1:16" ht="31.5">
      <c r="A16" s="24" t="s">
        <v>33</v>
      </c>
      <c r="B16" s="23" t="s">
        <v>34</v>
      </c>
      <c r="C16" s="9">
        <f>C17</f>
        <v>7182</v>
      </c>
      <c r="E16" s="28">
        <f>E17</f>
        <v>7182</v>
      </c>
      <c r="G16" s="28">
        <f>G17</f>
        <v>7182</v>
      </c>
      <c r="J16" s="38">
        <f>J17</f>
        <v>7182</v>
      </c>
      <c r="M16" s="47">
        <f>M17</f>
        <v>7182</v>
      </c>
      <c r="P16" s="47">
        <f>P17</f>
        <v>7182</v>
      </c>
    </row>
    <row r="17" spans="1:16" ht="34.5" customHeight="1">
      <c r="A17" s="18" t="s">
        <v>44</v>
      </c>
      <c r="B17" s="8" t="s">
        <v>6</v>
      </c>
      <c r="C17" s="10">
        <v>7182</v>
      </c>
      <c r="E17" s="29">
        <f>C17+D17</f>
        <v>7182</v>
      </c>
      <c r="G17" s="29">
        <f>E17+F17</f>
        <v>7182</v>
      </c>
      <c r="J17" s="39">
        <f>G17+H17</f>
        <v>7182</v>
      </c>
      <c r="M17" s="48">
        <f>J17+K17</f>
        <v>7182</v>
      </c>
      <c r="P17" s="48">
        <f>M17+N17</f>
        <v>7182</v>
      </c>
    </row>
    <row r="18" spans="1:16" ht="47.25">
      <c r="A18" s="11" t="s">
        <v>7</v>
      </c>
      <c r="B18" s="32" t="s">
        <v>35</v>
      </c>
      <c r="C18" s="20">
        <f>SUM(C19:C36)</f>
        <v>158347.61000000002</v>
      </c>
      <c r="E18" s="30">
        <f>SUM(E19:E36)</f>
        <v>158347.61000000002</v>
      </c>
      <c r="G18" s="30">
        <f>SUM(G19:G36)</f>
        <v>158897.97</v>
      </c>
      <c r="J18" s="40">
        <f>SUM(J19:J36)</f>
        <v>158938.69999999998</v>
      </c>
      <c r="M18" s="49">
        <f>SUM(M19:M36)</f>
        <v>158938.69999999998</v>
      </c>
      <c r="P18" s="49">
        <f>SUM(P19:P36)</f>
        <v>158938.69999999998</v>
      </c>
    </row>
    <row r="19" spans="1:16" ht="51.75" customHeight="1">
      <c r="A19" s="8" t="s">
        <v>37</v>
      </c>
      <c r="B19" s="8" t="s">
        <v>8</v>
      </c>
      <c r="C19" s="12">
        <f>54272.93+78967.08</f>
        <v>133240.01</v>
      </c>
      <c r="E19" s="29">
        <f t="shared" ref="E19:E67" si="0">C19+D19</f>
        <v>133240.01</v>
      </c>
      <c r="G19" s="29">
        <f t="shared" ref="G19:G36" si="1">E19+F19</f>
        <v>133240.01</v>
      </c>
      <c r="J19" s="39">
        <f t="shared" ref="J19:J36" si="2">G19+H19</f>
        <v>133240.01</v>
      </c>
      <c r="M19" s="48">
        <f t="shared" ref="M19:M36" si="3">J19+K19</f>
        <v>133240.01</v>
      </c>
      <c r="P19" s="48">
        <f t="shared" ref="P19:P36" si="4">M19+N19</f>
        <v>133240.01</v>
      </c>
    </row>
    <row r="20" spans="1:16" ht="63">
      <c r="A20" s="8" t="s">
        <v>37</v>
      </c>
      <c r="B20" s="8" t="s">
        <v>9</v>
      </c>
      <c r="C20" s="12">
        <v>101.9</v>
      </c>
      <c r="E20" s="29">
        <f t="shared" si="0"/>
        <v>101.9</v>
      </c>
      <c r="G20" s="29">
        <f t="shared" si="1"/>
        <v>101.9</v>
      </c>
      <c r="J20" s="39">
        <f t="shared" si="2"/>
        <v>101.9</v>
      </c>
      <c r="M20" s="48">
        <f t="shared" si="3"/>
        <v>101.9</v>
      </c>
      <c r="P20" s="48">
        <f t="shared" si="4"/>
        <v>101.9</v>
      </c>
    </row>
    <row r="21" spans="1:16" ht="51" customHeight="1">
      <c r="A21" s="8" t="s">
        <v>37</v>
      </c>
      <c r="B21" s="8" t="s">
        <v>10</v>
      </c>
      <c r="C21" s="19">
        <v>4099.66</v>
      </c>
      <c r="E21" s="29">
        <f t="shared" si="0"/>
        <v>4099.66</v>
      </c>
      <c r="G21" s="29">
        <f t="shared" si="1"/>
        <v>4099.66</v>
      </c>
      <c r="J21" s="39">
        <f t="shared" si="2"/>
        <v>4099.66</v>
      </c>
      <c r="M21" s="48">
        <f t="shared" si="3"/>
        <v>4099.66</v>
      </c>
      <c r="P21" s="48">
        <f t="shared" si="4"/>
        <v>4099.66</v>
      </c>
    </row>
    <row r="22" spans="1:16" ht="143.25" customHeight="1">
      <c r="A22" s="8" t="s">
        <v>37</v>
      </c>
      <c r="B22" s="8" t="s">
        <v>46</v>
      </c>
      <c r="C22" s="19">
        <v>534.37</v>
      </c>
      <c r="E22" s="29">
        <f t="shared" si="0"/>
        <v>534.37</v>
      </c>
      <c r="G22" s="29">
        <f t="shared" si="1"/>
        <v>534.37</v>
      </c>
      <c r="J22" s="39">
        <f t="shared" si="2"/>
        <v>534.37</v>
      </c>
      <c r="M22" s="48">
        <f t="shared" si="3"/>
        <v>534.37</v>
      </c>
      <c r="P22" s="48">
        <f t="shared" si="4"/>
        <v>534.37</v>
      </c>
    </row>
    <row r="23" spans="1:16" ht="78.75">
      <c r="A23" s="8" t="s">
        <v>38</v>
      </c>
      <c r="B23" s="13" t="s">
        <v>11</v>
      </c>
      <c r="C23" s="12">
        <v>3417.32</v>
      </c>
      <c r="E23" s="29">
        <f t="shared" si="0"/>
        <v>3417.32</v>
      </c>
      <c r="G23" s="29">
        <f t="shared" si="1"/>
        <v>3417.32</v>
      </c>
      <c r="J23" s="39">
        <f t="shared" si="2"/>
        <v>3417.32</v>
      </c>
      <c r="M23" s="48">
        <f t="shared" si="3"/>
        <v>3417.32</v>
      </c>
      <c r="P23" s="48">
        <f t="shared" si="4"/>
        <v>3417.32</v>
      </c>
    </row>
    <row r="24" spans="1:16" ht="54.75" customHeight="1">
      <c r="A24" s="8" t="s">
        <v>39</v>
      </c>
      <c r="B24" s="8" t="s">
        <v>12</v>
      </c>
      <c r="C24" s="12">
        <v>9475</v>
      </c>
      <c r="E24" s="29">
        <f t="shared" si="0"/>
        <v>9475</v>
      </c>
      <c r="G24" s="29">
        <f t="shared" si="1"/>
        <v>9475</v>
      </c>
      <c r="J24" s="39">
        <f t="shared" si="2"/>
        <v>9475</v>
      </c>
      <c r="M24" s="48">
        <f t="shared" si="3"/>
        <v>9475</v>
      </c>
      <c r="P24" s="48">
        <f t="shared" si="4"/>
        <v>9475</v>
      </c>
    </row>
    <row r="25" spans="1:16" ht="66.75" customHeight="1">
      <c r="A25" s="8" t="s">
        <v>37</v>
      </c>
      <c r="B25" s="8" t="s">
        <v>13</v>
      </c>
      <c r="C25" s="12">
        <v>1026.67</v>
      </c>
      <c r="E25" s="29">
        <f t="shared" si="0"/>
        <v>1026.67</v>
      </c>
      <c r="G25" s="29">
        <f t="shared" si="1"/>
        <v>1026.67</v>
      </c>
      <c r="J25" s="39">
        <f t="shared" si="2"/>
        <v>1026.67</v>
      </c>
      <c r="M25" s="48">
        <f t="shared" si="3"/>
        <v>1026.67</v>
      </c>
      <c r="P25" s="48">
        <f t="shared" si="4"/>
        <v>1026.67</v>
      </c>
    </row>
    <row r="26" spans="1:16" ht="66.75" customHeight="1">
      <c r="A26" s="8" t="s">
        <v>37</v>
      </c>
      <c r="B26" s="8" t="s">
        <v>47</v>
      </c>
      <c r="C26" s="12">
        <v>1773.66</v>
      </c>
      <c r="E26" s="29">
        <f t="shared" si="0"/>
        <v>1773.66</v>
      </c>
      <c r="G26" s="29">
        <f t="shared" si="1"/>
        <v>1773.66</v>
      </c>
      <c r="J26" s="39">
        <f t="shared" si="2"/>
        <v>1773.66</v>
      </c>
      <c r="M26" s="48">
        <f t="shared" si="3"/>
        <v>1773.66</v>
      </c>
      <c r="P26" s="48">
        <f t="shared" si="4"/>
        <v>1773.66</v>
      </c>
    </row>
    <row r="27" spans="1:16" ht="78.75" customHeight="1">
      <c r="A27" s="8" t="s">
        <v>37</v>
      </c>
      <c r="B27" s="8" t="s">
        <v>14</v>
      </c>
      <c r="C27" s="12">
        <v>1255.45</v>
      </c>
      <c r="E27" s="29">
        <f t="shared" si="0"/>
        <v>1255.45</v>
      </c>
      <c r="G27" s="29">
        <f t="shared" si="1"/>
        <v>1255.45</v>
      </c>
      <c r="H27" s="6">
        <v>40.729999999999997</v>
      </c>
      <c r="J27" s="39">
        <f t="shared" si="2"/>
        <v>1296.18</v>
      </c>
      <c r="M27" s="48">
        <f t="shared" si="3"/>
        <v>1296.18</v>
      </c>
      <c r="P27" s="48">
        <f t="shared" si="4"/>
        <v>1296.18</v>
      </c>
    </row>
    <row r="28" spans="1:16" ht="63.75" customHeight="1">
      <c r="A28" s="8" t="s">
        <v>37</v>
      </c>
      <c r="B28" s="8" t="s">
        <v>15</v>
      </c>
      <c r="C28" s="12">
        <v>1191.6500000000001</v>
      </c>
      <c r="E28" s="29">
        <f t="shared" si="0"/>
        <v>1191.6500000000001</v>
      </c>
      <c r="G28" s="29">
        <f t="shared" si="1"/>
        <v>1191.6500000000001</v>
      </c>
      <c r="J28" s="39">
        <f t="shared" si="2"/>
        <v>1191.6500000000001</v>
      </c>
      <c r="M28" s="48">
        <f t="shared" si="3"/>
        <v>1191.6500000000001</v>
      </c>
      <c r="P28" s="48">
        <f t="shared" si="4"/>
        <v>1191.6500000000001</v>
      </c>
    </row>
    <row r="29" spans="1:16" ht="63">
      <c r="A29" s="8" t="s">
        <v>37</v>
      </c>
      <c r="B29" s="8" t="s">
        <v>16</v>
      </c>
      <c r="C29" s="12">
        <v>656</v>
      </c>
      <c r="E29" s="29">
        <f t="shared" si="0"/>
        <v>656</v>
      </c>
      <c r="G29" s="29">
        <f t="shared" si="1"/>
        <v>656</v>
      </c>
      <c r="J29" s="39">
        <f t="shared" si="2"/>
        <v>656</v>
      </c>
      <c r="M29" s="48">
        <f t="shared" si="3"/>
        <v>656</v>
      </c>
      <c r="P29" s="48">
        <f t="shared" si="4"/>
        <v>656</v>
      </c>
    </row>
    <row r="30" spans="1:16" ht="76.5" customHeight="1">
      <c r="A30" s="8" t="s">
        <v>37</v>
      </c>
      <c r="B30" s="8" t="s">
        <v>17</v>
      </c>
      <c r="C30" s="12">
        <v>0.22</v>
      </c>
      <c r="E30" s="29">
        <f t="shared" si="0"/>
        <v>0.22</v>
      </c>
      <c r="G30" s="29">
        <f t="shared" si="1"/>
        <v>0.22</v>
      </c>
      <c r="J30" s="39">
        <f t="shared" si="2"/>
        <v>0.22</v>
      </c>
      <c r="M30" s="48">
        <f t="shared" si="3"/>
        <v>0.22</v>
      </c>
      <c r="P30" s="48">
        <f t="shared" si="4"/>
        <v>0.22</v>
      </c>
    </row>
    <row r="31" spans="1:16" ht="47.25">
      <c r="A31" s="8" t="s">
        <v>40</v>
      </c>
      <c r="B31" s="8" t="s">
        <v>18</v>
      </c>
      <c r="C31" s="12">
        <v>657.9</v>
      </c>
      <c r="E31" s="29">
        <f t="shared" si="0"/>
        <v>657.9</v>
      </c>
      <c r="G31" s="29">
        <f t="shared" si="1"/>
        <v>657.9</v>
      </c>
      <c r="J31" s="39">
        <f t="shared" si="2"/>
        <v>657.9</v>
      </c>
      <c r="M31" s="48">
        <f t="shared" si="3"/>
        <v>657.9</v>
      </c>
      <c r="P31" s="48">
        <f t="shared" si="4"/>
        <v>657.9</v>
      </c>
    </row>
    <row r="32" spans="1:16" ht="110.25">
      <c r="A32" s="8" t="s">
        <v>41</v>
      </c>
      <c r="B32" s="8" t="s">
        <v>19</v>
      </c>
      <c r="C32" s="12">
        <v>885.4</v>
      </c>
      <c r="E32" s="29">
        <f t="shared" si="0"/>
        <v>885.4</v>
      </c>
      <c r="G32" s="29">
        <f t="shared" si="1"/>
        <v>885.4</v>
      </c>
      <c r="J32" s="39">
        <f t="shared" si="2"/>
        <v>885.4</v>
      </c>
      <c r="M32" s="48">
        <f t="shared" si="3"/>
        <v>885.4</v>
      </c>
      <c r="P32" s="48">
        <f t="shared" si="4"/>
        <v>885.4</v>
      </c>
    </row>
    <row r="33" spans="1:16" ht="72.75" customHeight="1">
      <c r="A33" s="8" t="s">
        <v>42</v>
      </c>
      <c r="B33" s="8" t="s">
        <v>20</v>
      </c>
      <c r="C33" s="10">
        <v>15.3</v>
      </c>
      <c r="E33" s="29">
        <f t="shared" si="0"/>
        <v>15.3</v>
      </c>
      <c r="G33" s="29">
        <f t="shared" si="1"/>
        <v>15.3</v>
      </c>
      <c r="J33" s="39">
        <f t="shared" si="2"/>
        <v>15.3</v>
      </c>
      <c r="M33" s="48">
        <f t="shared" si="3"/>
        <v>15.3</v>
      </c>
      <c r="P33" s="48">
        <f t="shared" si="4"/>
        <v>15.3</v>
      </c>
    </row>
    <row r="34" spans="1:16" ht="99" customHeight="1">
      <c r="A34" s="8" t="s">
        <v>37</v>
      </c>
      <c r="B34" s="8" t="s">
        <v>48</v>
      </c>
      <c r="C34" s="10">
        <v>17.100000000000001</v>
      </c>
      <c r="E34" s="29">
        <f t="shared" si="0"/>
        <v>17.100000000000001</v>
      </c>
      <c r="G34" s="29">
        <f t="shared" si="1"/>
        <v>17.100000000000001</v>
      </c>
      <c r="J34" s="39">
        <f t="shared" si="2"/>
        <v>17.100000000000001</v>
      </c>
      <c r="M34" s="48">
        <f t="shared" si="3"/>
        <v>17.100000000000001</v>
      </c>
      <c r="P34" s="48">
        <f t="shared" si="4"/>
        <v>17.100000000000001</v>
      </c>
    </row>
    <row r="35" spans="1:16" ht="31.5">
      <c r="A35" s="8" t="s">
        <v>37</v>
      </c>
      <c r="B35" s="8" t="s">
        <v>58</v>
      </c>
      <c r="C35" s="10"/>
      <c r="E35" s="29">
        <f t="shared" si="0"/>
        <v>0</v>
      </c>
      <c r="F35" s="6">
        <v>550.36</v>
      </c>
      <c r="G35" s="29">
        <f t="shared" si="1"/>
        <v>550.36</v>
      </c>
      <c r="J35" s="39">
        <f t="shared" si="2"/>
        <v>550.36</v>
      </c>
      <c r="M35" s="48">
        <f t="shared" si="3"/>
        <v>550.36</v>
      </c>
      <c r="P35" s="48">
        <f t="shared" si="4"/>
        <v>550.36</v>
      </c>
    </row>
    <row r="36" spans="1:16" ht="36.75" hidden="1" customHeight="1">
      <c r="A36" s="8"/>
      <c r="B36" s="8"/>
      <c r="C36" s="10"/>
      <c r="E36" s="29">
        <f t="shared" si="0"/>
        <v>0</v>
      </c>
      <c r="G36" s="29">
        <f t="shared" si="1"/>
        <v>0</v>
      </c>
      <c r="J36" s="39">
        <f t="shared" si="2"/>
        <v>0</v>
      </c>
      <c r="M36" s="48">
        <f t="shared" si="3"/>
        <v>0</v>
      </c>
      <c r="P36" s="48">
        <f t="shared" si="4"/>
        <v>0</v>
      </c>
    </row>
    <row r="37" spans="1:16" ht="47.25">
      <c r="A37" s="11" t="s">
        <v>21</v>
      </c>
      <c r="B37" s="32" t="s">
        <v>22</v>
      </c>
      <c r="C37" s="20">
        <f>SUM(C45:C65)</f>
        <v>35092.259999999995</v>
      </c>
      <c r="E37" s="30">
        <f>SUM(E45:E65)</f>
        <v>35092.259999999995</v>
      </c>
      <c r="G37" s="30">
        <f>SUM(G45:G65)</f>
        <v>45775.96</v>
      </c>
      <c r="J37" s="40">
        <f>SUM(J38:J65)</f>
        <v>654365.57000000007</v>
      </c>
      <c r="M37" s="49">
        <f>SUM(M38:M61)</f>
        <v>654365.57000000007</v>
      </c>
      <c r="P37" s="49">
        <f>SUM(P38:P61)</f>
        <v>1023925.6</v>
      </c>
    </row>
    <row r="38" spans="1:16" ht="94.5">
      <c r="A38" s="8" t="s">
        <v>84</v>
      </c>
      <c r="B38" s="8" t="s">
        <v>66</v>
      </c>
      <c r="C38" s="20"/>
      <c r="E38" s="30"/>
      <c r="G38" s="30"/>
      <c r="H38" s="6">
        <v>13896.61</v>
      </c>
      <c r="J38" s="41">
        <f t="shared" ref="J38:J43" si="5">H38+G38</f>
        <v>13896.61</v>
      </c>
      <c r="M38" s="50">
        <f t="shared" ref="M38:M43" si="6">K38+J38</f>
        <v>13896.61</v>
      </c>
      <c r="P38" s="50">
        <f t="shared" ref="P38:P43" si="7">N38+M38</f>
        <v>13896.61</v>
      </c>
    </row>
    <row r="39" spans="1:16" ht="94.5">
      <c r="A39" s="8" t="s">
        <v>65</v>
      </c>
      <c r="B39" s="8" t="s">
        <v>67</v>
      </c>
      <c r="C39" s="20"/>
      <c r="E39" s="30"/>
      <c r="G39" s="30"/>
      <c r="H39" s="6">
        <v>2222.08</v>
      </c>
      <c r="J39" s="41">
        <f t="shared" si="5"/>
        <v>2222.08</v>
      </c>
      <c r="M39" s="50">
        <f t="shared" si="6"/>
        <v>2222.08</v>
      </c>
      <c r="P39" s="50">
        <f t="shared" si="7"/>
        <v>2222.08</v>
      </c>
    </row>
    <row r="40" spans="1:16" ht="72" customHeight="1">
      <c r="A40" s="8" t="s">
        <v>68</v>
      </c>
      <c r="B40" s="8" t="s">
        <v>69</v>
      </c>
      <c r="C40" s="20"/>
      <c r="E40" s="30"/>
      <c r="G40" s="30"/>
      <c r="H40" s="6">
        <v>909.76</v>
      </c>
      <c r="J40" s="41">
        <f t="shared" si="5"/>
        <v>909.76</v>
      </c>
      <c r="M40" s="50">
        <f t="shared" si="6"/>
        <v>909.76</v>
      </c>
      <c r="P40" s="50">
        <f t="shared" si="7"/>
        <v>909.76</v>
      </c>
    </row>
    <row r="41" spans="1:16" ht="91.5" customHeight="1">
      <c r="A41" s="8" t="s">
        <v>89</v>
      </c>
      <c r="B41" s="8" t="s">
        <v>90</v>
      </c>
      <c r="C41" s="20"/>
      <c r="E41" s="30"/>
      <c r="G41" s="30"/>
      <c r="J41" s="41"/>
      <c r="M41" s="50"/>
      <c r="N41" s="6">
        <v>24180.53</v>
      </c>
      <c r="P41" s="50">
        <f t="shared" si="7"/>
        <v>24180.53</v>
      </c>
    </row>
    <row r="42" spans="1:16" ht="31.5">
      <c r="A42" s="8" t="s">
        <v>71</v>
      </c>
      <c r="B42" s="8" t="s">
        <v>72</v>
      </c>
      <c r="C42" s="20"/>
      <c r="E42" s="30"/>
      <c r="G42" s="30"/>
      <c r="H42" s="6">
        <v>3835.82</v>
      </c>
      <c r="J42" s="41">
        <f t="shared" si="5"/>
        <v>3835.82</v>
      </c>
      <c r="M42" s="50">
        <f t="shared" si="6"/>
        <v>3835.82</v>
      </c>
      <c r="P42" s="50">
        <f t="shared" si="7"/>
        <v>3835.82</v>
      </c>
    </row>
    <row r="43" spans="1:16" ht="63">
      <c r="A43" s="8" t="s">
        <v>73</v>
      </c>
      <c r="B43" s="8" t="s">
        <v>74</v>
      </c>
      <c r="C43" s="20"/>
      <c r="E43" s="30"/>
      <c r="G43" s="30"/>
      <c r="H43" s="6">
        <v>65992.289999999994</v>
      </c>
      <c r="J43" s="41">
        <f t="shared" si="5"/>
        <v>65992.289999999994</v>
      </c>
      <c r="M43" s="50">
        <f t="shared" si="6"/>
        <v>65992.289999999994</v>
      </c>
      <c r="P43" s="50">
        <f t="shared" si="7"/>
        <v>65992.289999999994</v>
      </c>
    </row>
    <row r="44" spans="1:16" ht="94.5">
      <c r="A44" s="8" t="s">
        <v>76</v>
      </c>
      <c r="B44" s="8" t="s">
        <v>77</v>
      </c>
      <c r="C44" s="20"/>
      <c r="E44" s="30"/>
      <c r="G44" s="30"/>
      <c r="H44" s="6">
        <v>425701.01</v>
      </c>
      <c r="I44" s="6">
        <v>100489.98</v>
      </c>
      <c r="J44" s="41">
        <f>H44+G44+I44</f>
        <v>526190.99</v>
      </c>
      <c r="M44" s="50">
        <f>K44+J44+L44</f>
        <v>526190.99</v>
      </c>
      <c r="N44" s="6">
        <f>436912.97-100489.98</f>
        <v>336422.99</v>
      </c>
      <c r="P44" s="50">
        <f>N44+M44+O44</f>
        <v>862613.98</v>
      </c>
    </row>
    <row r="45" spans="1:16" ht="47.25">
      <c r="A45" s="8" t="s">
        <v>43</v>
      </c>
      <c r="B45" s="8" t="s">
        <v>23</v>
      </c>
      <c r="C45" s="10">
        <v>511</v>
      </c>
      <c r="E45" s="29">
        <f t="shared" si="0"/>
        <v>511</v>
      </c>
      <c r="G45" s="29">
        <f t="shared" ref="G45:G65" si="8">E45+F45</f>
        <v>511</v>
      </c>
      <c r="J45" s="39">
        <f t="shared" ref="J45:J65" si="9">G45+H45</f>
        <v>511</v>
      </c>
      <c r="M45" s="48">
        <f t="shared" ref="M45:M50" si="10">J45+K45</f>
        <v>511</v>
      </c>
      <c r="P45" s="48">
        <f t="shared" ref="P45:P50" si="11">M45+N45</f>
        <v>511</v>
      </c>
    </row>
    <row r="46" spans="1:16" ht="66" customHeight="1">
      <c r="A46" s="8" t="s">
        <v>43</v>
      </c>
      <c r="B46" s="8" t="s">
        <v>78</v>
      </c>
      <c r="C46" s="10">
        <v>422.58</v>
      </c>
      <c r="E46" s="29">
        <f t="shared" si="0"/>
        <v>422.58</v>
      </c>
      <c r="F46" s="6">
        <v>440</v>
      </c>
      <c r="G46" s="29">
        <f t="shared" si="8"/>
        <v>862.57999999999993</v>
      </c>
      <c r="H46" s="6">
        <v>43.49</v>
      </c>
      <c r="J46" s="39">
        <f t="shared" si="9"/>
        <v>906.06999999999994</v>
      </c>
      <c r="M46" s="48">
        <f t="shared" si="10"/>
        <v>906.06999999999994</v>
      </c>
      <c r="N46" s="6">
        <v>-43.49</v>
      </c>
      <c r="P46" s="48">
        <f t="shared" si="11"/>
        <v>862.57999999999993</v>
      </c>
    </row>
    <row r="47" spans="1:16" ht="63">
      <c r="A47" s="8" t="s">
        <v>43</v>
      </c>
      <c r="B47" s="8" t="s">
        <v>24</v>
      </c>
      <c r="C47" s="10">
        <v>966.76</v>
      </c>
      <c r="E47" s="29">
        <f t="shared" si="0"/>
        <v>966.76</v>
      </c>
      <c r="G47" s="29">
        <f t="shared" si="8"/>
        <v>966.76</v>
      </c>
      <c r="J47" s="39">
        <f t="shared" si="9"/>
        <v>966.76</v>
      </c>
      <c r="M47" s="48">
        <f t="shared" si="10"/>
        <v>966.76</v>
      </c>
      <c r="P47" s="48">
        <f t="shared" si="11"/>
        <v>966.76</v>
      </c>
    </row>
    <row r="48" spans="1:16" ht="47.25">
      <c r="A48" s="8" t="s">
        <v>70</v>
      </c>
      <c r="B48" s="8" t="s">
        <v>49</v>
      </c>
      <c r="C48" s="10">
        <v>2234.11</v>
      </c>
      <c r="E48" s="29">
        <f t="shared" si="0"/>
        <v>2234.11</v>
      </c>
      <c r="G48" s="29">
        <f t="shared" si="8"/>
        <v>2234.11</v>
      </c>
      <c r="J48" s="39">
        <f t="shared" si="9"/>
        <v>2234.11</v>
      </c>
      <c r="M48" s="48">
        <f t="shared" si="10"/>
        <v>2234.11</v>
      </c>
      <c r="P48" s="48">
        <f t="shared" si="11"/>
        <v>2234.11</v>
      </c>
    </row>
    <row r="49" spans="1:16" ht="31.5">
      <c r="A49" s="8" t="s">
        <v>43</v>
      </c>
      <c r="B49" s="8" t="s">
        <v>25</v>
      </c>
      <c r="C49" s="21">
        <v>55.78</v>
      </c>
      <c r="E49" s="29">
        <f t="shared" si="0"/>
        <v>55.78</v>
      </c>
      <c r="G49" s="29">
        <f t="shared" si="8"/>
        <v>55.78</v>
      </c>
      <c r="J49" s="39">
        <f t="shared" si="9"/>
        <v>55.78</v>
      </c>
      <c r="M49" s="48">
        <f t="shared" si="10"/>
        <v>55.78</v>
      </c>
      <c r="P49" s="48">
        <f t="shared" si="11"/>
        <v>55.78</v>
      </c>
    </row>
    <row r="50" spans="1:16" ht="31.5">
      <c r="A50" s="8" t="s">
        <v>43</v>
      </c>
      <c r="B50" s="8" t="s">
        <v>25</v>
      </c>
      <c r="C50" s="21">
        <v>300</v>
      </c>
      <c r="E50" s="29">
        <f t="shared" si="0"/>
        <v>300</v>
      </c>
      <c r="G50" s="29">
        <f t="shared" si="8"/>
        <v>300</v>
      </c>
      <c r="H50" s="6">
        <v>50</v>
      </c>
      <c r="J50" s="39">
        <f t="shared" si="9"/>
        <v>350</v>
      </c>
      <c r="M50" s="48">
        <f t="shared" si="10"/>
        <v>350</v>
      </c>
      <c r="P50" s="48">
        <f t="shared" si="11"/>
        <v>350</v>
      </c>
    </row>
    <row r="51" spans="1:16" ht="31.5">
      <c r="A51" s="8" t="s">
        <v>43</v>
      </c>
      <c r="B51" s="8" t="s">
        <v>26</v>
      </c>
      <c r="C51" s="10">
        <v>6604</v>
      </c>
      <c r="E51" s="29">
        <f t="shared" si="0"/>
        <v>6604</v>
      </c>
      <c r="F51" s="6">
        <v>1300</v>
      </c>
      <c r="G51" s="29">
        <f t="shared" si="8"/>
        <v>7904</v>
      </c>
      <c r="H51" s="6">
        <v>-1300</v>
      </c>
      <c r="I51" s="6">
        <v>-2085.4699999999998</v>
      </c>
      <c r="J51" s="39">
        <f>G51+H51+I51</f>
        <v>4518.5300000000007</v>
      </c>
      <c r="M51" s="48">
        <f>J51+K51+L51</f>
        <v>4518.5300000000007</v>
      </c>
      <c r="P51" s="48">
        <f>M51+N51+O51</f>
        <v>4518.5300000000007</v>
      </c>
    </row>
    <row r="52" spans="1:16" ht="63">
      <c r="A52" s="8" t="s">
        <v>43</v>
      </c>
      <c r="B52" s="8" t="s">
        <v>27</v>
      </c>
      <c r="C52" s="10">
        <v>3106</v>
      </c>
      <c r="E52" s="29">
        <f t="shared" si="0"/>
        <v>3106</v>
      </c>
      <c r="G52" s="29">
        <f t="shared" si="8"/>
        <v>3106</v>
      </c>
      <c r="J52" s="39">
        <f t="shared" si="9"/>
        <v>3106</v>
      </c>
      <c r="M52" s="48">
        <f t="shared" ref="M52:M54" si="12">J52+K52</f>
        <v>3106</v>
      </c>
      <c r="P52" s="48">
        <f t="shared" ref="P52:P54" si="13">M52+N52</f>
        <v>3106</v>
      </c>
    </row>
    <row r="53" spans="1:16" ht="47.25">
      <c r="A53" s="8" t="s">
        <v>43</v>
      </c>
      <c r="B53" s="8" t="s">
        <v>28</v>
      </c>
      <c r="C53" s="10">
        <v>2000</v>
      </c>
      <c r="E53" s="29">
        <f t="shared" si="0"/>
        <v>2000</v>
      </c>
      <c r="G53" s="29">
        <f t="shared" si="8"/>
        <v>2000</v>
      </c>
      <c r="J53" s="39">
        <f t="shared" si="9"/>
        <v>2000</v>
      </c>
      <c r="M53" s="48">
        <f t="shared" si="12"/>
        <v>2000</v>
      </c>
      <c r="P53" s="48">
        <f t="shared" si="13"/>
        <v>2000</v>
      </c>
    </row>
    <row r="54" spans="1:16" ht="15.75" customHeight="1">
      <c r="A54" s="8" t="s">
        <v>43</v>
      </c>
      <c r="B54" s="8" t="s">
        <v>29</v>
      </c>
      <c r="C54" s="10">
        <v>355.5</v>
      </c>
      <c r="E54" s="29">
        <f t="shared" si="0"/>
        <v>355.5</v>
      </c>
      <c r="F54" s="6">
        <v>135.69999999999999</v>
      </c>
      <c r="G54" s="29">
        <f t="shared" si="8"/>
        <v>491.2</v>
      </c>
      <c r="J54" s="39">
        <f t="shared" si="9"/>
        <v>491.2</v>
      </c>
      <c r="M54" s="48">
        <f t="shared" si="12"/>
        <v>491.2</v>
      </c>
      <c r="P54" s="48">
        <f t="shared" si="13"/>
        <v>491.2</v>
      </c>
    </row>
    <row r="55" spans="1:16" ht="36.75" customHeight="1">
      <c r="A55" s="8" t="s">
        <v>75</v>
      </c>
      <c r="B55" s="8" t="s">
        <v>50</v>
      </c>
      <c r="C55" s="10">
        <v>2276.8000000000002</v>
      </c>
      <c r="E55" s="29">
        <f t="shared" si="0"/>
        <v>2276.8000000000002</v>
      </c>
      <c r="G55" s="29">
        <f t="shared" si="8"/>
        <v>2276.8000000000002</v>
      </c>
      <c r="H55" s="6">
        <v>-1902.26</v>
      </c>
      <c r="I55" s="6">
        <v>50.14</v>
      </c>
      <c r="J55" s="39">
        <f>G55+H55+I55</f>
        <v>424.68000000000018</v>
      </c>
      <c r="M55" s="48">
        <f>J55+K55+L55</f>
        <v>424.68000000000018</v>
      </c>
      <c r="P55" s="48">
        <f>M55+N55+O55</f>
        <v>424.68000000000018</v>
      </c>
    </row>
    <row r="56" spans="1:16" ht="36.75" customHeight="1">
      <c r="A56" s="8" t="s">
        <v>43</v>
      </c>
      <c r="B56" s="8" t="s">
        <v>59</v>
      </c>
      <c r="C56" s="10"/>
      <c r="E56" s="29"/>
      <c r="F56" s="6">
        <v>108</v>
      </c>
      <c r="G56" s="29">
        <f t="shared" si="8"/>
        <v>108</v>
      </c>
      <c r="J56" s="39">
        <f t="shared" si="9"/>
        <v>108</v>
      </c>
      <c r="M56" s="48">
        <f t="shared" ref="M56:M60" si="14">J56+K56</f>
        <v>108</v>
      </c>
      <c r="P56" s="48">
        <f t="shared" ref="P56:P60" si="15">M56+N56</f>
        <v>108</v>
      </c>
    </row>
    <row r="57" spans="1:16" ht="34.5" customHeight="1">
      <c r="A57" s="8" t="s">
        <v>43</v>
      </c>
      <c r="B57" s="8" t="s">
        <v>51</v>
      </c>
      <c r="C57" s="10">
        <v>1500</v>
      </c>
      <c r="E57" s="29">
        <f t="shared" si="0"/>
        <v>1500</v>
      </c>
      <c r="G57" s="29">
        <f t="shared" si="8"/>
        <v>1500</v>
      </c>
      <c r="H57" s="6">
        <v>5000</v>
      </c>
      <c r="J57" s="39">
        <f t="shared" si="9"/>
        <v>6500</v>
      </c>
      <c r="M57" s="48">
        <f t="shared" si="14"/>
        <v>6500</v>
      </c>
      <c r="P57" s="48">
        <f t="shared" si="15"/>
        <v>6500</v>
      </c>
    </row>
    <row r="58" spans="1:16" ht="99.75" customHeight="1">
      <c r="A58" s="8" t="s">
        <v>43</v>
      </c>
      <c r="B58" s="8" t="s">
        <v>88</v>
      </c>
      <c r="C58" s="10"/>
      <c r="E58" s="29"/>
      <c r="G58" s="29"/>
      <c r="J58" s="39"/>
      <c r="M58" s="48"/>
      <c r="N58" s="6">
        <v>9000</v>
      </c>
      <c r="P58" s="48">
        <f t="shared" si="15"/>
        <v>9000</v>
      </c>
    </row>
    <row r="59" spans="1:16" ht="37.5" customHeight="1">
      <c r="A59" s="8" t="s">
        <v>43</v>
      </c>
      <c r="B59" s="8" t="s">
        <v>52</v>
      </c>
      <c r="C59" s="10">
        <v>12409.73</v>
      </c>
      <c r="E59" s="29">
        <f t="shared" si="0"/>
        <v>12409.73</v>
      </c>
      <c r="F59" s="6">
        <v>7400</v>
      </c>
      <c r="G59" s="29">
        <f t="shared" si="8"/>
        <v>19809.73</v>
      </c>
      <c r="H59" s="6">
        <v>-1963.84</v>
      </c>
      <c r="J59" s="39">
        <f t="shared" si="9"/>
        <v>17845.89</v>
      </c>
      <c r="M59" s="48">
        <f t="shared" si="14"/>
        <v>17845.89</v>
      </c>
      <c r="P59" s="48">
        <f t="shared" si="15"/>
        <v>17845.89</v>
      </c>
    </row>
    <row r="60" spans="1:16" ht="78.75">
      <c r="A60" s="8" t="s">
        <v>43</v>
      </c>
      <c r="B60" s="8" t="s">
        <v>60</v>
      </c>
      <c r="C60" s="10"/>
      <c r="E60" s="29"/>
      <c r="F60" s="6">
        <v>1300</v>
      </c>
      <c r="G60" s="29">
        <f t="shared" si="8"/>
        <v>1300</v>
      </c>
      <c r="J60" s="39">
        <f t="shared" si="9"/>
        <v>1300</v>
      </c>
      <c r="M60" s="48">
        <f t="shared" si="14"/>
        <v>1300</v>
      </c>
      <c r="P60" s="48">
        <f t="shared" si="15"/>
        <v>1300</v>
      </c>
    </row>
    <row r="61" spans="1:16" ht="47.25" customHeight="1">
      <c r="A61" s="8" t="s">
        <v>43</v>
      </c>
      <c r="B61" s="8" t="s">
        <v>53</v>
      </c>
      <c r="C61" s="10">
        <v>2350</v>
      </c>
      <c r="E61" s="29">
        <f t="shared" si="0"/>
        <v>2350</v>
      </c>
      <c r="G61" s="29">
        <f t="shared" si="8"/>
        <v>2350</v>
      </c>
      <c r="I61" s="6">
        <v>-2350</v>
      </c>
      <c r="J61" s="39">
        <f>G61+H61+I61</f>
        <v>0</v>
      </c>
      <c r="M61" s="48">
        <f>J61+K61+L61</f>
        <v>0</v>
      </c>
      <c r="P61" s="48">
        <f>M61+N61+O61</f>
        <v>0</v>
      </c>
    </row>
    <row r="62" spans="1:16" ht="15.75" customHeight="1">
      <c r="A62" s="11" t="s">
        <v>82</v>
      </c>
      <c r="B62" s="32" t="s">
        <v>83</v>
      </c>
      <c r="C62" s="10"/>
      <c r="E62" s="29">
        <f t="shared" si="0"/>
        <v>0</v>
      </c>
      <c r="G62" s="29">
        <f t="shared" si="8"/>
        <v>0</v>
      </c>
      <c r="J62" s="42"/>
      <c r="K62" s="44"/>
      <c r="L62" s="44"/>
      <c r="M62" s="31">
        <f>SUM(M63:M65)</f>
        <v>36.909999999999997</v>
      </c>
      <c r="N62" s="44"/>
      <c r="O62" s="44"/>
      <c r="P62" s="31">
        <f>SUM(P63:P65)</f>
        <v>36.909999999999997</v>
      </c>
    </row>
    <row r="63" spans="1:16" ht="53.25" customHeight="1">
      <c r="A63" s="8"/>
      <c r="B63" s="8" t="s">
        <v>85</v>
      </c>
      <c r="C63" s="10"/>
      <c r="E63" s="29">
        <f t="shared" si="0"/>
        <v>0</v>
      </c>
      <c r="G63" s="29">
        <f t="shared" si="8"/>
        <v>0</v>
      </c>
      <c r="J63" s="39">
        <f t="shared" si="9"/>
        <v>0</v>
      </c>
      <c r="K63" s="6">
        <v>36.909999999999997</v>
      </c>
      <c r="M63" s="48">
        <f t="shared" ref="M63:M65" si="16">J63+K63</f>
        <v>36.909999999999997</v>
      </c>
      <c r="P63" s="48">
        <f t="shared" ref="P63:P65" si="17">M63+N63</f>
        <v>36.909999999999997</v>
      </c>
    </row>
    <row r="64" spans="1:16" ht="15.75" hidden="1" customHeight="1">
      <c r="A64" s="8"/>
      <c r="B64" s="8"/>
      <c r="C64" s="10"/>
      <c r="E64" s="29">
        <f t="shared" si="0"/>
        <v>0</v>
      </c>
      <c r="G64" s="29">
        <f t="shared" si="8"/>
        <v>0</v>
      </c>
      <c r="J64" s="39">
        <f t="shared" si="9"/>
        <v>0</v>
      </c>
      <c r="M64" s="48">
        <f t="shared" si="16"/>
        <v>0</v>
      </c>
      <c r="P64" s="48">
        <f t="shared" si="17"/>
        <v>0</v>
      </c>
    </row>
    <row r="65" spans="1:16" ht="15.75" hidden="1" customHeight="1">
      <c r="A65" s="8"/>
      <c r="B65" s="8"/>
      <c r="C65" s="10"/>
      <c r="E65" s="29">
        <f t="shared" si="0"/>
        <v>0</v>
      </c>
      <c r="G65" s="29">
        <f t="shared" si="8"/>
        <v>0</v>
      </c>
      <c r="J65" s="39">
        <f t="shared" si="9"/>
        <v>0</v>
      </c>
      <c r="M65" s="48">
        <f t="shared" si="16"/>
        <v>0</v>
      </c>
      <c r="P65" s="48">
        <f t="shared" si="17"/>
        <v>0</v>
      </c>
    </row>
    <row r="66" spans="1:16" ht="45.75" customHeight="1">
      <c r="A66" s="15" t="s">
        <v>56</v>
      </c>
      <c r="B66" s="16" t="s">
        <v>55</v>
      </c>
      <c r="C66" s="17">
        <f>C67</f>
        <v>0</v>
      </c>
      <c r="E66" s="31">
        <f>E67</f>
        <v>33837.57</v>
      </c>
      <c r="G66" s="31">
        <f>G67</f>
        <v>33837.57</v>
      </c>
      <c r="J66" s="42">
        <f>J67</f>
        <v>33837.57</v>
      </c>
      <c r="M66" s="31">
        <f>M67</f>
        <v>33837.57</v>
      </c>
      <c r="P66" s="31">
        <f>P67+P68</f>
        <v>88051.32</v>
      </c>
    </row>
    <row r="67" spans="1:16" ht="51.75" customHeight="1">
      <c r="A67" s="14" t="s">
        <v>54</v>
      </c>
      <c r="B67" s="8" t="s">
        <v>92</v>
      </c>
      <c r="C67" s="10"/>
      <c r="D67" s="6">
        <v>33837.57</v>
      </c>
      <c r="E67" s="29">
        <f t="shared" si="0"/>
        <v>33837.57</v>
      </c>
      <c r="G67" s="29">
        <f t="shared" ref="G67" si="18">E67+F67</f>
        <v>33837.57</v>
      </c>
      <c r="J67" s="39">
        <f t="shared" ref="J67" si="19">G67+H67</f>
        <v>33837.57</v>
      </c>
      <c r="M67" s="48">
        <f t="shared" ref="M67" si="20">J67+K67</f>
        <v>33837.57</v>
      </c>
      <c r="P67" s="48">
        <f t="shared" ref="P67:P68" si="21">M67+N67</f>
        <v>33837.57</v>
      </c>
    </row>
    <row r="68" spans="1:16" ht="98.25" customHeight="1">
      <c r="A68" s="14"/>
      <c r="B68" s="8" t="s">
        <v>91</v>
      </c>
      <c r="C68" s="10"/>
      <c r="E68" s="29"/>
      <c r="G68" s="29"/>
      <c r="J68" s="39"/>
      <c r="M68" s="48"/>
      <c r="N68" s="6">
        <v>54213.75</v>
      </c>
      <c r="P68" s="48">
        <f t="shared" si="21"/>
        <v>54213.75</v>
      </c>
    </row>
    <row r="69" spans="1:16" ht="22.5" hidden="1" customHeight="1">
      <c r="A69" s="14"/>
      <c r="B69" s="8"/>
      <c r="C69" s="10"/>
      <c r="E69" s="29"/>
      <c r="G69" s="29"/>
      <c r="J69" s="39"/>
      <c r="M69" s="48"/>
      <c r="P69" s="48"/>
    </row>
    <row r="70" spans="1:16" hidden="1">
      <c r="A70" s="14"/>
      <c r="B70" s="8"/>
      <c r="C70" s="10"/>
      <c r="E70" s="29"/>
      <c r="G70" s="29"/>
      <c r="J70" s="39"/>
      <c r="M70" s="48"/>
      <c r="P70" s="48"/>
    </row>
    <row r="71" spans="1:16">
      <c r="A71" s="56" t="s">
        <v>4</v>
      </c>
      <c r="B71" s="56"/>
      <c r="C71" s="20">
        <f>C18+C16+C66+C37</f>
        <v>200621.87</v>
      </c>
      <c r="D71" s="6">
        <f>SUM(D16:D70)</f>
        <v>33837.57</v>
      </c>
      <c r="E71" s="33">
        <f>E18+E16+E66+E37</f>
        <v>234459.44</v>
      </c>
      <c r="F71" s="6">
        <f>SUM(F16:F70)</f>
        <v>11234.06</v>
      </c>
      <c r="G71" s="33">
        <f>G18+G16+G66+G37</f>
        <v>245693.5</v>
      </c>
      <c r="H71" s="6">
        <f>SUM(H16:H70)</f>
        <v>512525.68999999994</v>
      </c>
      <c r="I71" s="6">
        <f>SUM(I14:I70)</f>
        <v>96104.65</v>
      </c>
      <c r="J71" s="42">
        <f>J18+J16+J66+J37</f>
        <v>854323.84000000008</v>
      </c>
      <c r="K71" s="6">
        <f>SUM(K16:K70)</f>
        <v>36.909999999999997</v>
      </c>
      <c r="L71" s="6">
        <f>SUM(L14:L70)</f>
        <v>0</v>
      </c>
      <c r="M71" s="31">
        <f>M18+M16+M66+M62+M37</f>
        <v>854360.75</v>
      </c>
      <c r="N71" s="6">
        <f>SUM(N16:N70)</f>
        <v>423773.78</v>
      </c>
      <c r="O71" s="6">
        <f>SUM(O14:O70)</f>
        <v>0</v>
      </c>
      <c r="P71" s="31">
        <f>P18+P16+P66+P62+P37</f>
        <v>1278134.53</v>
      </c>
    </row>
    <row r="73" spans="1:16">
      <c r="I73" s="43">
        <f>I71+H71</f>
        <v>608630.34</v>
      </c>
      <c r="L73" s="43">
        <f>L71+K71</f>
        <v>36.909999999999997</v>
      </c>
      <c r="O73" s="43">
        <f>O71+N71</f>
        <v>423773.78</v>
      </c>
    </row>
  </sheetData>
  <mergeCells count="11">
    <mergeCell ref="A1:P1"/>
    <mergeCell ref="A2:P2"/>
    <mergeCell ref="A3:P3"/>
    <mergeCell ref="A4:P4"/>
    <mergeCell ref="A71:B71"/>
    <mergeCell ref="A6:J6"/>
    <mergeCell ref="A7:J7"/>
    <mergeCell ref="A8:J8"/>
    <mergeCell ref="A9:J9"/>
    <mergeCell ref="A10:P10"/>
    <mergeCell ref="A11:P11"/>
  </mergeCells>
  <pageMargins left="0.51181102362204722" right="0" top="0.59055118110236227" bottom="0.19685039370078741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 (безвоз)</vt:lpstr>
      <vt:lpstr>'прил.1 (безвоз)'!Заголовки_для_печати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2020-06-29T15:10:01Z</dcterms:modified>
</cp:coreProperties>
</file>