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Дох_пр№1" sheetId="1" r:id="rId1"/>
    <sheet name="Вед. стр_пр№2" sheetId="4" r:id="rId2"/>
    <sheet name="Функц_пр№3" sheetId="5" r:id="rId3"/>
  </sheets>
  <calcPr calcId="125725"/>
</workbook>
</file>

<file path=xl/calcChain.xml><?xml version="1.0" encoding="utf-8"?>
<calcChain xmlns="http://schemas.openxmlformats.org/spreadsheetml/2006/main">
  <c r="E31" i="5"/>
  <c r="E30" s="1"/>
  <c r="E37"/>
  <c r="E35"/>
  <c r="G66" i="4"/>
  <c r="G71"/>
  <c r="G58"/>
  <c r="C26" i="1"/>
  <c r="C25"/>
  <c r="G26" i="4"/>
  <c r="G23"/>
  <c r="C27" i="1"/>
  <c r="G72" i="4"/>
  <c r="E26" i="5" l="1"/>
  <c r="E60"/>
  <c r="G52" i="4"/>
  <c r="G99"/>
  <c r="E29" i="5"/>
  <c r="E28" s="1"/>
  <c r="G56" i="4"/>
  <c r="E16" i="5"/>
  <c r="C16" i="1" l="1"/>
  <c r="G70" i="4" l="1"/>
  <c r="G69" s="1"/>
  <c r="G63"/>
  <c r="G55"/>
  <c r="G54" s="1"/>
  <c r="E18" i="5" l="1"/>
  <c r="G19" i="4"/>
  <c r="E59" i="5" l="1"/>
  <c r="E58" s="1"/>
  <c r="E27"/>
  <c r="E10"/>
  <c r="E62"/>
  <c r="E56"/>
  <c r="E55" s="1"/>
  <c r="E53"/>
  <c r="E52" s="1"/>
  <c r="E49"/>
  <c r="E47" s="1"/>
  <c r="E46" s="1"/>
  <c r="E44"/>
  <c r="E43" s="1"/>
  <c r="E40"/>
  <c r="E39" s="1"/>
  <c r="E38" s="1"/>
  <c r="E25"/>
  <c r="E24" s="1"/>
  <c r="E22"/>
  <c r="E21" s="1"/>
  <c r="E15"/>
  <c r="E12"/>
  <c r="E42" l="1"/>
  <c r="E9"/>
  <c r="E51"/>
  <c r="E64" l="1"/>
  <c r="G14" i="4"/>
  <c r="G13" s="1"/>
  <c r="G100"/>
  <c r="G86"/>
  <c r="G62"/>
  <c r="G67"/>
  <c r="G98"/>
  <c r="G94"/>
  <c r="G93" s="1"/>
  <c r="G92" s="1"/>
  <c r="G90"/>
  <c r="G89" s="1"/>
  <c r="G88" s="1"/>
  <c r="G84"/>
  <c r="G80"/>
  <c r="G79" s="1"/>
  <c r="G78" s="1"/>
  <c r="G76"/>
  <c r="G75" s="1"/>
  <c r="G74" s="1"/>
  <c r="G51"/>
  <c r="G50" s="1"/>
  <c r="G49" s="1"/>
  <c r="G47"/>
  <c r="G46" s="1"/>
  <c r="G45" s="1"/>
  <c r="G42"/>
  <c r="G39"/>
  <c r="G34"/>
  <c r="G32"/>
  <c r="G29"/>
  <c r="G28" s="1"/>
  <c r="G25"/>
  <c r="G24" s="1"/>
  <c r="G21"/>
  <c r="G57" l="1"/>
  <c r="G31"/>
  <c r="G83"/>
  <c r="G82" s="1"/>
  <c r="G97"/>
  <c r="G96" s="1"/>
  <c r="G53"/>
  <c r="G38"/>
  <c r="G37" s="1"/>
  <c r="G36" s="1"/>
  <c r="G18"/>
  <c r="G17" s="1"/>
  <c r="G16" s="1"/>
  <c r="G12" l="1"/>
  <c r="G11" s="1"/>
  <c r="G102" l="1"/>
  <c r="C21" i="1"/>
  <c r="C20" s="1"/>
  <c r="C14"/>
  <c r="C12"/>
  <c r="C10"/>
  <c r="C9" l="1"/>
  <c r="C19" s="1"/>
  <c r="C28" s="1"/>
</calcChain>
</file>

<file path=xl/sharedStrings.xml><?xml version="1.0" encoding="utf-8"?>
<sst xmlns="http://schemas.openxmlformats.org/spreadsheetml/2006/main" count="654" uniqueCount="222">
  <si>
    <t>Приложение № 1</t>
  </si>
  <si>
    <t xml:space="preserve">к решению городского Совета депутатов </t>
  </si>
  <si>
    <t>Доходный источник</t>
  </si>
  <si>
    <t>1. Налоговые доходы</t>
  </si>
  <si>
    <t>000 1 01 00000 00 0000 000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</si>
  <si>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</si>
  <si>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182 1 01 02000 01 0000 110</t>
  </si>
  <si>
    <t>000 1 06 00000 00 0000 000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</si>
  <si>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</si>
  <si>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</t>
  </si>
  <si>
    <t xml:space="preserve">182 1 06 06013 10 0000 110 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</si>
  <si>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</t>
  </si>
  <si>
    <t xml:space="preserve">2. Неналоговые доходы </t>
  </si>
  <si>
    <t>000 1 11 09045 10 0000 120</t>
  </si>
  <si>
    <t>Итого налоговых и неналоговых доходов</t>
  </si>
  <si>
    <t>3. Безвозмездные поступления от других бюджетов бюджетной системы Российской Федерации</t>
  </si>
  <si>
    <t>000 202 01001 10 0000 151</t>
  </si>
  <si>
    <t>Дотации бюджетам субъектов Российской Федерации и муниципальных образований</t>
  </si>
  <si>
    <t>Дотации бюджетам поселений на выравнивание бюджетной обеспеченности из районного фонда финансовой поддержки поселений. Перечисления другим бюджетам бюджетной системы Российской Федерации</t>
  </si>
  <si>
    <t>Дотации бюджетам поселений на выравнивание бюджетной обеспеченности из областного бюджета</t>
  </si>
  <si>
    <t>ВСЕГО:</t>
  </si>
  <si>
    <t>Код бюджетной классификации</t>
  </si>
  <si>
    <t>(тыс.руб.)</t>
  </si>
  <si>
    <t>Сумма</t>
  </si>
  <si>
    <t>Налоги на прибыль, доходы</t>
  </si>
  <si>
    <t>Налоги на имущество</t>
  </si>
  <si>
    <t xml:space="preserve">182 1 06 01030 10 0000 110 </t>
  </si>
  <si>
    <t xml:space="preserve">000 1 06 06000 10 0000 110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</si>
  <si>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</si>
  <si>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</si>
  <si>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к решению городского Совета депутатов</t>
  </si>
  <si>
    <t>Наименование</t>
  </si>
  <si>
    <t>Мин</t>
  </si>
  <si>
    <t>Рз</t>
  </si>
  <si>
    <t>Пр</t>
  </si>
  <si>
    <t>ЦСР</t>
  </si>
  <si>
    <t>ВР</t>
  </si>
  <si>
    <t>ОБЩЕГОСУДАРСТВЕННЫЕ РАСХОДЫ</t>
  </si>
  <si>
    <t>01</t>
  </si>
  <si>
    <t>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</si>
  <si>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</si>
  <si>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</si>
  <si>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Центральный аппарат</t>
  </si>
  <si>
    <t>002 04 00</t>
  </si>
  <si>
    <t>04</t>
  </si>
  <si>
    <t>Глава местной администрации (исполнительно-распорядительного органа муниципального образования)</t>
  </si>
  <si>
    <t>002 08 00</t>
  </si>
  <si>
    <t>Резервные фонды</t>
  </si>
  <si>
    <t>11</t>
  </si>
  <si>
    <t>070 05 00</t>
  </si>
  <si>
    <t>Другие общегосударственные вопросы</t>
  </si>
  <si>
    <t>13</t>
  </si>
  <si>
    <t>Исполнение судебных решений по искам</t>
  </si>
  <si>
    <t>НАЦИОНАЛЬНАЯ ЭКОНОМИКА</t>
  </si>
  <si>
    <t>08</t>
  </si>
  <si>
    <t>ЖИЛИЩНО-КОММУНАЛЬНОЕ ХОЗЯЙСТВО</t>
  </si>
  <si>
    <t>05</t>
  </si>
  <si>
    <t>Коммунальное хозяйство</t>
  </si>
  <si>
    <t>02</t>
  </si>
  <si>
    <t>Благоустройство</t>
  </si>
  <si>
    <t>Уличное освещение</t>
  </si>
  <si>
    <t>600 01 00</t>
  </si>
  <si>
    <t>Прочие мероприятия по благоустройству городских округов и поселений</t>
  </si>
  <si>
    <t>600 05 00</t>
  </si>
  <si>
    <t>ОБРАЗОВАНИЕ</t>
  </si>
  <si>
    <t>07</t>
  </si>
  <si>
    <t>Молодежная политика и оздоровление детей</t>
  </si>
  <si>
    <t>Организационно-воспитательная работа с молодежью</t>
  </si>
  <si>
    <t>431 00 00</t>
  </si>
  <si>
    <t>Проведение мероприятий для детей и молодежи</t>
  </si>
  <si>
    <t>431 01 00</t>
  </si>
  <si>
    <t>450 00 00</t>
  </si>
  <si>
    <t>Государственная поддержка в сфере культуры, кинематографии и средств массовой информации</t>
  </si>
  <si>
    <t>450 85 00</t>
  </si>
  <si>
    <t>09</t>
  </si>
  <si>
    <t>СОЦИАЛЬНАЯ ПОЛИТИКА</t>
  </si>
  <si>
    <t>10</t>
  </si>
  <si>
    <t>Социальное обеспечение населения</t>
  </si>
  <si>
    <t>Оказание других видов социальной помощи</t>
  </si>
  <si>
    <t>505 86 00</t>
  </si>
  <si>
    <t>Реализация государственных функций в области социальной политики</t>
  </si>
  <si>
    <t>Мероприятия в области социальной политики</t>
  </si>
  <si>
    <t>514 01 00</t>
  </si>
  <si>
    <t>Физическая культура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</si>
  <si>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</si>
  <si>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</si>
  <si>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065 03 00</t>
  </si>
  <si>
    <t>Процентные платежи по муниципальному долгу</t>
  </si>
  <si>
    <t>МЕЖБЮДЖЕТНЫЕ ТРАНСФЕРТЫ ОБЩЕГО ХАРАКТЕРА БЮДЖЕТАМ СУБЪЕКТОВ РОССИЙСКОЙ ФЕДЕРАЦИИ И МУНИЦИПАЛЬНЫХ ОБРАЗОВАНИЙ</t>
  </si>
  <si>
    <t>14</t>
  </si>
  <si>
    <t>Прочие межбюджетные трансферты общего характера</t>
  </si>
  <si>
    <t>Иные межбюджетные трансферты</t>
  </si>
  <si>
    <t>521 06 00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</si>
  <si>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</si>
  <si>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521 06 01</t>
  </si>
  <si>
    <t>521 06 02</t>
  </si>
  <si>
    <t xml:space="preserve">Функционирование Правительства РФ, высших исполнительных органов государственной власти субъектов РФ, местных администраций </t>
  </si>
  <si>
    <t>Руководство и управление в сфере установленных функций органов государственной власти субъектов РФ  и органов местного самоуправления</t>
  </si>
  <si>
    <t>0020000</t>
  </si>
  <si>
    <t>0020400</t>
  </si>
  <si>
    <t>Расходы на выплаты персоналу муниципальных органов</t>
  </si>
  <si>
    <t>120</t>
  </si>
  <si>
    <t>Фонд оплаты труда и страховые взносы</t>
  </si>
  <si>
    <t>121</t>
  </si>
  <si>
    <t>Иные выплаты персоналу, за исключением фонда оплаты труда</t>
  </si>
  <si>
    <t>122</t>
  </si>
  <si>
    <t>Иные закупки товаров, работ и услуг для муниципальных нужд</t>
  </si>
  <si>
    <t>240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</si>
  <si>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</si>
  <si>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</si>
  <si>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 для муниципальных нужд</t>
  </si>
  <si>
    <t>244</t>
  </si>
  <si>
    <t>0020800</t>
  </si>
  <si>
    <t>Фонд непредвиденных расходов</t>
  </si>
  <si>
    <t>0700500</t>
  </si>
  <si>
    <t>Резервные средства</t>
  </si>
  <si>
    <t>870</t>
  </si>
  <si>
    <t>Оценка недвижимости, признание прав и регулирование отношений по государственной и муниципальной собственности</t>
  </si>
  <si>
    <t>0900200</t>
  </si>
  <si>
    <t>0920311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</si>
  <si>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местного самоуправления власти (муниципальных органов), либо должностных лиц этих органов, а также в результате деятельности казенных учреждений</t>
  </si>
  <si>
    <t>831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</si>
  <si>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</si>
  <si>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</si>
  <si>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отсутсвют военные омиссариаты</t>
  </si>
  <si>
    <t>0013601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</si>
  <si>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</si>
  <si>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</si>
  <si>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деятельности подведомственных учреждений</t>
  </si>
  <si>
    <t>3029900</t>
  </si>
  <si>
    <t>4310100</t>
  </si>
  <si>
    <t>Приобретение товаров, работ, услуг в пользу граждан</t>
  </si>
  <si>
    <t>323</t>
  </si>
  <si>
    <t>КУЛЬТУРА, КИНЕМАТОГРАФИЯ</t>
  </si>
  <si>
    <t>Культура</t>
  </si>
  <si>
    <t xml:space="preserve">Государственная поддержка в сфере культуры, кинематографии </t>
  </si>
  <si>
    <t>4508500</t>
  </si>
  <si>
    <t>5140100</t>
  </si>
  <si>
    <t>ФИЗИЧЕСКАЯ КУЛЬТУРА И СПОРТ</t>
  </si>
  <si>
    <t>ОБЩЕГОСУДАРСТВЕННЫЕ ВОПРОСЫ</t>
  </si>
  <si>
    <t>Аппарат местных администраций</t>
  </si>
  <si>
    <t xml:space="preserve"> Обслуживание государственного внутреннего и муниципального долга</t>
  </si>
  <si>
    <t>0650300</t>
  </si>
  <si>
    <t>Обслуживание муниципального долга</t>
  </si>
  <si>
    <t>730</t>
  </si>
  <si>
    <t>5058600</t>
  </si>
  <si>
    <t>Дорожное хозяйство (дорожные фонды)</t>
  </si>
  <si>
    <t>Долгосрочная целевая программа "Повышение безопасности дорожного движения в 2009-2012 годах"</t>
  </si>
  <si>
    <t>Всего расходов</t>
  </si>
  <si>
    <t>7950511</t>
  </si>
  <si>
    <t>6000100</t>
  </si>
  <si>
    <t>6000300</t>
  </si>
  <si>
    <t>Благоустройство (озеленение)</t>
  </si>
  <si>
    <t>6000500</t>
  </si>
  <si>
    <t>5210601</t>
  </si>
  <si>
    <t>5210602</t>
  </si>
  <si>
    <t>Субсидии на решение вопросов межмуниципального характера из бюджетов поселений в бюджет муниципального района</t>
  </si>
  <si>
    <t>410</t>
  </si>
  <si>
    <t>Бюджетные инвестиции в объекты муниципальной собственности муниципальным учреждениям</t>
  </si>
  <si>
    <t xml:space="preserve"> (тыс. руб.)</t>
  </si>
  <si>
    <t>Наименование кода</t>
  </si>
  <si>
    <t>РЗ</t>
  </si>
  <si>
    <t>000 00 00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</si>
  <si>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</si>
  <si>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070 00 00</t>
  </si>
  <si>
    <t>Резервные фонды исполнительных органов государственной власти субъектов Российской Федерации</t>
  </si>
  <si>
    <t>Мероприятия в сфере культуры, кинематографии и средств массовой информации</t>
  </si>
  <si>
    <t xml:space="preserve">08 </t>
  </si>
  <si>
    <t>ВСЕГО РАСХОДОВ</t>
  </si>
  <si>
    <t>090 02 00</t>
  </si>
  <si>
    <t>Поисковые и аварийно-спасательные учреждения</t>
  </si>
  <si>
    <t>302 99 00</t>
  </si>
  <si>
    <t>Озеленение</t>
  </si>
  <si>
    <t>600 03 00</t>
  </si>
  <si>
    <t>514  00 00</t>
  </si>
  <si>
    <t xml:space="preserve"> ФИЗИЧЕСКАЯ КУЛЬТУРА И СПОРТ</t>
  </si>
  <si>
    <t xml:space="preserve">Физическая культура </t>
  </si>
  <si>
    <t>Премирование победителей Всероссийского конкурса на звание «Самый благоустроенный город России»</t>
  </si>
  <si>
    <t>520 14 15</t>
  </si>
  <si>
    <t>МО "Поселок Приморье"</t>
  </si>
  <si>
    <t>795 05 11</t>
  </si>
  <si>
    <t xml:space="preserve"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</t>
  </si>
  <si>
    <t>541</t>
  </si>
  <si>
    <t>Иные межбюджетные трансферты по переданным полномочиям</t>
  </si>
  <si>
    <t xml:space="preserve">000 1 11 05000 10 0000 120 </t>
  </si>
  <si>
    <t>092 03 00</t>
  </si>
  <si>
    <t xml:space="preserve">МО "Поселок Приморье" </t>
  </si>
  <si>
    <t>Администрация МО "Поселок Приморье"</t>
  </si>
  <si>
    <t>Ведомственная структура расходов бюджета муниципального образования «Поселок Приморье» на 2012 год</t>
  </si>
  <si>
    <t>Распределение  бюджетных ассигнований на 2012 год  по разделам, подразделам и целевым статьям  классификации расходов  бюджета  МО "Поселок Приморье"</t>
  </si>
  <si>
    <t>344</t>
  </si>
  <si>
    <t>3510500</t>
  </si>
  <si>
    <t>Мероприятия в области коммунального хозяйства</t>
  </si>
  <si>
    <t>- уличное освещение</t>
  </si>
  <si>
    <t>- эксплуатация УНО</t>
  </si>
  <si>
    <t>- модернизация сетей УНО</t>
  </si>
  <si>
    <t>- отлов собак</t>
  </si>
  <si>
    <t>- уборка территорий</t>
  </si>
  <si>
    <t>- ремонт контейнерных площадок</t>
  </si>
  <si>
    <t>7950000</t>
  </si>
  <si>
    <t>Целевые программы муниципальных образований</t>
  </si>
  <si>
    <t>000 207 05000 10 0000 151</t>
  </si>
  <si>
    <t>Прочие безвозмездные поступления в бюджеты поселений</t>
  </si>
  <si>
    <t>795 00 00</t>
  </si>
  <si>
    <t>Коммунальные услуги</t>
  </si>
  <si>
    <t>351 05 00</t>
  </si>
  <si>
    <t>Налоговые, неналоговые доходы и безвозмездные поступления бюджета городского поселения "Поселок Приморье" на 2012 год</t>
  </si>
  <si>
    <t>000 202 04999 10 0000 151</t>
  </si>
  <si>
    <t>Прочие межбюджетные трансферты, передаваемые бюджетам поселений</t>
  </si>
  <si>
    <t>000 202 01999 10 0000 151</t>
  </si>
  <si>
    <t>Прочие дотации бюджетам поселений</t>
  </si>
  <si>
    <t>360</t>
  </si>
  <si>
    <t>Приложение №3</t>
  </si>
  <si>
    <t>Приложение № 2</t>
  </si>
  <si>
    <t>000 202 04033 10 0000 151</t>
  </si>
  <si>
    <t>Межбюджетные трансферты, передаваемые бюджетам поселений, на премирование победителей Всероссийского конкурса на звание "Самое благоустроенное городское (сельское) поселение России"</t>
  </si>
  <si>
    <t>6202502</t>
  </si>
  <si>
    <t>Премирование победителей Всероссийского конкурса на звание "Самое благоустроенное городское (сельское) поселение России"</t>
  </si>
  <si>
    <t>- иные выплаты населению</t>
  </si>
  <si>
    <t>520 25 02</t>
  </si>
  <si>
    <r>
      <t xml:space="preserve">от 13 июня 2012 г  № </t>
    </r>
    <r>
      <rPr>
        <sz val="12"/>
        <color theme="1"/>
        <rFont val="Times New Roman"/>
        <family val="1"/>
        <charset val="204"/>
      </rPr>
      <t xml:space="preserve"> 11 </t>
    </r>
  </si>
  <si>
    <t>от 13 июня 2012 года № 11</t>
  </si>
</sst>
</file>

<file path=xl/styles.xml><?xml version="1.0" encoding="utf-8"?>
<styleSheet xmlns="http://schemas.openxmlformats.org/spreadsheetml/2006/main">
  <numFmts count="1">
    <numFmt numFmtId="164" formatCode="#,##0.0"/>
  </numFmts>
  <fonts count="32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4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42">
    <xf numFmtId="0" fontId="0" fillId="0" borderId="0"/>
    <xf numFmtId="0" fontId="7" fillId="0" borderId="0" applyNumberFormat="0" applyFill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2" borderId="0" applyNumberFormat="0" applyBorder="0" applyAlignment="0" applyProtection="0"/>
    <xf numFmtId="0" fontId="12" fillId="3" borderId="0" applyNumberFormat="0" applyBorder="0" applyAlignment="0" applyProtection="0"/>
    <xf numFmtId="0" fontId="13" fillId="4" borderId="0" applyNumberFormat="0" applyBorder="0" applyAlignment="0" applyProtection="0"/>
    <xf numFmtId="0" fontId="14" fillId="5" borderId="6" applyNumberFormat="0" applyAlignment="0" applyProtection="0"/>
    <xf numFmtId="0" fontId="15" fillId="6" borderId="7" applyNumberFormat="0" applyAlignment="0" applyProtection="0"/>
    <xf numFmtId="0" fontId="16" fillId="6" borderId="6" applyNumberFormat="0" applyAlignment="0" applyProtection="0"/>
    <xf numFmtId="0" fontId="17" fillId="0" borderId="8" applyNumberFormat="0" applyFill="0" applyAlignment="0" applyProtection="0"/>
    <xf numFmtId="0" fontId="18" fillId="7" borderId="9" applyNumberFormat="0" applyAlignment="0" applyProtection="0"/>
    <xf numFmtId="0" fontId="19" fillId="0" borderId="0" applyNumberFormat="0" applyFill="0" applyBorder="0" applyAlignment="0" applyProtection="0"/>
    <xf numFmtId="0" fontId="6" fillId="8" borderId="10" applyNumberFormat="0" applyFont="0" applyAlignment="0" applyProtection="0"/>
    <xf numFmtId="0" fontId="20" fillId="0" borderId="0" applyNumberFormat="0" applyFill="0" applyBorder="0" applyAlignment="0" applyProtection="0"/>
    <xf numFmtId="0" fontId="21" fillId="0" borderId="11" applyNumberFormat="0" applyFill="0" applyAlignment="0" applyProtection="0"/>
    <xf numFmtId="0" fontId="22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22" fillId="28" borderId="0" applyNumberFormat="0" applyBorder="0" applyAlignment="0" applyProtection="0"/>
    <xf numFmtId="0" fontId="22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22" fillId="32" borderId="0" applyNumberFormat="0" applyBorder="0" applyAlignment="0" applyProtection="0"/>
  </cellStyleXfs>
  <cellXfs count="105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/>
    <xf numFmtId="0" fontId="4" fillId="0" borderId="2" xfId="0" applyFont="1" applyBorder="1" applyAlignment="1">
      <alignment wrapText="1"/>
    </xf>
    <xf numFmtId="0" fontId="5" fillId="0" borderId="0" xfId="0" applyFont="1" applyAlignment="1">
      <alignment horizontal="right"/>
    </xf>
    <xf numFmtId="0" fontId="4" fillId="0" borderId="0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wrapText="1"/>
    </xf>
    <xf numFmtId="0" fontId="25" fillId="0" borderId="0" xfId="0" applyFont="1"/>
    <xf numFmtId="0" fontId="23" fillId="34" borderId="2" xfId="0" applyFont="1" applyFill="1" applyBorder="1" applyAlignment="1">
      <alignment horizontal="center" vertical="center"/>
    </xf>
    <xf numFmtId="49" fontId="23" fillId="34" borderId="14" xfId="0" applyNumberFormat="1" applyFont="1" applyFill="1" applyBorder="1" applyAlignment="1">
      <alignment horizontal="center" vertical="center"/>
    </xf>
    <xf numFmtId="0" fontId="23" fillId="34" borderId="14" xfId="0" applyFont="1" applyFill="1" applyBorder="1" applyAlignment="1">
      <alignment horizontal="center" vertical="center"/>
    </xf>
    <xf numFmtId="0" fontId="27" fillId="34" borderId="2" xfId="0" applyFont="1" applyFill="1" applyBorder="1" applyAlignment="1">
      <alignment horizontal="center" wrapText="1"/>
    </xf>
    <xf numFmtId="49" fontId="27" fillId="34" borderId="2" xfId="0" applyNumberFormat="1" applyFont="1" applyFill="1" applyBorder="1" applyAlignment="1">
      <alignment horizontal="center"/>
    </xf>
    <xf numFmtId="164" fontId="27" fillId="34" borderId="2" xfId="0" applyNumberFormat="1" applyFont="1" applyFill="1" applyBorder="1"/>
    <xf numFmtId="0" fontId="4" fillId="34" borderId="2" xfId="0" applyFont="1" applyFill="1" applyBorder="1" applyAlignment="1">
      <alignment horizontal="left" wrapText="1"/>
    </xf>
    <xf numFmtId="0" fontId="27" fillId="34" borderId="2" xfId="0" applyFont="1" applyFill="1" applyBorder="1" applyAlignment="1">
      <alignment wrapText="1"/>
    </xf>
    <xf numFmtId="0" fontId="28" fillId="34" borderId="2" xfId="0" applyFont="1" applyFill="1" applyBorder="1" applyAlignment="1">
      <alignment horizontal="left" wrapText="1"/>
    </xf>
    <xf numFmtId="49" fontId="25" fillId="34" borderId="2" xfId="0" applyNumberFormat="1" applyFont="1" applyFill="1" applyBorder="1" applyAlignment="1">
      <alignment horizontal="center"/>
    </xf>
    <xf numFmtId="164" fontId="25" fillId="34" borderId="2" xfId="0" applyNumberFormat="1" applyFont="1" applyFill="1" applyBorder="1"/>
    <xf numFmtId="0" fontId="25" fillId="34" borderId="2" xfId="0" applyFont="1" applyFill="1" applyBorder="1"/>
    <xf numFmtId="0" fontId="24" fillId="34" borderId="2" xfId="0" applyFont="1" applyFill="1" applyBorder="1" applyAlignment="1">
      <alignment horizontal="left" wrapText="1"/>
    </xf>
    <xf numFmtId="0" fontId="3" fillId="34" borderId="2" xfId="0" applyFont="1" applyFill="1" applyBorder="1" applyAlignment="1">
      <alignment horizontal="left" wrapText="1"/>
    </xf>
    <xf numFmtId="0" fontId="24" fillId="33" borderId="19" xfId="0" applyFont="1" applyFill="1" applyBorder="1" applyAlignment="1">
      <alignment horizontal="left" wrapText="1"/>
    </xf>
    <xf numFmtId="0" fontId="28" fillId="33" borderId="19" xfId="0" applyFont="1" applyFill="1" applyBorder="1" applyAlignment="1">
      <alignment horizontal="left" wrapText="1"/>
    </xf>
    <xf numFmtId="0" fontId="25" fillId="34" borderId="2" xfId="0" applyFont="1" applyFill="1" applyBorder="1" applyAlignment="1">
      <alignment wrapText="1"/>
    </xf>
    <xf numFmtId="4" fontId="27" fillId="34" borderId="2" xfId="0" applyNumberFormat="1" applyFont="1" applyFill="1" applyBorder="1"/>
    <xf numFmtId="0" fontId="25" fillId="34" borderId="0" xfId="0" applyFont="1" applyFill="1" applyBorder="1"/>
    <xf numFmtId="49" fontId="25" fillId="34" borderId="0" xfId="0" applyNumberFormat="1" applyFont="1" applyFill="1" applyAlignment="1">
      <alignment horizontal="center"/>
    </xf>
    <xf numFmtId="164" fontId="25" fillId="34" borderId="0" xfId="0" applyNumberFormat="1" applyFont="1" applyFill="1"/>
    <xf numFmtId="0" fontId="25" fillId="34" borderId="0" xfId="0" applyFont="1" applyFill="1"/>
    <xf numFmtId="49" fontId="29" fillId="34" borderId="2" xfId="0" applyNumberFormat="1" applyFont="1" applyFill="1" applyBorder="1" applyAlignment="1">
      <alignment horizontal="center"/>
    </xf>
    <xf numFmtId="49" fontId="28" fillId="34" borderId="2" xfId="0" applyNumberFormat="1" applyFont="1" applyFill="1" applyBorder="1" applyAlignment="1">
      <alignment horizontal="center"/>
    </xf>
    <xf numFmtId="0" fontId="4" fillId="33" borderId="19" xfId="0" applyFont="1" applyFill="1" applyBorder="1" applyAlignment="1">
      <alignment horizontal="left" wrapText="1"/>
    </xf>
    <xf numFmtId="49" fontId="28" fillId="33" borderId="2" xfId="0" applyNumberFormat="1" applyFont="1" applyFill="1" applyBorder="1" applyAlignment="1">
      <alignment horizontal="center" shrinkToFit="1"/>
    </xf>
    <xf numFmtId="0" fontId="24" fillId="33" borderId="2" xfId="0" applyFont="1" applyFill="1" applyBorder="1" applyAlignment="1">
      <alignment horizontal="left" wrapText="1"/>
    </xf>
    <xf numFmtId="49" fontId="24" fillId="33" borderId="2" xfId="0" applyNumberFormat="1" applyFont="1" applyFill="1" applyBorder="1" applyAlignment="1">
      <alignment horizontal="center" shrinkToFit="1"/>
    </xf>
    <xf numFmtId="0" fontId="28" fillId="33" borderId="2" xfId="0" applyFont="1" applyFill="1" applyBorder="1" applyAlignment="1">
      <alignment horizontal="left" wrapText="1"/>
    </xf>
    <xf numFmtId="0" fontId="28" fillId="0" borderId="2" xfId="0" applyFont="1" applyFill="1" applyBorder="1" applyAlignment="1">
      <alignment horizontal="left" wrapText="1"/>
    </xf>
    <xf numFmtId="0" fontId="24" fillId="0" borderId="2" xfId="0" applyFont="1" applyFill="1" applyBorder="1" applyAlignment="1">
      <alignment horizontal="left" wrapText="1"/>
    </xf>
    <xf numFmtId="0" fontId="28" fillId="0" borderId="0" xfId="0" applyFont="1" applyFill="1" applyBorder="1"/>
    <xf numFmtId="0" fontId="28" fillId="0" borderId="0" xfId="0" applyFont="1" applyFill="1"/>
    <xf numFmtId="4" fontId="28" fillId="0" borderId="0" xfId="0" applyNumberFormat="1" applyFont="1" applyFill="1" applyAlignment="1">
      <alignment horizontal="right"/>
    </xf>
    <xf numFmtId="0" fontId="24" fillId="0" borderId="20" xfId="0" applyFont="1" applyFill="1" applyBorder="1" applyAlignment="1">
      <alignment horizontal="center" vertical="center" wrapText="1"/>
    </xf>
    <xf numFmtId="0" fontId="24" fillId="0" borderId="21" xfId="0" applyFont="1" applyFill="1" applyBorder="1" applyAlignment="1">
      <alignment horizontal="center" vertical="center" wrapText="1"/>
    </xf>
    <xf numFmtId="4" fontId="24" fillId="0" borderId="21" xfId="0" applyNumberFormat="1" applyFont="1" applyFill="1" applyBorder="1" applyAlignment="1">
      <alignment horizontal="center" vertical="center"/>
    </xf>
    <xf numFmtId="0" fontId="24" fillId="33" borderId="13" xfId="0" applyFont="1" applyFill="1" applyBorder="1" applyAlignment="1">
      <alignment horizontal="left" wrapText="1"/>
    </xf>
    <xf numFmtId="49" fontId="24" fillId="33" borderId="14" xfId="0" applyNumberFormat="1" applyFont="1" applyFill="1" applyBorder="1" applyAlignment="1">
      <alignment horizontal="center" shrinkToFit="1"/>
    </xf>
    <xf numFmtId="4" fontId="24" fillId="33" borderId="14" xfId="0" applyNumberFormat="1" applyFont="1" applyFill="1" applyBorder="1" applyAlignment="1" applyProtection="1">
      <alignment horizontal="right" shrinkToFit="1"/>
      <protection locked="0"/>
    </xf>
    <xf numFmtId="4" fontId="24" fillId="33" borderId="2" xfId="0" applyNumberFormat="1" applyFont="1" applyFill="1" applyBorder="1" applyAlignment="1" applyProtection="1">
      <alignment horizontal="right" shrinkToFit="1"/>
      <protection locked="0"/>
    </xf>
    <xf numFmtId="4" fontId="28" fillId="33" borderId="2" xfId="0" applyNumberFormat="1" applyFont="1" applyFill="1" applyBorder="1" applyAlignment="1" applyProtection="1">
      <alignment horizontal="right" shrinkToFit="1"/>
      <protection locked="0"/>
    </xf>
    <xf numFmtId="49" fontId="28" fillId="0" borderId="2" xfId="0" applyNumberFormat="1" applyFont="1" applyFill="1" applyBorder="1" applyAlignment="1">
      <alignment horizontal="center"/>
    </xf>
    <xf numFmtId="0" fontId="28" fillId="0" borderId="12" xfId="0" applyFont="1" applyFill="1" applyBorder="1" applyAlignment="1">
      <alignment horizontal="left" wrapText="1"/>
    </xf>
    <xf numFmtId="4" fontId="28" fillId="34" borderId="2" xfId="0" applyNumberFormat="1" applyFont="1" applyFill="1" applyBorder="1" applyAlignment="1" applyProtection="1">
      <alignment horizontal="right" shrinkToFit="1"/>
      <protection locked="0"/>
    </xf>
    <xf numFmtId="0" fontId="24" fillId="33" borderId="22" xfId="0" applyFont="1" applyFill="1" applyBorder="1" applyAlignment="1">
      <alignment horizontal="center" wrapText="1"/>
    </xf>
    <xf numFmtId="0" fontId="24" fillId="33" borderId="23" xfId="0" applyFont="1" applyFill="1" applyBorder="1" applyAlignment="1">
      <alignment wrapText="1"/>
    </xf>
    <xf numFmtId="4" fontId="24" fillId="33" borderId="24" xfId="0" applyNumberFormat="1" applyFont="1" applyFill="1" applyBorder="1" applyAlignment="1" applyProtection="1">
      <alignment horizontal="right" shrinkToFit="1"/>
      <protection locked="0"/>
    </xf>
    <xf numFmtId="4" fontId="28" fillId="0" borderId="0" xfId="0" applyNumberFormat="1" applyFont="1" applyFill="1" applyBorder="1"/>
    <xf numFmtId="4" fontId="28" fillId="0" borderId="0" xfId="0" applyNumberFormat="1" applyFont="1" applyFill="1"/>
    <xf numFmtId="0" fontId="25" fillId="0" borderId="2" xfId="0" applyFont="1" applyBorder="1"/>
    <xf numFmtId="0" fontId="25" fillId="0" borderId="2" xfId="0" applyFont="1" applyBorder="1" applyAlignment="1">
      <alignment wrapText="1"/>
    </xf>
    <xf numFmtId="0" fontId="28" fillId="0" borderId="2" xfId="0" applyFont="1" applyBorder="1" applyAlignment="1">
      <alignment horizontal="center" wrapText="1"/>
    </xf>
    <xf numFmtId="0" fontId="25" fillId="0" borderId="2" xfId="0" applyFont="1" applyBorder="1" applyAlignment="1"/>
    <xf numFmtId="0" fontId="24" fillId="0" borderId="1" xfId="0" applyFont="1" applyBorder="1" applyAlignment="1">
      <alignment horizontal="center" wrapText="1"/>
    </xf>
    <xf numFmtId="164" fontId="24" fillId="0" borderId="2" xfId="0" applyNumberFormat="1" applyFont="1" applyBorder="1" applyAlignment="1">
      <alignment wrapText="1"/>
    </xf>
    <xf numFmtId="0" fontId="27" fillId="0" borderId="2" xfId="0" applyFont="1" applyBorder="1" applyAlignment="1">
      <alignment wrapText="1"/>
    </xf>
    <xf numFmtId="164" fontId="25" fillId="0" borderId="2" xfId="0" applyNumberFormat="1" applyFont="1" applyBorder="1" applyAlignment="1">
      <alignment wrapText="1"/>
    </xf>
    <xf numFmtId="0" fontId="24" fillId="0" borderId="2" xfId="0" applyFont="1" applyBorder="1" applyAlignment="1">
      <alignment wrapText="1"/>
    </xf>
    <xf numFmtId="164" fontId="28" fillId="0" borderId="2" xfId="0" applyNumberFormat="1" applyFont="1" applyBorder="1" applyAlignment="1">
      <alignment wrapText="1"/>
    </xf>
    <xf numFmtId="0" fontId="28" fillId="0" borderId="2" xfId="0" applyFont="1" applyBorder="1" applyAlignment="1">
      <alignment wrapText="1"/>
    </xf>
    <xf numFmtId="0" fontId="28" fillId="0" borderId="2" xfId="0" applyNumberFormat="1" applyFont="1" applyBorder="1" applyAlignment="1">
      <alignment wrapText="1"/>
    </xf>
    <xf numFmtId="0" fontId="28" fillId="0" borderId="2" xfId="0" applyFont="1" applyBorder="1" applyAlignment="1">
      <alignment horizontal="left" wrapText="1"/>
    </xf>
    <xf numFmtId="0" fontId="30" fillId="0" borderId="2" xfId="0" applyFont="1" applyFill="1" applyBorder="1" applyAlignment="1">
      <alignment wrapText="1"/>
    </xf>
    <xf numFmtId="0" fontId="3" fillId="0" borderId="0" xfId="0" applyFont="1" applyBorder="1" applyAlignment="1">
      <alignment horizontal="center" wrapText="1"/>
    </xf>
    <xf numFmtId="49" fontId="3" fillId="34" borderId="2" xfId="0" applyNumberFormat="1" applyFont="1" applyFill="1" applyBorder="1" applyAlignment="1">
      <alignment horizontal="left" wrapText="1"/>
    </xf>
    <xf numFmtId="49" fontId="2" fillId="0" borderId="0" xfId="0" applyNumberFormat="1" applyFont="1"/>
    <xf numFmtId="49" fontId="25" fillId="0" borderId="2" xfId="0" applyNumberFormat="1" applyFont="1" applyFill="1" applyBorder="1" applyAlignment="1">
      <alignment horizontal="center"/>
    </xf>
    <xf numFmtId="164" fontId="25" fillId="0" borderId="2" xfId="0" applyNumberFormat="1" applyFont="1" applyFill="1" applyBorder="1"/>
    <xf numFmtId="0" fontId="25" fillId="0" borderId="0" xfId="0" applyFont="1" applyFill="1"/>
    <xf numFmtId="164" fontId="28" fillId="0" borderId="2" xfId="0" applyNumberFormat="1" applyFont="1" applyFill="1" applyBorder="1"/>
    <xf numFmtId="49" fontId="27" fillId="0" borderId="2" xfId="0" applyNumberFormat="1" applyFont="1" applyFill="1" applyBorder="1" applyAlignment="1">
      <alignment horizontal="center"/>
    </xf>
    <xf numFmtId="164" fontId="27" fillId="0" borderId="2" xfId="0" applyNumberFormat="1" applyFont="1" applyFill="1" applyBorder="1"/>
    <xf numFmtId="0" fontId="28" fillId="0" borderId="19" xfId="0" applyFont="1" applyFill="1" applyBorder="1" applyAlignment="1">
      <alignment horizontal="left" wrapText="1"/>
    </xf>
    <xf numFmtId="0" fontId="4" fillId="0" borderId="19" xfId="0" applyFont="1" applyFill="1" applyBorder="1" applyAlignment="1">
      <alignment horizontal="left" wrapText="1"/>
    </xf>
    <xf numFmtId="0" fontId="24" fillId="0" borderId="19" xfId="0" applyFont="1" applyFill="1" applyBorder="1" applyAlignment="1">
      <alignment horizontal="left" wrapText="1"/>
    </xf>
    <xf numFmtId="49" fontId="28" fillId="33" borderId="19" xfId="0" applyNumberFormat="1" applyFont="1" applyFill="1" applyBorder="1" applyAlignment="1">
      <alignment horizontal="left" wrapText="1"/>
    </xf>
    <xf numFmtId="0" fontId="28" fillId="0" borderId="0" xfId="0" applyFont="1" applyAlignment="1">
      <alignment horizontal="right" wrapText="1"/>
    </xf>
    <xf numFmtId="0" fontId="28" fillId="0" borderId="0" xfId="0" applyFont="1" applyAlignment="1">
      <alignment horizontal="right"/>
    </xf>
    <xf numFmtId="0" fontId="25" fillId="0" borderId="0" xfId="0" applyFont="1" applyAlignment="1">
      <alignment horizontal="right"/>
    </xf>
    <xf numFmtId="0" fontId="31" fillId="0" borderId="0" xfId="0" applyFont="1" applyBorder="1" applyAlignment="1">
      <alignment horizontal="center" vertical="center" wrapText="1"/>
    </xf>
    <xf numFmtId="0" fontId="27" fillId="34" borderId="2" xfId="0" applyFont="1" applyFill="1" applyBorder="1" applyAlignment="1">
      <alignment wrapText="1"/>
    </xf>
    <xf numFmtId="0" fontId="21" fillId="0" borderId="2" xfId="0" applyFont="1" applyBorder="1" applyAlignment="1">
      <alignment wrapText="1"/>
    </xf>
    <xf numFmtId="0" fontId="25" fillId="34" borderId="0" xfId="0" applyFont="1" applyFill="1" applyAlignment="1">
      <alignment horizontal="right" wrapText="1"/>
    </xf>
    <xf numFmtId="0" fontId="26" fillId="34" borderId="0" xfId="0" applyFont="1" applyFill="1" applyAlignment="1">
      <alignment horizontal="center" vertical="center" wrapText="1"/>
    </xf>
    <xf numFmtId="0" fontId="2" fillId="34" borderId="0" xfId="0" applyFont="1" applyFill="1" applyAlignment="1">
      <alignment horizontal="right" wrapText="1"/>
    </xf>
    <xf numFmtId="49" fontId="24" fillId="34" borderId="13" xfId="0" applyNumberFormat="1" applyFont="1" applyFill="1" applyBorder="1" applyAlignment="1">
      <alignment horizontal="center" vertical="center" wrapText="1" shrinkToFit="1"/>
    </xf>
    <xf numFmtId="0" fontId="0" fillId="34" borderId="16" xfId="0" applyFont="1" applyFill="1" applyBorder="1" applyAlignment="1">
      <alignment horizontal="center" wrapText="1"/>
    </xf>
    <xf numFmtId="0" fontId="24" fillId="34" borderId="14" xfId="0" applyFont="1" applyFill="1" applyBorder="1" applyAlignment="1">
      <alignment horizontal="center" vertical="center" wrapText="1"/>
    </xf>
    <xf numFmtId="0" fontId="0" fillId="34" borderId="17" xfId="0" applyFill="1" applyBorder="1" applyAlignment="1">
      <alignment horizontal="center" wrapText="1"/>
    </xf>
    <xf numFmtId="0" fontId="24" fillId="34" borderId="15" xfId="0" applyFont="1" applyFill="1" applyBorder="1" applyAlignment="1">
      <alignment horizontal="center" vertical="center" wrapText="1"/>
    </xf>
    <xf numFmtId="0" fontId="0" fillId="34" borderId="18" xfId="0" applyFill="1" applyBorder="1" applyAlignment="1">
      <alignment horizontal="center" wrapText="1"/>
    </xf>
    <xf numFmtId="0" fontId="28" fillId="0" borderId="0" xfId="0" applyFont="1" applyFill="1" applyBorder="1" applyAlignment="1">
      <alignment horizontal="right"/>
    </xf>
    <xf numFmtId="0" fontId="28" fillId="0" borderId="0" xfId="0" applyFont="1" applyFill="1" applyBorder="1" applyAlignment="1">
      <alignment horizontal="right" wrapText="1"/>
    </xf>
    <xf numFmtId="4" fontId="28" fillId="0" borderId="0" xfId="0" applyNumberFormat="1" applyFont="1" applyFill="1" applyBorder="1" applyAlignment="1">
      <alignment horizontal="right"/>
    </xf>
    <xf numFmtId="0" fontId="25" fillId="0" borderId="0" xfId="0" applyFont="1" applyAlignment="1"/>
    <xf numFmtId="0" fontId="31" fillId="0" borderId="0" xfId="0" applyFont="1" applyFill="1" applyBorder="1" applyAlignment="1">
      <alignment horizontal="center" wrapText="1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8"/>
  <sheetViews>
    <sheetView tabSelected="1" zoomScale="82" zoomScaleNormal="82" workbookViewId="0">
      <selection activeCell="C11" sqref="C11"/>
    </sheetView>
  </sheetViews>
  <sheetFormatPr defaultRowHeight="15"/>
  <cols>
    <col min="1" max="1" width="28.140625" style="2" customWidth="1"/>
    <col min="2" max="2" width="45.140625" style="2" customWidth="1"/>
    <col min="3" max="3" width="16.7109375" style="2" customWidth="1"/>
    <col min="4" max="16384" width="9.140625" style="2"/>
  </cols>
  <sheetData>
    <row r="1" spans="1:3" ht="15.75">
      <c r="A1" s="85" t="s">
        <v>0</v>
      </c>
      <c r="B1" s="85"/>
      <c r="C1" s="85"/>
    </row>
    <row r="2" spans="1:3" ht="15.75">
      <c r="A2" s="86" t="s">
        <v>1</v>
      </c>
      <c r="B2" s="87"/>
      <c r="C2" s="87"/>
    </row>
    <row r="3" spans="1:3" ht="15.75">
      <c r="A3" s="86" t="s">
        <v>186</v>
      </c>
      <c r="B3" s="87"/>
      <c r="C3" s="87"/>
    </row>
    <row r="4" spans="1:3" ht="15.75">
      <c r="A4" s="86" t="s">
        <v>220</v>
      </c>
      <c r="B4" s="87"/>
      <c r="C4" s="87"/>
    </row>
    <row r="5" spans="1:3">
      <c r="A5" s="1"/>
      <c r="B5" s="4"/>
      <c r="C5" s="4"/>
    </row>
    <row r="6" spans="1:3" ht="41.25" customHeight="1">
      <c r="A6" s="88" t="s">
        <v>206</v>
      </c>
      <c r="B6" s="88"/>
      <c r="C6" s="88"/>
    </row>
    <row r="7" spans="1:3" ht="22.5" customHeight="1">
      <c r="A7" s="5"/>
      <c r="B7" s="5"/>
      <c r="C7" s="72" t="s">
        <v>22</v>
      </c>
    </row>
    <row r="8" spans="1:3" ht="31.5">
      <c r="A8" s="60" t="s">
        <v>21</v>
      </c>
      <c r="B8" s="60" t="s">
        <v>2</v>
      </c>
      <c r="C8" s="60" t="s">
        <v>23</v>
      </c>
    </row>
    <row r="9" spans="1:3" ht="15.75">
      <c r="A9" s="61"/>
      <c r="B9" s="62" t="s">
        <v>3</v>
      </c>
      <c r="C9" s="63">
        <f>C12+C10+C14</f>
        <v>695</v>
      </c>
    </row>
    <row r="10" spans="1:3" ht="25.5" customHeight="1">
      <c r="A10" s="59" t="s">
        <v>4</v>
      </c>
      <c r="B10" s="64" t="s">
        <v>24</v>
      </c>
      <c r="C10" s="65">
        <f>C11</f>
        <v>250</v>
      </c>
    </row>
    <row r="11" spans="1:3" ht="63" customHeight="1">
      <c r="A11" s="59" t="s">
        <v>6</v>
      </c>
      <c r="B11" s="59" t="s">
        <v>5</v>
      </c>
      <c r="C11" s="65">
        <v>250</v>
      </c>
    </row>
    <row r="12" spans="1:3" ht="24.75" customHeight="1">
      <c r="A12" s="59" t="s">
        <v>7</v>
      </c>
      <c r="B12" s="66" t="s">
        <v>25</v>
      </c>
      <c r="C12" s="67">
        <f>C13</f>
        <v>200</v>
      </c>
    </row>
    <row r="13" spans="1:3" ht="64.5" customHeight="1">
      <c r="A13" s="59" t="s">
        <v>26</v>
      </c>
      <c r="B13" s="59" t="s">
        <v>8</v>
      </c>
      <c r="C13" s="67">
        <v>200</v>
      </c>
    </row>
    <row r="14" spans="1:3" ht="28.5" customHeight="1">
      <c r="A14" s="59" t="s">
        <v>27</v>
      </c>
      <c r="B14" s="64" t="s">
        <v>9</v>
      </c>
      <c r="C14" s="65">
        <f>C15</f>
        <v>245</v>
      </c>
    </row>
    <row r="15" spans="1:3" ht="92.25" customHeight="1">
      <c r="A15" s="59" t="s">
        <v>10</v>
      </c>
      <c r="B15" s="59" t="s">
        <v>11</v>
      </c>
      <c r="C15" s="65">
        <v>245</v>
      </c>
    </row>
    <row r="16" spans="1:3" ht="21.75" customHeight="1">
      <c r="A16" s="61"/>
      <c r="B16" s="62" t="s">
        <v>12</v>
      </c>
      <c r="C16" s="63">
        <f>C17+C18</f>
        <v>100</v>
      </c>
    </row>
    <row r="17" spans="1:3" ht="108" customHeight="1">
      <c r="A17" s="68" t="s">
        <v>184</v>
      </c>
      <c r="B17" s="69" t="s">
        <v>28</v>
      </c>
      <c r="C17" s="67">
        <v>50</v>
      </c>
    </row>
    <row r="18" spans="1:3" ht="116.25" customHeight="1">
      <c r="A18" s="70" t="s">
        <v>13</v>
      </c>
      <c r="B18" s="70" t="s">
        <v>29</v>
      </c>
      <c r="C18" s="67">
        <v>50</v>
      </c>
    </row>
    <row r="19" spans="1:3" ht="30.75" customHeight="1">
      <c r="A19" s="61"/>
      <c r="B19" s="66" t="s">
        <v>14</v>
      </c>
      <c r="C19" s="63">
        <f>C9+C16</f>
        <v>795</v>
      </c>
    </row>
    <row r="20" spans="1:3" ht="54.75" customHeight="1">
      <c r="A20" s="58"/>
      <c r="B20" s="66" t="s">
        <v>15</v>
      </c>
      <c r="C20" s="63">
        <f>C21+C27+C26+C24+C25</f>
        <v>10606.6</v>
      </c>
    </row>
    <row r="21" spans="1:3" ht="54.75" customHeight="1">
      <c r="A21" s="59" t="s">
        <v>16</v>
      </c>
      <c r="B21" s="59" t="s">
        <v>17</v>
      </c>
      <c r="C21" s="65">
        <f>C23+C22</f>
        <v>3634.5</v>
      </c>
    </row>
    <row r="22" spans="1:3" ht="111.75" customHeight="1">
      <c r="A22" s="71"/>
      <c r="B22" s="59" t="s">
        <v>18</v>
      </c>
      <c r="C22" s="65">
        <v>3587.5</v>
      </c>
    </row>
    <row r="23" spans="1:3" ht="48" customHeight="1">
      <c r="A23" s="59"/>
      <c r="B23" s="59" t="s">
        <v>19</v>
      </c>
      <c r="C23" s="65">
        <v>47</v>
      </c>
    </row>
    <row r="24" spans="1:3" ht="39" customHeight="1">
      <c r="A24" s="59" t="s">
        <v>209</v>
      </c>
      <c r="B24" s="59" t="s">
        <v>210</v>
      </c>
      <c r="C24" s="65">
        <v>1000</v>
      </c>
    </row>
    <row r="25" spans="1:3" ht="96" customHeight="1">
      <c r="A25" s="59" t="s">
        <v>214</v>
      </c>
      <c r="B25" s="59" t="s">
        <v>215</v>
      </c>
      <c r="C25" s="65">
        <f>900+21</f>
        <v>921</v>
      </c>
    </row>
    <row r="26" spans="1:3" ht="51" customHeight="1">
      <c r="A26" s="59" t="s">
        <v>207</v>
      </c>
      <c r="B26" s="59" t="s">
        <v>208</v>
      </c>
      <c r="C26" s="65">
        <f>378.2</f>
        <v>378.2</v>
      </c>
    </row>
    <row r="27" spans="1:3" ht="45" customHeight="1">
      <c r="A27" s="59" t="s">
        <v>201</v>
      </c>
      <c r="B27" s="59" t="s">
        <v>202</v>
      </c>
      <c r="C27" s="65">
        <f>5977.9+500+95-1900</f>
        <v>4672.8999999999996</v>
      </c>
    </row>
    <row r="28" spans="1:3">
      <c r="A28" s="3" t="s">
        <v>20</v>
      </c>
      <c r="B28" s="3"/>
      <c r="C28" s="6">
        <f>C20+C19</f>
        <v>11401.6</v>
      </c>
    </row>
  </sheetData>
  <mergeCells count="5">
    <mergeCell ref="A1:C1"/>
    <mergeCell ref="A2:C2"/>
    <mergeCell ref="A3:C3"/>
    <mergeCell ref="A4:C4"/>
    <mergeCell ref="A6:C6"/>
  </mergeCells>
  <pageMargins left="0.88" right="0.19685039370078741" top="0.74803149606299213" bottom="0.57999999999999996" header="0.31496062992125984" footer="0.31496062992125984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60"/>
  <sheetViews>
    <sheetView workbookViewId="0">
      <selection activeCell="A6" sqref="A6:G6"/>
    </sheetView>
  </sheetViews>
  <sheetFormatPr defaultRowHeight="15.75"/>
  <cols>
    <col min="1" max="1" width="65.140625" style="29" customWidth="1"/>
    <col min="2" max="2" width="6.42578125" style="29" customWidth="1"/>
    <col min="3" max="3" width="6.140625" style="29" customWidth="1"/>
    <col min="4" max="4" width="6.85546875" style="29" customWidth="1"/>
    <col min="5" max="5" width="9.140625" style="29"/>
    <col min="6" max="6" width="6.5703125" style="29" customWidth="1"/>
    <col min="7" max="7" width="17.85546875" style="29" customWidth="1"/>
    <col min="8" max="16384" width="9.140625" style="7"/>
  </cols>
  <sheetData>
    <row r="1" spans="1:7">
      <c r="A1" s="91" t="s">
        <v>213</v>
      </c>
      <c r="B1" s="91"/>
      <c r="C1" s="91"/>
      <c r="D1" s="91"/>
      <c r="E1" s="91"/>
      <c r="F1" s="91"/>
      <c r="G1" s="91"/>
    </row>
    <row r="2" spans="1:7">
      <c r="A2" s="91" t="s">
        <v>1</v>
      </c>
      <c r="B2" s="91"/>
      <c r="C2" s="91"/>
      <c r="D2" s="91"/>
      <c r="E2" s="91"/>
      <c r="F2" s="91"/>
      <c r="G2" s="91"/>
    </row>
    <row r="3" spans="1:7">
      <c r="A3" s="91" t="s">
        <v>179</v>
      </c>
      <c r="B3" s="91"/>
      <c r="C3" s="91"/>
      <c r="D3" s="91"/>
      <c r="E3" s="91"/>
      <c r="F3" s="91"/>
      <c r="G3" s="91"/>
    </row>
    <row r="4" spans="1:7">
      <c r="A4" s="91" t="s">
        <v>221</v>
      </c>
      <c r="B4" s="91"/>
      <c r="C4" s="91"/>
      <c r="D4" s="91"/>
      <c r="E4" s="91"/>
      <c r="F4" s="91"/>
      <c r="G4" s="91"/>
    </row>
    <row r="5" spans="1:7">
      <c r="A5" s="91"/>
      <c r="B5" s="91"/>
      <c r="C5" s="91"/>
      <c r="D5" s="91"/>
      <c r="E5" s="91"/>
      <c r="F5" s="91"/>
      <c r="G5" s="91"/>
    </row>
    <row r="6" spans="1:7" ht="59.25" customHeight="1">
      <c r="A6" s="92" t="s">
        <v>188</v>
      </c>
      <c r="B6" s="92"/>
      <c r="C6" s="92"/>
      <c r="D6" s="92"/>
      <c r="E6" s="92"/>
      <c r="F6" s="92"/>
      <c r="G6" s="92"/>
    </row>
    <row r="7" spans="1:7" ht="14.25" customHeight="1" thickBot="1">
      <c r="A7" s="93" t="s">
        <v>22</v>
      </c>
      <c r="B7" s="93"/>
      <c r="C7" s="93"/>
      <c r="D7" s="93"/>
      <c r="E7" s="93"/>
      <c r="F7" s="93"/>
      <c r="G7" s="93"/>
    </row>
    <row r="8" spans="1:7">
      <c r="A8" s="94" t="s">
        <v>31</v>
      </c>
      <c r="B8" s="96" t="s">
        <v>32</v>
      </c>
      <c r="C8" s="96" t="s">
        <v>33</v>
      </c>
      <c r="D8" s="96" t="s">
        <v>34</v>
      </c>
      <c r="E8" s="96" t="s">
        <v>35</v>
      </c>
      <c r="F8" s="96" t="s">
        <v>36</v>
      </c>
      <c r="G8" s="98" t="s">
        <v>23</v>
      </c>
    </row>
    <row r="9" spans="1:7" ht="16.5" thickBot="1">
      <c r="A9" s="95"/>
      <c r="B9" s="97"/>
      <c r="C9" s="97"/>
      <c r="D9" s="97"/>
      <c r="E9" s="97"/>
      <c r="F9" s="97"/>
      <c r="G9" s="99"/>
    </row>
    <row r="10" spans="1:7">
      <c r="A10" s="8">
        <v>1</v>
      </c>
      <c r="B10" s="9">
        <v>2</v>
      </c>
      <c r="C10" s="10">
        <v>3</v>
      </c>
      <c r="D10" s="10">
        <v>4</v>
      </c>
      <c r="E10" s="10">
        <v>5</v>
      </c>
      <c r="F10" s="10">
        <v>6</v>
      </c>
      <c r="G10" s="10">
        <v>7</v>
      </c>
    </row>
    <row r="11" spans="1:7">
      <c r="A11" s="11" t="s">
        <v>187</v>
      </c>
      <c r="B11" s="12" t="s">
        <v>190</v>
      </c>
      <c r="C11" s="12"/>
      <c r="D11" s="12"/>
      <c r="E11" s="12"/>
      <c r="F11" s="12"/>
      <c r="G11" s="13">
        <f>G12+G36+G45+G49+G53+G74+G78+G82+G88+G92+G96</f>
        <v>11401.599999999999</v>
      </c>
    </row>
    <row r="12" spans="1:7">
      <c r="A12" s="14" t="s">
        <v>37</v>
      </c>
      <c r="B12" s="12"/>
      <c r="C12" s="12" t="s">
        <v>38</v>
      </c>
      <c r="D12" s="12"/>
      <c r="E12" s="12"/>
      <c r="F12" s="12"/>
      <c r="G12" s="13">
        <f>G13+G16+G28+G31</f>
        <v>2089.6</v>
      </c>
    </row>
    <row r="13" spans="1:7" ht="47.25" hidden="1" customHeight="1">
      <c r="A13" s="15" t="s">
        <v>40</v>
      </c>
      <c r="B13" s="12"/>
      <c r="C13" s="12" t="s">
        <v>38</v>
      </c>
      <c r="D13" s="12" t="s">
        <v>41</v>
      </c>
      <c r="E13" s="12"/>
      <c r="F13" s="12"/>
      <c r="G13" s="13">
        <f>G14</f>
        <v>0</v>
      </c>
    </row>
    <row r="14" spans="1:7" ht="15.75" hidden="1" customHeight="1">
      <c r="A14" s="21" t="s">
        <v>140</v>
      </c>
      <c r="B14" s="17"/>
      <c r="C14" s="17" t="s">
        <v>38</v>
      </c>
      <c r="D14" s="17" t="s">
        <v>41</v>
      </c>
      <c r="E14" s="17" t="s">
        <v>99</v>
      </c>
      <c r="F14" s="17"/>
      <c r="G14" s="18">
        <f>G15</f>
        <v>0</v>
      </c>
    </row>
    <row r="15" spans="1:7" ht="31.5" hidden="1" customHeight="1">
      <c r="A15" s="16" t="s">
        <v>110</v>
      </c>
      <c r="B15" s="17"/>
      <c r="C15" s="17" t="s">
        <v>38</v>
      </c>
      <c r="D15" s="17" t="s">
        <v>41</v>
      </c>
      <c r="E15" s="17" t="s">
        <v>99</v>
      </c>
      <c r="F15" s="17" t="s">
        <v>111</v>
      </c>
      <c r="G15" s="18">
        <v>0</v>
      </c>
    </row>
    <row r="16" spans="1:7" ht="47.25">
      <c r="A16" s="15" t="s">
        <v>96</v>
      </c>
      <c r="B16" s="12"/>
      <c r="C16" s="12" t="s">
        <v>38</v>
      </c>
      <c r="D16" s="12" t="s">
        <v>44</v>
      </c>
      <c r="E16" s="12"/>
      <c r="F16" s="12"/>
      <c r="G16" s="13">
        <f>G17+G24</f>
        <v>1889.6</v>
      </c>
    </row>
    <row r="17" spans="1:7" ht="47.25">
      <c r="A17" s="16" t="s">
        <v>97</v>
      </c>
      <c r="B17" s="17"/>
      <c r="C17" s="17" t="s">
        <v>38</v>
      </c>
      <c r="D17" s="17" t="s">
        <v>44</v>
      </c>
      <c r="E17" s="17" t="s">
        <v>98</v>
      </c>
      <c r="F17" s="17"/>
      <c r="G17" s="18">
        <f>G18</f>
        <v>1504</v>
      </c>
    </row>
    <row r="18" spans="1:7">
      <c r="A18" s="19" t="s">
        <v>42</v>
      </c>
      <c r="B18" s="17"/>
      <c r="C18" s="17" t="s">
        <v>38</v>
      </c>
      <c r="D18" s="17" t="s">
        <v>44</v>
      </c>
      <c r="E18" s="17" t="s">
        <v>99</v>
      </c>
      <c r="F18" s="17"/>
      <c r="G18" s="18">
        <f>G19+G21</f>
        <v>1504</v>
      </c>
    </row>
    <row r="19" spans="1:7">
      <c r="A19" s="16" t="s">
        <v>100</v>
      </c>
      <c r="B19" s="17"/>
      <c r="C19" s="17" t="s">
        <v>38</v>
      </c>
      <c r="D19" s="17" t="s">
        <v>44</v>
      </c>
      <c r="E19" s="17" t="s">
        <v>99</v>
      </c>
      <c r="F19" s="17" t="s">
        <v>101</v>
      </c>
      <c r="G19" s="18">
        <f>G20</f>
        <v>1038.5</v>
      </c>
    </row>
    <row r="20" spans="1:7">
      <c r="A20" s="16" t="s">
        <v>102</v>
      </c>
      <c r="B20" s="17"/>
      <c r="C20" s="17" t="s">
        <v>38</v>
      </c>
      <c r="D20" s="17" t="s">
        <v>44</v>
      </c>
      <c r="E20" s="17" t="s">
        <v>99</v>
      </c>
      <c r="F20" s="17" t="s">
        <v>103</v>
      </c>
      <c r="G20" s="18">
        <v>1038.5</v>
      </c>
    </row>
    <row r="21" spans="1:7">
      <c r="A21" s="16" t="s">
        <v>106</v>
      </c>
      <c r="B21" s="17"/>
      <c r="C21" s="17" t="s">
        <v>38</v>
      </c>
      <c r="D21" s="17" t="s">
        <v>44</v>
      </c>
      <c r="E21" s="17" t="s">
        <v>99</v>
      </c>
      <c r="F21" s="17" t="s">
        <v>107</v>
      </c>
      <c r="G21" s="18">
        <f>G22+G23</f>
        <v>465.5</v>
      </c>
    </row>
    <row r="22" spans="1:7" ht="31.5">
      <c r="A22" s="16" t="s">
        <v>108</v>
      </c>
      <c r="B22" s="17"/>
      <c r="C22" s="17" t="s">
        <v>38</v>
      </c>
      <c r="D22" s="17" t="s">
        <v>44</v>
      </c>
      <c r="E22" s="17" t="s">
        <v>99</v>
      </c>
      <c r="F22" s="17" t="s">
        <v>109</v>
      </c>
      <c r="G22" s="18">
        <v>61</v>
      </c>
    </row>
    <row r="23" spans="1:7" ht="29.25" customHeight="1">
      <c r="A23" s="16" t="s">
        <v>110</v>
      </c>
      <c r="B23" s="17"/>
      <c r="C23" s="17" t="s">
        <v>38</v>
      </c>
      <c r="D23" s="17" t="s">
        <v>44</v>
      </c>
      <c r="E23" s="17" t="s">
        <v>99</v>
      </c>
      <c r="F23" s="17" t="s">
        <v>111</v>
      </c>
      <c r="G23" s="18">
        <f>394.5+10</f>
        <v>404.5</v>
      </c>
    </row>
    <row r="24" spans="1:7" ht="31.5">
      <c r="A24" s="16" t="s">
        <v>45</v>
      </c>
      <c r="B24" s="17"/>
      <c r="C24" s="17" t="s">
        <v>38</v>
      </c>
      <c r="D24" s="17" t="s">
        <v>44</v>
      </c>
      <c r="E24" s="17" t="s">
        <v>112</v>
      </c>
      <c r="F24" s="17"/>
      <c r="G24" s="18">
        <f>G25</f>
        <v>385.6</v>
      </c>
    </row>
    <row r="25" spans="1:7">
      <c r="A25" s="16" t="s">
        <v>100</v>
      </c>
      <c r="B25" s="17"/>
      <c r="C25" s="17" t="s">
        <v>38</v>
      </c>
      <c r="D25" s="17" t="s">
        <v>44</v>
      </c>
      <c r="E25" s="17" t="s">
        <v>112</v>
      </c>
      <c r="F25" s="17" t="s">
        <v>101</v>
      </c>
      <c r="G25" s="18">
        <f>G26+G27</f>
        <v>385.6</v>
      </c>
    </row>
    <row r="26" spans="1:7">
      <c r="A26" s="16" t="s">
        <v>102</v>
      </c>
      <c r="B26" s="17"/>
      <c r="C26" s="17" t="s">
        <v>38</v>
      </c>
      <c r="D26" s="17" t="s">
        <v>44</v>
      </c>
      <c r="E26" s="17" t="s">
        <v>112</v>
      </c>
      <c r="F26" s="17" t="s">
        <v>103</v>
      </c>
      <c r="G26" s="18">
        <f>395.6-10</f>
        <v>385.6</v>
      </c>
    </row>
    <row r="27" spans="1:7" hidden="1">
      <c r="A27" s="16" t="s">
        <v>104</v>
      </c>
      <c r="B27" s="17"/>
      <c r="C27" s="17" t="s">
        <v>38</v>
      </c>
      <c r="D27" s="17" t="s">
        <v>44</v>
      </c>
      <c r="E27" s="17" t="s">
        <v>112</v>
      </c>
      <c r="F27" s="17" t="s">
        <v>105</v>
      </c>
      <c r="G27" s="18">
        <v>0</v>
      </c>
    </row>
    <row r="28" spans="1:7">
      <c r="A28" s="20" t="s">
        <v>47</v>
      </c>
      <c r="B28" s="12"/>
      <c r="C28" s="12" t="s">
        <v>38</v>
      </c>
      <c r="D28" s="12" t="s">
        <v>48</v>
      </c>
      <c r="E28" s="12"/>
      <c r="F28" s="12"/>
      <c r="G28" s="13">
        <f>G29</f>
        <v>100</v>
      </c>
    </row>
    <row r="29" spans="1:7">
      <c r="A29" s="16" t="s">
        <v>113</v>
      </c>
      <c r="B29" s="17"/>
      <c r="C29" s="17" t="s">
        <v>38</v>
      </c>
      <c r="D29" s="17" t="s">
        <v>48</v>
      </c>
      <c r="E29" s="17" t="s">
        <v>114</v>
      </c>
      <c r="F29" s="17"/>
      <c r="G29" s="18">
        <f>G30</f>
        <v>100</v>
      </c>
    </row>
    <row r="30" spans="1:7">
      <c r="A30" s="16" t="s">
        <v>115</v>
      </c>
      <c r="B30" s="17"/>
      <c r="C30" s="17" t="s">
        <v>38</v>
      </c>
      <c r="D30" s="17" t="s">
        <v>48</v>
      </c>
      <c r="E30" s="17" t="s">
        <v>114</v>
      </c>
      <c r="F30" s="17" t="s">
        <v>116</v>
      </c>
      <c r="G30" s="18">
        <v>100</v>
      </c>
    </row>
    <row r="31" spans="1:7">
      <c r="A31" s="20" t="s">
        <v>50</v>
      </c>
      <c r="B31" s="12"/>
      <c r="C31" s="12" t="s">
        <v>38</v>
      </c>
      <c r="D31" s="12" t="s">
        <v>51</v>
      </c>
      <c r="E31" s="12"/>
      <c r="F31" s="12"/>
      <c r="G31" s="13">
        <f>G32+G34</f>
        <v>100</v>
      </c>
    </row>
    <row r="32" spans="1:7" s="77" customFormat="1" ht="47.25">
      <c r="A32" s="37" t="s">
        <v>117</v>
      </c>
      <c r="B32" s="75"/>
      <c r="C32" s="75" t="s">
        <v>38</v>
      </c>
      <c r="D32" s="75" t="s">
        <v>51</v>
      </c>
      <c r="E32" s="75" t="s">
        <v>118</v>
      </c>
      <c r="F32" s="75"/>
      <c r="G32" s="76">
        <f>G33</f>
        <v>100</v>
      </c>
    </row>
    <row r="33" spans="1:7" s="77" customFormat="1" ht="31.5" hidden="1">
      <c r="A33" s="37" t="s">
        <v>110</v>
      </c>
      <c r="B33" s="75"/>
      <c r="C33" s="75" t="s">
        <v>38</v>
      </c>
      <c r="D33" s="75" t="s">
        <v>51</v>
      </c>
      <c r="E33" s="75" t="s">
        <v>118</v>
      </c>
      <c r="F33" s="75" t="s">
        <v>111</v>
      </c>
      <c r="G33" s="76">
        <v>100</v>
      </c>
    </row>
    <row r="34" spans="1:7" s="77" customFormat="1" hidden="1">
      <c r="A34" s="37" t="s">
        <v>52</v>
      </c>
      <c r="B34" s="75"/>
      <c r="C34" s="75" t="s">
        <v>38</v>
      </c>
      <c r="D34" s="75" t="s">
        <v>51</v>
      </c>
      <c r="E34" s="75" t="s">
        <v>119</v>
      </c>
      <c r="F34" s="75"/>
      <c r="G34" s="76">
        <f>G35</f>
        <v>0</v>
      </c>
    </row>
    <row r="35" spans="1:7" s="77" customFormat="1" ht="94.5" hidden="1">
      <c r="A35" s="37" t="s">
        <v>120</v>
      </c>
      <c r="B35" s="75"/>
      <c r="C35" s="75" t="s">
        <v>38</v>
      </c>
      <c r="D35" s="75" t="s">
        <v>51</v>
      </c>
      <c r="E35" s="75" t="s">
        <v>119</v>
      </c>
      <c r="F35" s="75" t="s">
        <v>121</v>
      </c>
      <c r="G35" s="78">
        <v>0</v>
      </c>
    </row>
    <row r="36" spans="1:7" s="77" customFormat="1" hidden="1">
      <c r="A36" s="38" t="s">
        <v>122</v>
      </c>
      <c r="B36" s="79"/>
      <c r="C36" s="79" t="s">
        <v>58</v>
      </c>
      <c r="D36" s="79"/>
      <c r="E36" s="79"/>
      <c r="F36" s="79"/>
      <c r="G36" s="80">
        <f>G37</f>
        <v>0</v>
      </c>
    </row>
    <row r="37" spans="1:7" s="77" customFormat="1" hidden="1">
      <c r="A37" s="38" t="s">
        <v>123</v>
      </c>
      <c r="B37" s="79"/>
      <c r="C37" s="79" t="s">
        <v>58</v>
      </c>
      <c r="D37" s="79" t="s">
        <v>41</v>
      </c>
      <c r="E37" s="79"/>
      <c r="F37" s="79"/>
      <c r="G37" s="80">
        <f>G38</f>
        <v>0</v>
      </c>
    </row>
    <row r="38" spans="1:7" s="77" customFormat="1" ht="31.5" hidden="1">
      <c r="A38" s="37" t="s">
        <v>124</v>
      </c>
      <c r="B38" s="75"/>
      <c r="C38" s="75" t="s">
        <v>58</v>
      </c>
      <c r="D38" s="75" t="s">
        <v>41</v>
      </c>
      <c r="E38" s="75" t="s">
        <v>125</v>
      </c>
      <c r="F38" s="75"/>
      <c r="G38" s="76">
        <f>G39+G42</f>
        <v>0</v>
      </c>
    </row>
    <row r="39" spans="1:7" s="77" customFormat="1" hidden="1">
      <c r="A39" s="37" t="s">
        <v>100</v>
      </c>
      <c r="B39" s="75"/>
      <c r="C39" s="75" t="s">
        <v>58</v>
      </c>
      <c r="D39" s="75" t="s">
        <v>41</v>
      </c>
      <c r="E39" s="75" t="s">
        <v>125</v>
      </c>
      <c r="F39" s="75" t="s">
        <v>101</v>
      </c>
      <c r="G39" s="76">
        <f>G40+G41</f>
        <v>0</v>
      </c>
    </row>
    <row r="40" spans="1:7" s="77" customFormat="1" hidden="1">
      <c r="A40" s="37" t="s">
        <v>102</v>
      </c>
      <c r="B40" s="75"/>
      <c r="C40" s="75" t="s">
        <v>58</v>
      </c>
      <c r="D40" s="75" t="s">
        <v>41</v>
      </c>
      <c r="E40" s="75" t="s">
        <v>125</v>
      </c>
      <c r="F40" s="75" t="s">
        <v>103</v>
      </c>
      <c r="G40" s="76">
        <v>0</v>
      </c>
    </row>
    <row r="41" spans="1:7" s="77" customFormat="1" hidden="1">
      <c r="A41" s="37" t="s">
        <v>104</v>
      </c>
      <c r="B41" s="75"/>
      <c r="C41" s="75" t="s">
        <v>58</v>
      </c>
      <c r="D41" s="75" t="s">
        <v>41</v>
      </c>
      <c r="E41" s="75" t="s">
        <v>125</v>
      </c>
      <c r="F41" s="75" t="s">
        <v>105</v>
      </c>
      <c r="G41" s="76"/>
    </row>
    <row r="42" spans="1:7" s="77" customFormat="1" hidden="1">
      <c r="A42" s="37" t="s">
        <v>106</v>
      </c>
      <c r="B42" s="75"/>
      <c r="C42" s="75" t="s">
        <v>58</v>
      </c>
      <c r="D42" s="75" t="s">
        <v>41</v>
      </c>
      <c r="E42" s="75" t="s">
        <v>125</v>
      </c>
      <c r="F42" s="75" t="s">
        <v>107</v>
      </c>
      <c r="G42" s="76">
        <f>G43+G44</f>
        <v>0</v>
      </c>
    </row>
    <row r="43" spans="1:7" s="77" customFormat="1" ht="31.5" hidden="1">
      <c r="A43" s="37" t="s">
        <v>108</v>
      </c>
      <c r="B43" s="75"/>
      <c r="C43" s="75" t="s">
        <v>58</v>
      </c>
      <c r="D43" s="75" t="s">
        <v>41</v>
      </c>
      <c r="E43" s="75" t="s">
        <v>125</v>
      </c>
      <c r="F43" s="75" t="s">
        <v>109</v>
      </c>
      <c r="G43" s="76">
        <v>0</v>
      </c>
    </row>
    <row r="44" spans="1:7" s="77" customFormat="1" ht="31.5" hidden="1">
      <c r="A44" s="37" t="s">
        <v>110</v>
      </c>
      <c r="B44" s="75"/>
      <c r="C44" s="75" t="s">
        <v>58</v>
      </c>
      <c r="D44" s="75" t="s">
        <v>41</v>
      </c>
      <c r="E44" s="75" t="s">
        <v>125</v>
      </c>
      <c r="F44" s="75" t="s">
        <v>111</v>
      </c>
      <c r="G44" s="76">
        <v>0</v>
      </c>
    </row>
    <row r="45" spans="1:7" s="77" customFormat="1" ht="31.5">
      <c r="A45" s="38" t="s">
        <v>126</v>
      </c>
      <c r="B45" s="79"/>
      <c r="C45" s="79" t="s">
        <v>41</v>
      </c>
      <c r="D45" s="79"/>
      <c r="E45" s="79"/>
      <c r="F45" s="79"/>
      <c r="G45" s="80">
        <f>G46</f>
        <v>378.2</v>
      </c>
    </row>
    <row r="46" spans="1:7" s="77" customFormat="1" ht="36" customHeight="1">
      <c r="A46" s="38" t="s">
        <v>127</v>
      </c>
      <c r="B46" s="79"/>
      <c r="C46" s="79" t="s">
        <v>41</v>
      </c>
      <c r="D46" s="79" t="s">
        <v>74</v>
      </c>
      <c r="E46" s="79"/>
      <c r="F46" s="79"/>
      <c r="G46" s="80">
        <f>G47</f>
        <v>378.2</v>
      </c>
    </row>
    <row r="47" spans="1:7" s="77" customFormat="1">
      <c r="A47" s="37" t="s">
        <v>128</v>
      </c>
      <c r="B47" s="75"/>
      <c r="C47" s="75" t="s">
        <v>41</v>
      </c>
      <c r="D47" s="75" t="s">
        <v>74</v>
      </c>
      <c r="E47" s="75" t="s">
        <v>129</v>
      </c>
      <c r="F47" s="75"/>
      <c r="G47" s="76">
        <f>G48</f>
        <v>378.2</v>
      </c>
    </row>
    <row r="48" spans="1:7" s="77" customFormat="1" ht="24" customHeight="1">
      <c r="A48" s="16" t="s">
        <v>110</v>
      </c>
      <c r="B48" s="75"/>
      <c r="C48" s="75" t="s">
        <v>41</v>
      </c>
      <c r="D48" s="75" t="s">
        <v>74</v>
      </c>
      <c r="E48" s="75" t="s">
        <v>129</v>
      </c>
      <c r="F48" s="75" t="s">
        <v>111</v>
      </c>
      <c r="G48" s="76">
        <v>378.2</v>
      </c>
    </row>
    <row r="49" spans="1:7" s="77" customFormat="1">
      <c r="A49" s="38" t="s">
        <v>53</v>
      </c>
      <c r="B49" s="79"/>
      <c r="C49" s="79" t="s">
        <v>44</v>
      </c>
      <c r="D49" s="79"/>
      <c r="E49" s="79"/>
      <c r="F49" s="79"/>
      <c r="G49" s="80">
        <f>G50</f>
        <v>2300.5</v>
      </c>
    </row>
    <row r="50" spans="1:7">
      <c r="A50" s="20" t="s">
        <v>146</v>
      </c>
      <c r="B50" s="12"/>
      <c r="C50" s="12" t="s">
        <v>44</v>
      </c>
      <c r="D50" s="12" t="s">
        <v>74</v>
      </c>
      <c r="E50" s="12"/>
      <c r="F50" s="12"/>
      <c r="G50" s="13">
        <f>G51</f>
        <v>2300.5</v>
      </c>
    </row>
    <row r="51" spans="1:7" ht="31.5">
      <c r="A51" s="16" t="s">
        <v>147</v>
      </c>
      <c r="B51" s="17"/>
      <c r="C51" s="17" t="s">
        <v>44</v>
      </c>
      <c r="D51" s="17" t="s">
        <v>74</v>
      </c>
      <c r="E51" s="17" t="s">
        <v>149</v>
      </c>
      <c r="F51" s="17"/>
      <c r="G51" s="18">
        <f>G52</f>
        <v>2300.5</v>
      </c>
    </row>
    <row r="52" spans="1:7" ht="34.5" customHeight="1">
      <c r="A52" s="16" t="s">
        <v>158</v>
      </c>
      <c r="B52" s="17"/>
      <c r="C52" s="17" t="s">
        <v>44</v>
      </c>
      <c r="D52" s="17" t="s">
        <v>74</v>
      </c>
      <c r="E52" s="17" t="s">
        <v>149</v>
      </c>
      <c r="F52" s="31" t="s">
        <v>157</v>
      </c>
      <c r="G52" s="18">
        <f>1183.5+2300.5-1183.5</f>
        <v>2300.5</v>
      </c>
    </row>
    <row r="53" spans="1:7" ht="19.5" customHeight="1">
      <c r="A53" s="20" t="s">
        <v>55</v>
      </c>
      <c r="B53" s="12"/>
      <c r="C53" s="12" t="s">
        <v>56</v>
      </c>
      <c r="D53" s="12"/>
      <c r="E53" s="12"/>
      <c r="F53" s="12"/>
      <c r="G53" s="13">
        <f>G57+G54</f>
        <v>3086</v>
      </c>
    </row>
    <row r="54" spans="1:7" ht="19.5" customHeight="1">
      <c r="A54" s="20" t="s">
        <v>57</v>
      </c>
      <c r="B54" s="12"/>
      <c r="C54" s="12" t="s">
        <v>56</v>
      </c>
      <c r="D54" s="12" t="s">
        <v>58</v>
      </c>
      <c r="E54" s="12"/>
      <c r="F54" s="12"/>
      <c r="G54" s="13">
        <f>G55</f>
        <v>1000</v>
      </c>
    </row>
    <row r="55" spans="1:7" ht="19.5" customHeight="1">
      <c r="A55" s="16" t="s">
        <v>192</v>
      </c>
      <c r="B55" s="12"/>
      <c r="C55" s="17" t="s">
        <v>56</v>
      </c>
      <c r="D55" s="17" t="s">
        <v>58</v>
      </c>
      <c r="E55" s="17" t="s">
        <v>191</v>
      </c>
      <c r="F55" s="17"/>
      <c r="G55" s="18">
        <f>G56</f>
        <v>1000</v>
      </c>
    </row>
    <row r="56" spans="1:7" ht="19.5" customHeight="1">
      <c r="A56" s="16" t="s">
        <v>110</v>
      </c>
      <c r="B56" s="12"/>
      <c r="C56" s="17" t="s">
        <v>56</v>
      </c>
      <c r="D56" s="17" t="s">
        <v>58</v>
      </c>
      <c r="E56" s="17" t="s">
        <v>191</v>
      </c>
      <c r="F56" s="17" t="s">
        <v>111</v>
      </c>
      <c r="G56" s="18">
        <f>500+500</f>
        <v>1000</v>
      </c>
    </row>
    <row r="57" spans="1:7">
      <c r="A57" s="20" t="s">
        <v>59</v>
      </c>
      <c r="B57" s="12"/>
      <c r="C57" s="12" t="s">
        <v>56</v>
      </c>
      <c r="D57" s="12" t="s">
        <v>41</v>
      </c>
      <c r="E57" s="12"/>
      <c r="F57" s="12"/>
      <c r="G57" s="13">
        <f>G62+G67+G69+G58</f>
        <v>2086</v>
      </c>
    </row>
    <row r="58" spans="1:7" ht="46.5" customHeight="1">
      <c r="A58" s="16" t="s">
        <v>217</v>
      </c>
      <c r="B58" s="17"/>
      <c r="C58" s="17" t="s">
        <v>56</v>
      </c>
      <c r="D58" s="17" t="s">
        <v>41</v>
      </c>
      <c r="E58" s="17" t="s">
        <v>216</v>
      </c>
      <c r="F58" s="17"/>
      <c r="G58" s="18">
        <f>G59+G61+G60</f>
        <v>921</v>
      </c>
    </row>
    <row r="59" spans="1:7">
      <c r="A59" s="73" t="s">
        <v>195</v>
      </c>
      <c r="B59" s="17"/>
      <c r="C59" s="17" t="s">
        <v>56</v>
      </c>
      <c r="D59" s="17" t="s">
        <v>41</v>
      </c>
      <c r="E59" s="17" t="s">
        <v>216</v>
      </c>
      <c r="F59" s="17" t="s">
        <v>111</v>
      </c>
      <c r="G59" s="18">
        <v>490</v>
      </c>
    </row>
    <row r="60" spans="1:7">
      <c r="A60" s="73" t="s">
        <v>197</v>
      </c>
      <c r="B60" s="17"/>
      <c r="C60" s="17" t="s">
        <v>56</v>
      </c>
      <c r="D60" s="17" t="s">
        <v>41</v>
      </c>
      <c r="E60" s="17" t="s">
        <v>216</v>
      </c>
      <c r="F60" s="17" t="s">
        <v>111</v>
      </c>
      <c r="G60" s="18">
        <v>410</v>
      </c>
    </row>
    <row r="61" spans="1:7">
      <c r="A61" s="73" t="s">
        <v>218</v>
      </c>
      <c r="B61" s="12"/>
      <c r="C61" s="17" t="s">
        <v>56</v>
      </c>
      <c r="D61" s="17" t="s">
        <v>41</v>
      </c>
      <c r="E61" s="17" t="s">
        <v>216</v>
      </c>
      <c r="F61" s="17" t="s">
        <v>211</v>
      </c>
      <c r="G61" s="18">
        <v>21</v>
      </c>
    </row>
    <row r="62" spans="1:7">
      <c r="A62" s="16" t="s">
        <v>60</v>
      </c>
      <c r="B62" s="17"/>
      <c r="C62" s="17" t="s">
        <v>56</v>
      </c>
      <c r="D62" s="17" t="s">
        <v>41</v>
      </c>
      <c r="E62" s="17" t="s">
        <v>150</v>
      </c>
      <c r="F62" s="17"/>
      <c r="G62" s="18">
        <f>G63</f>
        <v>560</v>
      </c>
    </row>
    <row r="63" spans="1:7" ht="21.75" customHeight="1">
      <c r="A63" s="16" t="s">
        <v>110</v>
      </c>
      <c r="B63" s="17"/>
      <c r="C63" s="17" t="s">
        <v>56</v>
      </c>
      <c r="D63" s="17" t="s">
        <v>41</v>
      </c>
      <c r="E63" s="17" t="s">
        <v>150</v>
      </c>
      <c r="F63" s="17" t="s">
        <v>111</v>
      </c>
      <c r="G63" s="18">
        <f>G64+G65+G66</f>
        <v>560</v>
      </c>
    </row>
    <row r="64" spans="1:7">
      <c r="A64" s="73" t="s">
        <v>193</v>
      </c>
      <c r="B64" s="17"/>
      <c r="C64" s="17" t="s">
        <v>56</v>
      </c>
      <c r="D64" s="17" t="s">
        <v>41</v>
      </c>
      <c r="E64" s="17" t="s">
        <v>150</v>
      </c>
      <c r="F64" s="17" t="s">
        <v>111</v>
      </c>
      <c r="G64" s="18">
        <v>400</v>
      </c>
    </row>
    <row r="65" spans="1:7">
      <c r="A65" s="73" t="s">
        <v>194</v>
      </c>
      <c r="B65" s="17"/>
      <c r="C65" s="17" t="s">
        <v>56</v>
      </c>
      <c r="D65" s="17" t="s">
        <v>41</v>
      </c>
      <c r="E65" s="17" t="s">
        <v>150</v>
      </c>
      <c r="F65" s="17" t="s">
        <v>111</v>
      </c>
      <c r="G65" s="18">
        <v>150</v>
      </c>
    </row>
    <row r="66" spans="1:7">
      <c r="A66" s="73" t="s">
        <v>195</v>
      </c>
      <c r="B66" s="17"/>
      <c r="C66" s="17" t="s">
        <v>56</v>
      </c>
      <c r="D66" s="17" t="s">
        <v>41</v>
      </c>
      <c r="E66" s="17" t="s">
        <v>150</v>
      </c>
      <c r="F66" s="17" t="s">
        <v>111</v>
      </c>
      <c r="G66" s="18">
        <f>500-490</f>
        <v>10</v>
      </c>
    </row>
    <row r="67" spans="1:7" hidden="1">
      <c r="A67" s="16" t="s">
        <v>152</v>
      </c>
      <c r="B67" s="17"/>
      <c r="C67" s="17" t="s">
        <v>56</v>
      </c>
      <c r="D67" s="17" t="s">
        <v>41</v>
      </c>
      <c r="E67" s="17" t="s">
        <v>151</v>
      </c>
      <c r="F67" s="17"/>
      <c r="G67" s="18">
        <f>G68</f>
        <v>0</v>
      </c>
    </row>
    <row r="68" spans="1:7" ht="31.5" hidden="1">
      <c r="A68" s="16" t="s">
        <v>110</v>
      </c>
      <c r="B68" s="17"/>
      <c r="C68" s="17" t="s">
        <v>56</v>
      </c>
      <c r="D68" s="17" t="s">
        <v>41</v>
      </c>
      <c r="E68" s="17" t="s">
        <v>151</v>
      </c>
      <c r="F68" s="17" t="s">
        <v>111</v>
      </c>
      <c r="G68" s="18">
        <v>0</v>
      </c>
    </row>
    <row r="69" spans="1:7" ht="31.5">
      <c r="A69" s="16" t="s">
        <v>62</v>
      </c>
      <c r="B69" s="17"/>
      <c r="C69" s="17" t="s">
        <v>56</v>
      </c>
      <c r="D69" s="17" t="s">
        <v>41</v>
      </c>
      <c r="E69" s="17" t="s">
        <v>153</v>
      </c>
      <c r="F69" s="17"/>
      <c r="G69" s="18">
        <f>G70</f>
        <v>605</v>
      </c>
    </row>
    <row r="70" spans="1:7" ht="31.5">
      <c r="A70" s="16" t="s">
        <v>110</v>
      </c>
      <c r="B70" s="17"/>
      <c r="C70" s="17" t="s">
        <v>56</v>
      </c>
      <c r="D70" s="17" t="s">
        <v>41</v>
      </c>
      <c r="E70" s="17" t="s">
        <v>153</v>
      </c>
      <c r="F70" s="17" t="s">
        <v>111</v>
      </c>
      <c r="G70" s="18">
        <f>G71+G72+G73</f>
        <v>605</v>
      </c>
    </row>
    <row r="71" spans="1:7">
      <c r="A71" s="73" t="s">
        <v>197</v>
      </c>
      <c r="B71" s="17"/>
      <c r="C71" s="17" t="s">
        <v>56</v>
      </c>
      <c r="D71" s="17" t="s">
        <v>41</v>
      </c>
      <c r="E71" s="17" t="s">
        <v>153</v>
      </c>
      <c r="F71" s="17" t="s">
        <v>111</v>
      </c>
      <c r="G71" s="18">
        <f>800-410</f>
        <v>390</v>
      </c>
    </row>
    <row r="72" spans="1:7">
      <c r="A72" s="74" t="s">
        <v>198</v>
      </c>
      <c r="B72" s="17"/>
      <c r="C72" s="17" t="s">
        <v>56</v>
      </c>
      <c r="D72" s="17" t="s">
        <v>41</v>
      </c>
      <c r="E72" s="17" t="s">
        <v>153</v>
      </c>
      <c r="F72" s="17" t="s">
        <v>111</v>
      </c>
      <c r="G72" s="18">
        <f>100+95</f>
        <v>195</v>
      </c>
    </row>
    <row r="73" spans="1:7">
      <c r="A73" s="73" t="s">
        <v>196</v>
      </c>
      <c r="B73" s="17"/>
      <c r="C73" s="17" t="s">
        <v>56</v>
      </c>
      <c r="D73" s="17" t="s">
        <v>41</v>
      </c>
      <c r="E73" s="17" t="s">
        <v>153</v>
      </c>
      <c r="F73" s="17" t="s">
        <v>111</v>
      </c>
      <c r="G73" s="18">
        <v>20</v>
      </c>
    </row>
    <row r="74" spans="1:7">
      <c r="A74" s="20" t="s">
        <v>64</v>
      </c>
      <c r="B74" s="12"/>
      <c r="C74" s="12" t="s">
        <v>65</v>
      </c>
      <c r="D74" s="12"/>
      <c r="E74" s="12"/>
      <c r="F74" s="12"/>
      <c r="G74" s="13">
        <f>G75</f>
        <v>50</v>
      </c>
    </row>
    <row r="75" spans="1:7">
      <c r="A75" s="20" t="s">
        <v>66</v>
      </c>
      <c r="B75" s="12"/>
      <c r="C75" s="12" t="s">
        <v>65</v>
      </c>
      <c r="D75" s="12" t="s">
        <v>65</v>
      </c>
      <c r="E75" s="12"/>
      <c r="F75" s="12"/>
      <c r="G75" s="13">
        <f>G76</f>
        <v>50</v>
      </c>
    </row>
    <row r="76" spans="1:7">
      <c r="A76" s="16" t="s">
        <v>69</v>
      </c>
      <c r="B76" s="17"/>
      <c r="C76" s="17" t="s">
        <v>65</v>
      </c>
      <c r="D76" s="17" t="s">
        <v>65</v>
      </c>
      <c r="E76" s="17" t="s">
        <v>130</v>
      </c>
      <c r="F76" s="17"/>
      <c r="G76" s="18">
        <f>G77</f>
        <v>50</v>
      </c>
    </row>
    <row r="77" spans="1:7">
      <c r="A77" s="21" t="s">
        <v>110</v>
      </c>
      <c r="B77" s="17"/>
      <c r="C77" s="17" t="s">
        <v>65</v>
      </c>
      <c r="D77" s="17" t="s">
        <v>65</v>
      </c>
      <c r="E77" s="17" t="s">
        <v>130</v>
      </c>
      <c r="F77" s="17" t="s">
        <v>111</v>
      </c>
      <c r="G77" s="18">
        <v>50</v>
      </c>
    </row>
    <row r="78" spans="1:7">
      <c r="A78" s="20" t="s">
        <v>133</v>
      </c>
      <c r="B78" s="12"/>
      <c r="C78" s="12" t="s">
        <v>54</v>
      </c>
      <c r="D78" s="12"/>
      <c r="E78" s="12"/>
      <c r="F78" s="12"/>
      <c r="G78" s="13">
        <f>G79</f>
        <v>50</v>
      </c>
    </row>
    <row r="79" spans="1:7">
      <c r="A79" s="20" t="s">
        <v>134</v>
      </c>
      <c r="B79" s="12"/>
      <c r="C79" s="12" t="s">
        <v>54</v>
      </c>
      <c r="D79" s="12" t="s">
        <v>38</v>
      </c>
      <c r="E79" s="12"/>
      <c r="F79" s="12"/>
      <c r="G79" s="13">
        <f>G80</f>
        <v>50</v>
      </c>
    </row>
    <row r="80" spans="1:7">
      <c r="A80" s="16" t="s">
        <v>135</v>
      </c>
      <c r="B80" s="17"/>
      <c r="C80" s="17" t="s">
        <v>54</v>
      </c>
      <c r="D80" s="17" t="s">
        <v>38</v>
      </c>
      <c r="E80" s="17" t="s">
        <v>136</v>
      </c>
      <c r="F80" s="17"/>
      <c r="G80" s="18">
        <f>G81</f>
        <v>50</v>
      </c>
    </row>
    <row r="81" spans="1:7">
      <c r="A81" s="21" t="s">
        <v>110</v>
      </c>
      <c r="B81" s="17"/>
      <c r="C81" s="17" t="s">
        <v>54</v>
      </c>
      <c r="D81" s="17" t="s">
        <v>38</v>
      </c>
      <c r="E81" s="17" t="s">
        <v>136</v>
      </c>
      <c r="F81" s="17" t="s">
        <v>111</v>
      </c>
      <c r="G81" s="18">
        <v>50</v>
      </c>
    </row>
    <row r="82" spans="1:7">
      <c r="A82" s="20" t="s">
        <v>75</v>
      </c>
      <c r="B82" s="12"/>
      <c r="C82" s="12" t="s">
        <v>76</v>
      </c>
      <c r="D82" s="12"/>
      <c r="E82" s="12"/>
      <c r="F82" s="12"/>
      <c r="G82" s="13">
        <f>G83</f>
        <v>400</v>
      </c>
    </row>
    <row r="83" spans="1:7">
      <c r="A83" s="20" t="s">
        <v>77</v>
      </c>
      <c r="B83" s="12"/>
      <c r="C83" s="12" t="s">
        <v>76</v>
      </c>
      <c r="D83" s="12" t="s">
        <v>41</v>
      </c>
      <c r="E83" s="12"/>
      <c r="F83" s="12"/>
      <c r="G83" s="13">
        <f>G84+G86</f>
        <v>400</v>
      </c>
    </row>
    <row r="84" spans="1:7">
      <c r="A84" s="16" t="s">
        <v>78</v>
      </c>
      <c r="B84" s="17"/>
      <c r="C84" s="17" t="s">
        <v>76</v>
      </c>
      <c r="D84" s="17" t="s">
        <v>41</v>
      </c>
      <c r="E84" s="17" t="s">
        <v>145</v>
      </c>
      <c r="F84" s="17"/>
      <c r="G84" s="18">
        <f>G85</f>
        <v>350</v>
      </c>
    </row>
    <row r="85" spans="1:7">
      <c r="A85" s="21" t="s">
        <v>131</v>
      </c>
      <c r="B85" s="17"/>
      <c r="C85" s="17" t="s">
        <v>76</v>
      </c>
      <c r="D85" s="17" t="s">
        <v>41</v>
      </c>
      <c r="E85" s="17" t="s">
        <v>145</v>
      </c>
      <c r="F85" s="17" t="s">
        <v>132</v>
      </c>
      <c r="G85" s="18">
        <v>350</v>
      </c>
    </row>
    <row r="86" spans="1:7">
      <c r="A86" s="21" t="s">
        <v>81</v>
      </c>
      <c r="B86" s="17"/>
      <c r="C86" s="17" t="s">
        <v>76</v>
      </c>
      <c r="D86" s="17" t="s">
        <v>41</v>
      </c>
      <c r="E86" s="17" t="s">
        <v>137</v>
      </c>
      <c r="F86" s="17"/>
      <c r="G86" s="18">
        <f>G87</f>
        <v>50</v>
      </c>
    </row>
    <row r="87" spans="1:7">
      <c r="A87" s="21" t="s">
        <v>110</v>
      </c>
      <c r="B87" s="17"/>
      <c r="C87" s="17" t="s">
        <v>76</v>
      </c>
      <c r="D87" s="17" t="s">
        <v>41</v>
      </c>
      <c r="E87" s="17" t="s">
        <v>137</v>
      </c>
      <c r="F87" s="17" t="s">
        <v>111</v>
      </c>
      <c r="G87" s="18">
        <v>50</v>
      </c>
    </row>
    <row r="88" spans="1:7">
      <c r="A88" s="20" t="s">
        <v>138</v>
      </c>
      <c r="B88" s="12"/>
      <c r="C88" s="12" t="s">
        <v>48</v>
      </c>
      <c r="D88" s="12"/>
      <c r="E88" s="12"/>
      <c r="F88" s="12"/>
      <c r="G88" s="13">
        <f>G89</f>
        <v>1700</v>
      </c>
    </row>
    <row r="89" spans="1:7">
      <c r="A89" s="20" t="s">
        <v>83</v>
      </c>
      <c r="B89" s="12"/>
      <c r="C89" s="12" t="s">
        <v>48</v>
      </c>
      <c r="D89" s="12" t="s">
        <v>38</v>
      </c>
      <c r="E89" s="12"/>
      <c r="F89" s="12"/>
      <c r="G89" s="13">
        <f>G90</f>
        <v>1700</v>
      </c>
    </row>
    <row r="90" spans="1:7">
      <c r="A90" s="16" t="s">
        <v>200</v>
      </c>
      <c r="B90" s="17"/>
      <c r="C90" s="17" t="s">
        <v>48</v>
      </c>
      <c r="D90" s="17" t="s">
        <v>38</v>
      </c>
      <c r="E90" s="17" t="s">
        <v>199</v>
      </c>
      <c r="F90" s="17"/>
      <c r="G90" s="18">
        <f>G91</f>
        <v>1700</v>
      </c>
    </row>
    <row r="91" spans="1:7" ht="31.5">
      <c r="A91" s="16" t="s">
        <v>158</v>
      </c>
      <c r="B91" s="17"/>
      <c r="C91" s="17" t="s">
        <v>48</v>
      </c>
      <c r="D91" s="17" t="s">
        <v>38</v>
      </c>
      <c r="E91" s="17" t="s">
        <v>199</v>
      </c>
      <c r="F91" s="17" t="s">
        <v>157</v>
      </c>
      <c r="G91" s="18">
        <v>1700</v>
      </c>
    </row>
    <row r="92" spans="1:7" ht="31.5" hidden="1">
      <c r="A92" s="15" t="s">
        <v>84</v>
      </c>
      <c r="B92" s="12"/>
      <c r="C92" s="12" t="s">
        <v>51</v>
      </c>
      <c r="D92" s="12"/>
      <c r="E92" s="12"/>
      <c r="F92" s="12"/>
      <c r="G92" s="13">
        <f>G93</f>
        <v>0</v>
      </c>
    </row>
    <row r="93" spans="1:7" ht="31.5" hidden="1">
      <c r="A93" s="20" t="s">
        <v>141</v>
      </c>
      <c r="B93" s="12"/>
      <c r="C93" s="12" t="s">
        <v>51</v>
      </c>
      <c r="D93" s="12" t="s">
        <v>38</v>
      </c>
      <c r="E93" s="12"/>
      <c r="F93" s="12"/>
      <c r="G93" s="13">
        <f>G94</f>
        <v>0</v>
      </c>
    </row>
    <row r="94" spans="1:7" hidden="1">
      <c r="A94" s="19" t="s">
        <v>87</v>
      </c>
      <c r="B94" s="17"/>
      <c r="C94" s="17" t="s">
        <v>51</v>
      </c>
      <c r="D94" s="17" t="s">
        <v>38</v>
      </c>
      <c r="E94" s="17" t="s">
        <v>142</v>
      </c>
      <c r="F94" s="17"/>
      <c r="G94" s="18">
        <f>G95</f>
        <v>0</v>
      </c>
    </row>
    <row r="95" spans="1:7" hidden="1">
      <c r="A95" s="19" t="s">
        <v>143</v>
      </c>
      <c r="B95" s="17"/>
      <c r="C95" s="17" t="s">
        <v>51</v>
      </c>
      <c r="D95" s="17" t="s">
        <v>38</v>
      </c>
      <c r="E95" s="17" t="s">
        <v>142</v>
      </c>
      <c r="F95" s="17" t="s">
        <v>144</v>
      </c>
      <c r="G95" s="18">
        <v>0</v>
      </c>
    </row>
    <row r="96" spans="1:7" ht="51.75" customHeight="1">
      <c r="A96" s="15" t="s">
        <v>88</v>
      </c>
      <c r="B96" s="12"/>
      <c r="C96" s="12" t="s">
        <v>89</v>
      </c>
      <c r="D96" s="12"/>
      <c r="E96" s="12"/>
      <c r="F96" s="12"/>
      <c r="G96" s="13">
        <f>G97</f>
        <v>1347.3</v>
      </c>
    </row>
    <row r="97" spans="1:7">
      <c r="A97" s="20" t="s">
        <v>90</v>
      </c>
      <c r="B97" s="12"/>
      <c r="C97" s="12" t="s">
        <v>89</v>
      </c>
      <c r="D97" s="12" t="s">
        <v>41</v>
      </c>
      <c r="E97" s="12"/>
      <c r="F97" s="12"/>
      <c r="G97" s="13">
        <f>G98+G100</f>
        <v>1347.3</v>
      </c>
    </row>
    <row r="98" spans="1:7" ht="94.5">
      <c r="A98" s="16" t="s">
        <v>93</v>
      </c>
      <c r="B98" s="17"/>
      <c r="C98" s="17" t="s">
        <v>89</v>
      </c>
      <c r="D98" s="17" t="s">
        <v>41</v>
      </c>
      <c r="E98" s="17" t="s">
        <v>154</v>
      </c>
      <c r="F98" s="17"/>
      <c r="G98" s="18">
        <f>G99</f>
        <v>1228.5</v>
      </c>
    </row>
    <row r="99" spans="1:7" ht="31.5">
      <c r="A99" s="24" t="s">
        <v>183</v>
      </c>
      <c r="B99" s="17"/>
      <c r="C99" s="17" t="s">
        <v>89</v>
      </c>
      <c r="D99" s="17" t="s">
        <v>41</v>
      </c>
      <c r="E99" s="17" t="s">
        <v>154</v>
      </c>
      <c r="F99" s="31" t="s">
        <v>182</v>
      </c>
      <c r="G99" s="18">
        <f>45+1183.5</f>
        <v>1228.5</v>
      </c>
    </row>
    <row r="100" spans="1:7" ht="31.5">
      <c r="A100" s="24" t="s">
        <v>156</v>
      </c>
      <c r="B100" s="17"/>
      <c r="C100" s="17" t="s">
        <v>89</v>
      </c>
      <c r="D100" s="17" t="s">
        <v>41</v>
      </c>
      <c r="E100" s="17" t="s">
        <v>155</v>
      </c>
      <c r="F100" s="30"/>
      <c r="G100" s="18">
        <f>G101</f>
        <v>118.8</v>
      </c>
    </row>
    <row r="101" spans="1:7" ht="31.5">
      <c r="A101" s="24" t="s">
        <v>183</v>
      </c>
      <c r="B101" s="17"/>
      <c r="C101" s="17" t="s">
        <v>89</v>
      </c>
      <c r="D101" s="17" t="s">
        <v>41</v>
      </c>
      <c r="E101" s="17" t="s">
        <v>155</v>
      </c>
      <c r="F101" s="31" t="s">
        <v>182</v>
      </c>
      <c r="G101" s="18">
        <v>118.8</v>
      </c>
    </row>
    <row r="102" spans="1:7">
      <c r="A102" s="89" t="s">
        <v>148</v>
      </c>
      <c r="B102" s="90"/>
      <c r="C102" s="90"/>
      <c r="D102" s="90"/>
      <c r="E102" s="90"/>
      <c r="F102" s="90"/>
      <c r="G102" s="25">
        <f>G11</f>
        <v>11401.599999999999</v>
      </c>
    </row>
    <row r="103" spans="1:7">
      <c r="A103" s="26"/>
      <c r="B103" s="27"/>
      <c r="C103" s="27"/>
      <c r="D103" s="27"/>
      <c r="E103" s="27"/>
      <c r="F103" s="27"/>
      <c r="G103" s="28"/>
    </row>
    <row r="104" spans="1:7">
      <c r="A104" s="26"/>
      <c r="B104" s="27"/>
      <c r="C104" s="27"/>
      <c r="D104" s="27"/>
      <c r="E104" s="27"/>
      <c r="F104" s="27"/>
      <c r="G104" s="28"/>
    </row>
    <row r="105" spans="1:7">
      <c r="A105" s="26"/>
      <c r="B105" s="27"/>
      <c r="C105" s="27"/>
      <c r="D105" s="27"/>
      <c r="E105" s="27"/>
      <c r="F105" s="27"/>
      <c r="G105" s="28"/>
    </row>
    <row r="106" spans="1:7">
      <c r="A106" s="26"/>
      <c r="B106" s="27"/>
      <c r="C106" s="27"/>
      <c r="D106" s="27"/>
      <c r="E106" s="27"/>
      <c r="F106" s="27"/>
      <c r="G106" s="28"/>
    </row>
    <row r="107" spans="1:7">
      <c r="A107" s="26"/>
      <c r="B107" s="27"/>
      <c r="C107" s="27"/>
      <c r="D107" s="27"/>
      <c r="E107" s="27"/>
      <c r="F107" s="27"/>
      <c r="G107" s="28"/>
    </row>
    <row r="108" spans="1:7">
      <c r="A108" s="26"/>
      <c r="B108" s="27"/>
      <c r="C108" s="27"/>
      <c r="D108" s="27"/>
      <c r="E108" s="27"/>
      <c r="F108" s="27"/>
      <c r="G108" s="28"/>
    </row>
    <row r="109" spans="1:7">
      <c r="A109" s="26"/>
      <c r="B109" s="27"/>
      <c r="C109" s="27"/>
      <c r="D109" s="27"/>
      <c r="E109" s="27"/>
      <c r="F109" s="27"/>
      <c r="G109" s="28"/>
    </row>
    <row r="110" spans="1:7">
      <c r="A110" s="26"/>
      <c r="B110" s="27"/>
      <c r="C110" s="27"/>
      <c r="D110" s="27"/>
      <c r="E110" s="27"/>
      <c r="F110" s="27"/>
      <c r="G110" s="28"/>
    </row>
    <row r="111" spans="1:7">
      <c r="A111" s="26"/>
      <c r="B111" s="27"/>
      <c r="C111" s="27"/>
      <c r="D111" s="27"/>
      <c r="E111" s="27"/>
      <c r="F111" s="27"/>
      <c r="G111" s="28"/>
    </row>
    <row r="112" spans="1:7">
      <c r="A112" s="26"/>
      <c r="B112" s="27"/>
      <c r="C112" s="27"/>
      <c r="D112" s="27"/>
      <c r="E112" s="27"/>
      <c r="F112" s="27"/>
      <c r="G112" s="28"/>
    </row>
    <row r="113" spans="1:7">
      <c r="A113" s="26"/>
      <c r="B113" s="27"/>
      <c r="C113" s="27"/>
      <c r="D113" s="27"/>
      <c r="E113" s="27"/>
      <c r="F113" s="27"/>
      <c r="G113" s="28"/>
    </row>
    <row r="114" spans="1:7">
      <c r="A114" s="26"/>
      <c r="B114" s="27"/>
      <c r="C114" s="27"/>
      <c r="D114" s="27"/>
      <c r="E114" s="27"/>
      <c r="F114" s="27"/>
      <c r="G114" s="28"/>
    </row>
    <row r="115" spans="1:7">
      <c r="A115" s="26"/>
      <c r="B115" s="27"/>
      <c r="C115" s="27"/>
      <c r="D115" s="27"/>
      <c r="E115" s="27"/>
      <c r="F115" s="27"/>
      <c r="G115" s="28"/>
    </row>
    <row r="116" spans="1:7">
      <c r="A116" s="26"/>
      <c r="B116" s="27"/>
      <c r="C116" s="27"/>
      <c r="D116" s="27"/>
      <c r="E116" s="27"/>
      <c r="F116" s="27"/>
      <c r="G116" s="28"/>
    </row>
    <row r="117" spans="1:7">
      <c r="A117" s="26"/>
      <c r="B117" s="27"/>
      <c r="C117" s="27"/>
      <c r="D117" s="27"/>
      <c r="E117" s="27"/>
      <c r="F117" s="27"/>
      <c r="G117" s="28"/>
    </row>
    <row r="118" spans="1:7">
      <c r="A118" s="26"/>
      <c r="B118" s="27"/>
      <c r="C118" s="27"/>
      <c r="D118" s="27"/>
      <c r="E118" s="27"/>
      <c r="F118" s="27"/>
      <c r="G118" s="28"/>
    </row>
    <row r="119" spans="1:7">
      <c r="A119" s="26"/>
      <c r="B119" s="27"/>
      <c r="C119" s="27"/>
      <c r="D119" s="27"/>
      <c r="E119" s="27"/>
      <c r="F119" s="27"/>
      <c r="G119" s="28"/>
    </row>
    <row r="120" spans="1:7">
      <c r="A120" s="26"/>
      <c r="B120" s="27"/>
      <c r="C120" s="27"/>
      <c r="D120" s="27"/>
      <c r="E120" s="27"/>
      <c r="F120" s="27"/>
      <c r="G120" s="28"/>
    </row>
    <row r="121" spans="1:7">
      <c r="A121" s="26"/>
      <c r="B121" s="27"/>
      <c r="C121" s="27"/>
      <c r="D121" s="27"/>
      <c r="E121" s="27"/>
      <c r="F121" s="27"/>
      <c r="G121" s="28"/>
    </row>
    <row r="122" spans="1:7">
      <c r="A122" s="26"/>
      <c r="B122" s="27"/>
      <c r="C122" s="27"/>
      <c r="D122" s="27"/>
      <c r="E122" s="27"/>
      <c r="F122" s="27"/>
      <c r="G122" s="28"/>
    </row>
    <row r="123" spans="1:7">
      <c r="A123" s="26"/>
      <c r="B123" s="27"/>
      <c r="C123" s="27"/>
      <c r="D123" s="27"/>
      <c r="E123" s="27"/>
      <c r="F123" s="27"/>
      <c r="G123" s="28"/>
    </row>
    <row r="124" spans="1:7">
      <c r="A124" s="26"/>
      <c r="B124" s="27"/>
      <c r="C124" s="27"/>
      <c r="D124" s="27"/>
      <c r="E124" s="27"/>
      <c r="F124" s="27"/>
      <c r="G124" s="28"/>
    </row>
    <row r="125" spans="1:7">
      <c r="A125" s="26"/>
      <c r="B125" s="27"/>
      <c r="C125" s="27"/>
      <c r="D125" s="27"/>
      <c r="E125" s="27"/>
      <c r="F125" s="27"/>
      <c r="G125" s="28"/>
    </row>
    <row r="126" spans="1:7">
      <c r="A126" s="26"/>
      <c r="B126" s="27"/>
      <c r="C126" s="27"/>
      <c r="D126" s="27"/>
      <c r="E126" s="27"/>
      <c r="F126" s="27"/>
      <c r="G126" s="28"/>
    </row>
    <row r="127" spans="1:7">
      <c r="A127" s="26"/>
      <c r="B127" s="27"/>
      <c r="C127" s="27"/>
      <c r="D127" s="27"/>
      <c r="E127" s="27"/>
      <c r="F127" s="27"/>
      <c r="G127" s="28"/>
    </row>
    <row r="128" spans="1:7">
      <c r="A128" s="26"/>
      <c r="B128" s="27"/>
      <c r="C128" s="27"/>
      <c r="D128" s="27"/>
      <c r="E128" s="27"/>
      <c r="F128" s="27"/>
      <c r="G128" s="28"/>
    </row>
    <row r="129" spans="1:7">
      <c r="A129" s="26"/>
      <c r="B129" s="27"/>
      <c r="C129" s="27"/>
      <c r="D129" s="27"/>
      <c r="E129" s="27"/>
      <c r="F129" s="27"/>
      <c r="G129" s="28"/>
    </row>
    <row r="130" spans="1:7">
      <c r="A130" s="26"/>
      <c r="B130" s="27"/>
      <c r="C130" s="27"/>
      <c r="D130" s="27"/>
      <c r="E130" s="27"/>
      <c r="F130" s="27"/>
      <c r="G130" s="28"/>
    </row>
    <row r="131" spans="1:7">
      <c r="B131" s="27"/>
      <c r="C131" s="27"/>
      <c r="D131" s="27"/>
      <c r="E131" s="27"/>
      <c r="F131" s="27"/>
      <c r="G131" s="28"/>
    </row>
    <row r="132" spans="1:7">
      <c r="B132" s="27"/>
      <c r="C132" s="27"/>
      <c r="D132" s="27"/>
      <c r="E132" s="27"/>
      <c r="F132" s="27"/>
      <c r="G132" s="28"/>
    </row>
    <row r="133" spans="1:7">
      <c r="B133" s="27"/>
      <c r="C133" s="27"/>
      <c r="D133" s="27"/>
      <c r="E133" s="27"/>
      <c r="F133" s="27"/>
      <c r="G133" s="28"/>
    </row>
    <row r="134" spans="1:7">
      <c r="B134" s="27"/>
      <c r="C134" s="27"/>
      <c r="D134" s="27"/>
      <c r="E134" s="27"/>
      <c r="F134" s="27"/>
      <c r="G134" s="28"/>
    </row>
    <row r="135" spans="1:7">
      <c r="B135" s="27"/>
      <c r="C135" s="27"/>
      <c r="D135" s="27"/>
      <c r="E135" s="27"/>
      <c r="F135" s="27"/>
      <c r="G135" s="28"/>
    </row>
    <row r="136" spans="1:7">
      <c r="B136" s="27"/>
      <c r="C136" s="27"/>
      <c r="D136" s="27"/>
      <c r="E136" s="27"/>
      <c r="F136" s="27"/>
      <c r="G136" s="28"/>
    </row>
    <row r="137" spans="1:7">
      <c r="B137" s="27"/>
      <c r="C137" s="27"/>
      <c r="D137" s="27"/>
      <c r="E137" s="27"/>
      <c r="F137" s="27"/>
      <c r="G137" s="28"/>
    </row>
    <row r="138" spans="1:7">
      <c r="B138" s="27"/>
      <c r="C138" s="27"/>
      <c r="D138" s="27"/>
      <c r="E138" s="27"/>
      <c r="F138" s="27"/>
      <c r="G138" s="28"/>
    </row>
    <row r="139" spans="1:7">
      <c r="B139" s="27"/>
      <c r="C139" s="27"/>
      <c r="D139" s="27"/>
      <c r="E139" s="27"/>
      <c r="F139" s="27"/>
      <c r="G139" s="28"/>
    </row>
    <row r="140" spans="1:7">
      <c r="B140" s="27"/>
      <c r="C140" s="27"/>
      <c r="D140" s="27"/>
      <c r="E140" s="27"/>
      <c r="F140" s="27"/>
      <c r="G140" s="28"/>
    </row>
    <row r="141" spans="1:7">
      <c r="B141" s="27"/>
      <c r="C141" s="27"/>
      <c r="D141" s="27"/>
      <c r="E141" s="27"/>
      <c r="F141" s="27"/>
      <c r="G141" s="28"/>
    </row>
    <row r="142" spans="1:7">
      <c r="B142" s="27"/>
      <c r="C142" s="27"/>
      <c r="D142" s="27"/>
      <c r="E142" s="27"/>
      <c r="F142" s="27"/>
      <c r="G142" s="28"/>
    </row>
    <row r="143" spans="1:7">
      <c r="B143" s="27"/>
      <c r="C143" s="27"/>
      <c r="D143" s="27"/>
      <c r="E143" s="27"/>
      <c r="F143" s="27"/>
      <c r="G143" s="28"/>
    </row>
    <row r="144" spans="1:7">
      <c r="B144" s="27"/>
      <c r="C144" s="27"/>
      <c r="D144" s="27"/>
      <c r="E144" s="27"/>
      <c r="F144" s="27"/>
      <c r="G144" s="28"/>
    </row>
    <row r="145" spans="2:7">
      <c r="B145" s="27"/>
      <c r="C145" s="27"/>
      <c r="D145" s="27"/>
      <c r="E145" s="27"/>
      <c r="F145" s="27"/>
      <c r="G145" s="28"/>
    </row>
    <row r="146" spans="2:7">
      <c r="B146" s="27"/>
      <c r="C146" s="27"/>
      <c r="D146" s="27"/>
      <c r="E146" s="27"/>
      <c r="F146" s="27"/>
      <c r="G146" s="28"/>
    </row>
    <row r="147" spans="2:7">
      <c r="B147" s="27"/>
      <c r="C147" s="27"/>
      <c r="D147" s="27"/>
      <c r="E147" s="27"/>
      <c r="F147" s="27"/>
      <c r="G147" s="28"/>
    </row>
    <row r="148" spans="2:7">
      <c r="B148" s="27"/>
      <c r="C148" s="27"/>
      <c r="D148" s="27"/>
      <c r="E148" s="27"/>
      <c r="F148" s="27"/>
      <c r="G148" s="28"/>
    </row>
    <row r="149" spans="2:7">
      <c r="B149" s="27"/>
      <c r="C149" s="27"/>
      <c r="D149" s="27"/>
      <c r="E149" s="27"/>
      <c r="F149" s="27"/>
      <c r="G149" s="28"/>
    </row>
    <row r="150" spans="2:7">
      <c r="B150" s="27"/>
      <c r="C150" s="27"/>
      <c r="D150" s="27"/>
      <c r="E150" s="27"/>
      <c r="F150" s="27"/>
      <c r="G150" s="28"/>
    </row>
    <row r="151" spans="2:7">
      <c r="B151" s="27"/>
      <c r="C151" s="27"/>
      <c r="D151" s="27"/>
      <c r="E151" s="27"/>
      <c r="F151" s="27"/>
      <c r="G151" s="28"/>
    </row>
    <row r="152" spans="2:7">
      <c r="B152" s="27"/>
      <c r="C152" s="27"/>
      <c r="D152" s="27"/>
      <c r="E152" s="27"/>
      <c r="F152" s="27"/>
      <c r="G152" s="28"/>
    </row>
    <row r="153" spans="2:7">
      <c r="B153" s="27"/>
      <c r="C153" s="27"/>
      <c r="D153" s="27"/>
      <c r="E153" s="27"/>
      <c r="F153" s="27"/>
      <c r="G153" s="28"/>
    </row>
    <row r="154" spans="2:7">
      <c r="B154" s="27"/>
      <c r="C154" s="27"/>
      <c r="D154" s="27"/>
      <c r="E154" s="27"/>
      <c r="F154" s="27"/>
      <c r="G154" s="28"/>
    </row>
    <row r="155" spans="2:7">
      <c r="B155" s="27"/>
      <c r="C155" s="27"/>
      <c r="D155" s="27"/>
      <c r="E155" s="27"/>
      <c r="F155" s="27"/>
      <c r="G155" s="28"/>
    </row>
    <row r="156" spans="2:7">
      <c r="B156" s="27"/>
      <c r="C156" s="27"/>
      <c r="D156" s="27"/>
      <c r="E156" s="27"/>
      <c r="F156" s="27"/>
      <c r="G156" s="28"/>
    </row>
    <row r="157" spans="2:7">
      <c r="B157" s="27"/>
      <c r="C157" s="27"/>
      <c r="D157" s="27"/>
      <c r="E157" s="27"/>
      <c r="F157" s="27"/>
      <c r="G157" s="28"/>
    </row>
    <row r="158" spans="2:7">
      <c r="B158" s="27"/>
      <c r="C158" s="27"/>
      <c r="D158" s="27"/>
      <c r="E158" s="27"/>
      <c r="F158" s="27"/>
      <c r="G158" s="28"/>
    </row>
    <row r="159" spans="2:7">
      <c r="B159" s="27"/>
      <c r="C159" s="27"/>
      <c r="D159" s="27"/>
      <c r="E159" s="27"/>
      <c r="F159" s="27"/>
      <c r="G159" s="28"/>
    </row>
    <row r="160" spans="2:7">
      <c r="B160" s="27"/>
      <c r="C160" s="27"/>
      <c r="D160" s="27"/>
      <c r="E160" s="27"/>
      <c r="F160" s="27"/>
      <c r="G160" s="28"/>
    </row>
    <row r="161" spans="2:7">
      <c r="B161" s="27"/>
      <c r="C161" s="27"/>
      <c r="D161" s="27"/>
      <c r="E161" s="27"/>
      <c r="F161" s="27"/>
      <c r="G161" s="28"/>
    </row>
    <row r="162" spans="2:7">
      <c r="B162" s="27"/>
      <c r="C162" s="27"/>
      <c r="D162" s="27"/>
      <c r="E162" s="27"/>
      <c r="F162" s="27"/>
      <c r="G162" s="28"/>
    </row>
    <row r="163" spans="2:7">
      <c r="B163" s="27"/>
      <c r="C163" s="27"/>
      <c r="D163" s="27"/>
      <c r="E163" s="27"/>
      <c r="F163" s="27"/>
      <c r="G163" s="28"/>
    </row>
    <row r="164" spans="2:7">
      <c r="B164" s="27"/>
      <c r="C164" s="27"/>
      <c r="D164" s="27"/>
      <c r="E164" s="27"/>
      <c r="F164" s="27"/>
      <c r="G164" s="28"/>
    </row>
    <row r="165" spans="2:7">
      <c r="B165" s="27"/>
      <c r="C165" s="27"/>
      <c r="D165" s="27"/>
      <c r="E165" s="27"/>
      <c r="F165" s="27"/>
      <c r="G165" s="28"/>
    </row>
    <row r="166" spans="2:7">
      <c r="B166" s="27"/>
      <c r="C166" s="27"/>
      <c r="D166" s="27"/>
      <c r="E166" s="27"/>
      <c r="F166" s="27"/>
      <c r="G166" s="28"/>
    </row>
    <row r="167" spans="2:7">
      <c r="B167" s="27"/>
      <c r="C167" s="27"/>
      <c r="D167" s="27"/>
      <c r="E167" s="27"/>
      <c r="F167" s="27"/>
      <c r="G167" s="28"/>
    </row>
    <row r="168" spans="2:7">
      <c r="B168" s="27"/>
      <c r="C168" s="27"/>
      <c r="D168" s="27"/>
      <c r="E168" s="27"/>
      <c r="F168" s="27"/>
      <c r="G168" s="28"/>
    </row>
    <row r="169" spans="2:7">
      <c r="B169" s="27"/>
      <c r="C169" s="27"/>
      <c r="D169" s="27"/>
      <c r="E169" s="27"/>
      <c r="F169" s="27"/>
      <c r="G169" s="28"/>
    </row>
    <row r="170" spans="2:7">
      <c r="B170" s="27"/>
      <c r="C170" s="27"/>
      <c r="D170" s="27"/>
      <c r="E170" s="27"/>
      <c r="F170" s="27"/>
      <c r="G170" s="28"/>
    </row>
    <row r="171" spans="2:7">
      <c r="B171" s="27"/>
      <c r="C171" s="27"/>
      <c r="D171" s="27"/>
      <c r="E171" s="27"/>
      <c r="F171" s="27"/>
      <c r="G171" s="28"/>
    </row>
    <row r="172" spans="2:7">
      <c r="B172" s="27"/>
      <c r="C172" s="27"/>
      <c r="D172" s="27"/>
      <c r="E172" s="27"/>
      <c r="F172" s="27"/>
      <c r="G172" s="28"/>
    </row>
    <row r="173" spans="2:7">
      <c r="B173" s="27"/>
      <c r="C173" s="27"/>
      <c r="D173" s="27"/>
      <c r="E173" s="27"/>
      <c r="F173" s="27"/>
      <c r="G173" s="28"/>
    </row>
    <row r="174" spans="2:7">
      <c r="B174" s="27"/>
      <c r="C174" s="27"/>
      <c r="D174" s="27"/>
      <c r="E174" s="27"/>
      <c r="F174" s="27"/>
      <c r="G174" s="28"/>
    </row>
    <row r="175" spans="2:7">
      <c r="B175" s="27"/>
      <c r="C175" s="27"/>
      <c r="D175" s="27"/>
      <c r="E175" s="27"/>
      <c r="F175" s="27"/>
      <c r="G175" s="28"/>
    </row>
    <row r="176" spans="2:7">
      <c r="B176" s="27"/>
      <c r="C176" s="27"/>
      <c r="D176" s="27"/>
      <c r="E176" s="27"/>
      <c r="F176" s="27"/>
      <c r="G176" s="28"/>
    </row>
    <row r="177" spans="2:7">
      <c r="B177" s="27"/>
      <c r="C177" s="27"/>
      <c r="D177" s="27"/>
      <c r="E177" s="27"/>
      <c r="F177" s="27"/>
      <c r="G177" s="28"/>
    </row>
    <row r="178" spans="2:7">
      <c r="B178" s="27"/>
      <c r="C178" s="27"/>
      <c r="D178" s="27"/>
      <c r="E178" s="27"/>
      <c r="F178" s="27"/>
      <c r="G178" s="28"/>
    </row>
    <row r="179" spans="2:7">
      <c r="B179" s="27"/>
      <c r="C179" s="27"/>
      <c r="D179" s="27"/>
      <c r="E179" s="27"/>
      <c r="F179" s="27"/>
      <c r="G179" s="28"/>
    </row>
    <row r="180" spans="2:7">
      <c r="B180" s="27"/>
      <c r="C180" s="27"/>
      <c r="D180" s="27"/>
      <c r="E180" s="27"/>
      <c r="F180" s="27"/>
      <c r="G180" s="28"/>
    </row>
    <row r="181" spans="2:7">
      <c r="B181" s="27"/>
      <c r="C181" s="27"/>
      <c r="D181" s="27"/>
      <c r="E181" s="27"/>
      <c r="F181" s="27"/>
      <c r="G181" s="28"/>
    </row>
    <row r="182" spans="2:7">
      <c r="B182" s="27"/>
      <c r="C182" s="27"/>
      <c r="D182" s="27"/>
      <c r="E182" s="27"/>
      <c r="F182" s="27"/>
      <c r="G182" s="28"/>
    </row>
    <row r="183" spans="2:7">
      <c r="B183" s="27"/>
      <c r="C183" s="27"/>
      <c r="D183" s="27"/>
      <c r="E183" s="27"/>
      <c r="F183" s="27"/>
      <c r="G183" s="28"/>
    </row>
    <row r="184" spans="2:7">
      <c r="B184" s="27"/>
      <c r="C184" s="27"/>
      <c r="D184" s="27"/>
      <c r="E184" s="27"/>
      <c r="F184" s="27"/>
      <c r="G184" s="28"/>
    </row>
    <row r="185" spans="2:7">
      <c r="B185" s="27"/>
      <c r="C185" s="27"/>
      <c r="D185" s="27"/>
      <c r="E185" s="27"/>
      <c r="F185" s="27"/>
      <c r="G185" s="28"/>
    </row>
    <row r="186" spans="2:7">
      <c r="B186" s="27"/>
      <c r="C186" s="27"/>
      <c r="D186" s="27"/>
      <c r="E186" s="27"/>
      <c r="F186" s="27"/>
      <c r="G186" s="28"/>
    </row>
    <row r="187" spans="2:7">
      <c r="B187" s="27"/>
      <c r="C187" s="27"/>
      <c r="D187" s="27"/>
      <c r="E187" s="27"/>
      <c r="F187" s="27"/>
      <c r="G187" s="28"/>
    </row>
    <row r="188" spans="2:7">
      <c r="B188" s="27"/>
      <c r="C188" s="27"/>
      <c r="D188" s="27"/>
      <c r="E188" s="27"/>
      <c r="F188" s="27"/>
      <c r="G188" s="28"/>
    </row>
    <row r="189" spans="2:7">
      <c r="B189" s="27"/>
      <c r="C189" s="27"/>
      <c r="D189" s="27"/>
      <c r="E189" s="27"/>
      <c r="F189" s="27"/>
      <c r="G189" s="28"/>
    </row>
    <row r="190" spans="2:7">
      <c r="B190" s="27"/>
      <c r="C190" s="27"/>
      <c r="D190" s="27"/>
      <c r="E190" s="27"/>
      <c r="F190" s="27"/>
      <c r="G190" s="28"/>
    </row>
    <row r="191" spans="2:7">
      <c r="B191" s="27"/>
      <c r="C191" s="27"/>
      <c r="D191" s="27"/>
      <c r="E191" s="27"/>
      <c r="F191" s="27"/>
      <c r="G191" s="28"/>
    </row>
    <row r="192" spans="2:7">
      <c r="B192" s="27"/>
      <c r="C192" s="27"/>
      <c r="D192" s="27"/>
      <c r="E192" s="27"/>
      <c r="F192" s="27"/>
      <c r="G192" s="28"/>
    </row>
    <row r="193" spans="2:7">
      <c r="B193" s="27"/>
      <c r="C193" s="27"/>
      <c r="D193" s="27"/>
      <c r="E193" s="27"/>
      <c r="F193" s="27"/>
      <c r="G193" s="28"/>
    </row>
    <row r="194" spans="2:7">
      <c r="B194" s="27"/>
      <c r="C194" s="27"/>
      <c r="D194" s="27"/>
      <c r="E194" s="27"/>
      <c r="F194" s="27"/>
      <c r="G194" s="28"/>
    </row>
    <row r="195" spans="2:7">
      <c r="B195" s="27"/>
      <c r="C195" s="27"/>
      <c r="D195" s="27"/>
      <c r="E195" s="27"/>
      <c r="F195" s="27"/>
      <c r="G195" s="28"/>
    </row>
    <row r="196" spans="2:7">
      <c r="B196" s="27"/>
      <c r="C196" s="27"/>
      <c r="D196" s="27"/>
      <c r="E196" s="27"/>
      <c r="F196" s="27"/>
      <c r="G196" s="28"/>
    </row>
    <row r="197" spans="2:7">
      <c r="B197" s="27"/>
      <c r="C197" s="27"/>
      <c r="D197" s="27"/>
      <c r="E197" s="27"/>
      <c r="F197" s="27"/>
      <c r="G197" s="28"/>
    </row>
    <row r="198" spans="2:7">
      <c r="B198" s="27"/>
      <c r="C198" s="27"/>
      <c r="D198" s="27"/>
      <c r="E198" s="27"/>
      <c r="F198" s="27"/>
      <c r="G198" s="28"/>
    </row>
    <row r="199" spans="2:7">
      <c r="B199" s="27"/>
      <c r="C199" s="27"/>
      <c r="D199" s="27"/>
      <c r="E199" s="27"/>
      <c r="F199" s="27"/>
      <c r="G199" s="28"/>
    </row>
    <row r="200" spans="2:7">
      <c r="B200" s="27"/>
      <c r="C200" s="27"/>
      <c r="D200" s="27"/>
      <c r="E200" s="27"/>
      <c r="F200" s="27"/>
      <c r="G200" s="28"/>
    </row>
    <row r="201" spans="2:7">
      <c r="B201" s="27"/>
      <c r="C201" s="27"/>
      <c r="D201" s="27"/>
      <c r="E201" s="27"/>
      <c r="F201" s="27"/>
      <c r="G201" s="28"/>
    </row>
    <row r="202" spans="2:7">
      <c r="B202" s="27"/>
      <c r="C202" s="27"/>
      <c r="D202" s="27"/>
      <c r="E202" s="27"/>
      <c r="F202" s="27"/>
      <c r="G202" s="28"/>
    </row>
    <row r="203" spans="2:7">
      <c r="B203" s="27"/>
      <c r="C203" s="27"/>
      <c r="D203" s="27"/>
      <c r="E203" s="27"/>
      <c r="F203" s="27"/>
      <c r="G203" s="28"/>
    </row>
    <row r="204" spans="2:7">
      <c r="B204" s="27"/>
      <c r="C204" s="27"/>
      <c r="D204" s="27"/>
      <c r="E204" s="27"/>
      <c r="F204" s="27"/>
      <c r="G204" s="28"/>
    </row>
    <row r="205" spans="2:7">
      <c r="B205" s="27"/>
      <c r="C205" s="27"/>
      <c r="D205" s="27"/>
      <c r="E205" s="27"/>
      <c r="F205" s="27"/>
      <c r="G205" s="28"/>
    </row>
    <row r="206" spans="2:7">
      <c r="B206" s="27"/>
      <c r="C206" s="27"/>
      <c r="D206" s="27"/>
      <c r="E206" s="27"/>
      <c r="F206" s="27"/>
      <c r="G206" s="28"/>
    </row>
    <row r="207" spans="2:7">
      <c r="B207" s="27"/>
      <c r="C207" s="27"/>
      <c r="D207" s="27"/>
      <c r="E207" s="27"/>
      <c r="F207" s="27"/>
      <c r="G207" s="28"/>
    </row>
    <row r="208" spans="2:7">
      <c r="B208" s="27"/>
      <c r="C208" s="27"/>
      <c r="D208" s="27"/>
      <c r="E208" s="27"/>
      <c r="F208" s="27"/>
      <c r="G208" s="28"/>
    </row>
    <row r="209" spans="2:7">
      <c r="B209" s="27"/>
      <c r="C209" s="27"/>
      <c r="D209" s="27"/>
      <c r="E209" s="27"/>
      <c r="F209" s="27"/>
      <c r="G209" s="28"/>
    </row>
    <row r="210" spans="2:7">
      <c r="B210" s="27"/>
      <c r="C210" s="27"/>
      <c r="D210" s="27"/>
      <c r="E210" s="27"/>
      <c r="F210" s="27"/>
      <c r="G210" s="28"/>
    </row>
    <row r="211" spans="2:7">
      <c r="B211" s="27"/>
      <c r="C211" s="27"/>
      <c r="D211" s="27"/>
      <c r="E211" s="27"/>
      <c r="F211" s="27"/>
      <c r="G211" s="28"/>
    </row>
    <row r="212" spans="2:7">
      <c r="B212" s="27"/>
      <c r="C212" s="27"/>
      <c r="D212" s="27"/>
      <c r="E212" s="27"/>
      <c r="F212" s="27"/>
      <c r="G212" s="28"/>
    </row>
    <row r="213" spans="2:7">
      <c r="B213" s="27"/>
      <c r="C213" s="27"/>
      <c r="D213" s="27"/>
      <c r="E213" s="27"/>
      <c r="F213" s="27"/>
      <c r="G213" s="28"/>
    </row>
    <row r="214" spans="2:7">
      <c r="B214" s="27"/>
      <c r="C214" s="27"/>
      <c r="D214" s="27"/>
      <c r="E214" s="27"/>
      <c r="F214" s="27"/>
      <c r="G214" s="28"/>
    </row>
    <row r="215" spans="2:7">
      <c r="B215" s="27"/>
      <c r="C215" s="27"/>
      <c r="D215" s="27"/>
      <c r="E215" s="27"/>
      <c r="F215" s="27"/>
      <c r="G215" s="28"/>
    </row>
    <row r="216" spans="2:7">
      <c r="B216" s="27"/>
      <c r="C216" s="27"/>
      <c r="D216" s="27"/>
      <c r="E216" s="27"/>
      <c r="F216" s="27"/>
      <c r="G216" s="28"/>
    </row>
    <row r="217" spans="2:7">
      <c r="B217" s="27"/>
      <c r="C217" s="27"/>
      <c r="D217" s="27"/>
      <c r="E217" s="27"/>
      <c r="F217" s="27"/>
      <c r="G217" s="28"/>
    </row>
    <row r="218" spans="2:7">
      <c r="B218" s="27"/>
      <c r="C218" s="27"/>
      <c r="D218" s="27"/>
      <c r="E218" s="27"/>
      <c r="F218" s="27"/>
      <c r="G218" s="28"/>
    </row>
    <row r="219" spans="2:7">
      <c r="B219" s="27"/>
      <c r="C219" s="27"/>
      <c r="D219" s="27"/>
      <c r="E219" s="27"/>
      <c r="F219" s="27"/>
      <c r="G219" s="28"/>
    </row>
    <row r="220" spans="2:7">
      <c r="B220" s="27"/>
      <c r="C220" s="27"/>
      <c r="D220" s="27"/>
      <c r="E220" s="27"/>
      <c r="F220" s="27"/>
      <c r="G220" s="28"/>
    </row>
    <row r="221" spans="2:7">
      <c r="B221" s="27"/>
      <c r="C221" s="27"/>
      <c r="D221" s="27"/>
      <c r="E221" s="27"/>
      <c r="F221" s="27"/>
      <c r="G221" s="28"/>
    </row>
    <row r="222" spans="2:7">
      <c r="B222" s="27"/>
      <c r="C222" s="27"/>
      <c r="D222" s="27"/>
      <c r="E222" s="27"/>
      <c r="F222" s="27"/>
      <c r="G222" s="28"/>
    </row>
    <row r="223" spans="2:7">
      <c r="B223" s="27"/>
      <c r="C223" s="27"/>
      <c r="D223" s="27"/>
      <c r="E223" s="27"/>
      <c r="F223" s="27"/>
      <c r="G223" s="28"/>
    </row>
    <row r="224" spans="2:7">
      <c r="B224" s="27"/>
      <c r="C224" s="27"/>
      <c r="D224" s="27"/>
      <c r="E224" s="27"/>
      <c r="F224" s="27"/>
      <c r="G224" s="28"/>
    </row>
    <row r="225" spans="2:7">
      <c r="B225" s="27"/>
      <c r="C225" s="27"/>
      <c r="D225" s="27"/>
      <c r="E225" s="27"/>
      <c r="F225" s="27"/>
      <c r="G225" s="28"/>
    </row>
    <row r="226" spans="2:7">
      <c r="B226" s="27"/>
      <c r="C226" s="27"/>
      <c r="D226" s="27"/>
      <c r="E226" s="27"/>
      <c r="F226" s="27"/>
      <c r="G226" s="28"/>
    </row>
    <row r="227" spans="2:7">
      <c r="B227" s="27"/>
      <c r="C227" s="27"/>
      <c r="D227" s="27"/>
      <c r="E227" s="27"/>
      <c r="F227" s="27"/>
      <c r="G227" s="28"/>
    </row>
    <row r="228" spans="2:7">
      <c r="B228" s="27"/>
      <c r="C228" s="27"/>
      <c r="D228" s="27"/>
      <c r="E228" s="27"/>
      <c r="F228" s="27"/>
      <c r="G228" s="28"/>
    </row>
    <row r="229" spans="2:7">
      <c r="B229" s="27"/>
      <c r="C229" s="27"/>
      <c r="D229" s="27"/>
      <c r="E229" s="27"/>
      <c r="F229" s="27"/>
      <c r="G229" s="28"/>
    </row>
    <row r="230" spans="2:7">
      <c r="B230" s="27"/>
      <c r="C230" s="27"/>
      <c r="D230" s="27"/>
      <c r="E230" s="27"/>
      <c r="F230" s="27"/>
      <c r="G230" s="28"/>
    </row>
    <row r="231" spans="2:7">
      <c r="B231" s="27"/>
      <c r="C231" s="27"/>
      <c r="D231" s="27"/>
      <c r="E231" s="27"/>
      <c r="F231" s="27"/>
      <c r="G231" s="28"/>
    </row>
    <row r="232" spans="2:7">
      <c r="B232" s="27"/>
      <c r="C232" s="27"/>
      <c r="D232" s="27"/>
      <c r="E232" s="27"/>
      <c r="F232" s="27"/>
      <c r="G232" s="28"/>
    </row>
    <row r="233" spans="2:7">
      <c r="B233" s="27"/>
      <c r="C233" s="27"/>
      <c r="D233" s="27"/>
      <c r="E233" s="27"/>
      <c r="F233" s="27"/>
      <c r="G233" s="28"/>
    </row>
    <row r="234" spans="2:7">
      <c r="B234" s="27"/>
      <c r="C234" s="27"/>
      <c r="D234" s="27"/>
      <c r="E234" s="27"/>
      <c r="F234" s="27"/>
      <c r="G234" s="28"/>
    </row>
    <row r="235" spans="2:7">
      <c r="B235" s="27"/>
      <c r="C235" s="27"/>
      <c r="D235" s="27"/>
      <c r="E235" s="27"/>
      <c r="F235" s="27"/>
      <c r="G235" s="28"/>
    </row>
    <row r="236" spans="2:7">
      <c r="B236" s="27"/>
      <c r="C236" s="27"/>
      <c r="D236" s="27"/>
      <c r="E236" s="27"/>
      <c r="F236" s="27"/>
      <c r="G236" s="28"/>
    </row>
    <row r="237" spans="2:7">
      <c r="B237" s="27"/>
      <c r="C237" s="27"/>
      <c r="D237" s="27"/>
      <c r="E237" s="27"/>
      <c r="F237" s="27"/>
      <c r="G237" s="28"/>
    </row>
    <row r="238" spans="2:7">
      <c r="B238" s="27"/>
      <c r="C238" s="27"/>
      <c r="D238" s="27"/>
      <c r="E238" s="27"/>
      <c r="F238" s="27"/>
      <c r="G238" s="28"/>
    </row>
    <row r="239" spans="2:7">
      <c r="B239" s="27"/>
      <c r="C239" s="27"/>
      <c r="D239" s="27"/>
      <c r="E239" s="27"/>
      <c r="F239" s="27"/>
      <c r="G239" s="28"/>
    </row>
    <row r="240" spans="2:7">
      <c r="B240" s="27"/>
      <c r="C240" s="27"/>
      <c r="D240" s="27"/>
      <c r="E240" s="27"/>
      <c r="F240" s="27"/>
      <c r="G240" s="28"/>
    </row>
    <row r="241" spans="2:7">
      <c r="B241" s="27"/>
      <c r="C241" s="27"/>
      <c r="D241" s="27"/>
      <c r="E241" s="27"/>
      <c r="F241" s="27"/>
      <c r="G241" s="28"/>
    </row>
    <row r="242" spans="2:7">
      <c r="B242" s="27"/>
      <c r="C242" s="27"/>
      <c r="D242" s="27"/>
      <c r="E242" s="27"/>
      <c r="F242" s="27"/>
      <c r="G242" s="28"/>
    </row>
    <row r="243" spans="2:7">
      <c r="B243" s="27"/>
      <c r="C243" s="27"/>
      <c r="D243" s="27"/>
      <c r="E243" s="27"/>
      <c r="F243" s="27"/>
      <c r="G243" s="28"/>
    </row>
    <row r="244" spans="2:7">
      <c r="B244" s="27"/>
      <c r="C244" s="27"/>
      <c r="D244" s="27"/>
      <c r="E244" s="27"/>
      <c r="F244" s="27"/>
      <c r="G244" s="28"/>
    </row>
    <row r="245" spans="2:7">
      <c r="B245" s="27"/>
      <c r="C245" s="27"/>
      <c r="D245" s="27"/>
      <c r="E245" s="27"/>
      <c r="F245" s="27"/>
      <c r="G245" s="28"/>
    </row>
    <row r="246" spans="2:7">
      <c r="B246" s="27"/>
      <c r="C246" s="27"/>
      <c r="D246" s="27"/>
      <c r="E246" s="27"/>
      <c r="F246" s="27"/>
      <c r="G246" s="28"/>
    </row>
    <row r="247" spans="2:7">
      <c r="B247" s="27"/>
      <c r="C247" s="27"/>
      <c r="D247" s="27"/>
      <c r="E247" s="27"/>
      <c r="F247" s="27"/>
      <c r="G247" s="28"/>
    </row>
    <row r="248" spans="2:7">
      <c r="B248" s="27"/>
      <c r="C248" s="27"/>
      <c r="D248" s="27"/>
      <c r="E248" s="27"/>
      <c r="F248" s="27"/>
      <c r="G248" s="28"/>
    </row>
    <row r="249" spans="2:7">
      <c r="B249" s="27"/>
      <c r="C249" s="27"/>
      <c r="D249" s="27"/>
      <c r="E249" s="27"/>
      <c r="F249" s="27"/>
      <c r="G249" s="28"/>
    </row>
    <row r="250" spans="2:7">
      <c r="B250" s="27"/>
      <c r="C250" s="27"/>
      <c r="D250" s="27"/>
      <c r="E250" s="27"/>
      <c r="F250" s="27"/>
      <c r="G250" s="28"/>
    </row>
    <row r="251" spans="2:7">
      <c r="B251" s="27"/>
      <c r="C251" s="27"/>
      <c r="D251" s="27"/>
      <c r="E251" s="27"/>
      <c r="F251" s="27"/>
    </row>
    <row r="252" spans="2:7">
      <c r="B252" s="27"/>
      <c r="C252" s="27"/>
      <c r="D252" s="27"/>
      <c r="E252" s="27"/>
      <c r="F252" s="27"/>
    </row>
    <row r="253" spans="2:7">
      <c r="B253" s="27"/>
      <c r="C253" s="27"/>
      <c r="D253" s="27"/>
      <c r="E253" s="27"/>
      <c r="F253" s="27"/>
    </row>
    <row r="254" spans="2:7">
      <c r="B254" s="27"/>
      <c r="C254" s="27"/>
      <c r="D254" s="27"/>
      <c r="E254" s="27"/>
      <c r="F254" s="27"/>
    </row>
    <row r="255" spans="2:7">
      <c r="B255" s="27"/>
      <c r="C255" s="27"/>
      <c r="D255" s="27"/>
      <c r="E255" s="27"/>
      <c r="F255" s="27"/>
    </row>
    <row r="256" spans="2:7">
      <c r="B256" s="27"/>
      <c r="C256" s="27"/>
      <c r="D256" s="27"/>
      <c r="E256" s="27"/>
      <c r="F256" s="27"/>
    </row>
    <row r="257" spans="2:6">
      <c r="B257" s="27"/>
      <c r="C257" s="27"/>
      <c r="D257" s="27"/>
      <c r="E257" s="27"/>
      <c r="F257" s="27"/>
    </row>
    <row r="258" spans="2:6">
      <c r="B258" s="27"/>
      <c r="C258" s="27"/>
      <c r="D258" s="27"/>
      <c r="E258" s="27"/>
      <c r="F258" s="27"/>
    </row>
    <row r="259" spans="2:6">
      <c r="B259" s="27"/>
      <c r="C259" s="27"/>
      <c r="D259" s="27"/>
      <c r="E259" s="27"/>
      <c r="F259" s="27"/>
    </row>
    <row r="260" spans="2:6">
      <c r="B260" s="27"/>
      <c r="C260" s="27"/>
      <c r="D260" s="27"/>
      <c r="E260" s="27"/>
      <c r="F260" s="27"/>
    </row>
  </sheetData>
  <mergeCells count="15">
    <mergeCell ref="A102:F102"/>
    <mergeCell ref="A1:G1"/>
    <mergeCell ref="A2:G2"/>
    <mergeCell ref="A3:G3"/>
    <mergeCell ref="A4:G4"/>
    <mergeCell ref="A5:G5"/>
    <mergeCell ref="A6:G6"/>
    <mergeCell ref="A7:G7"/>
    <mergeCell ref="A8:A9"/>
    <mergeCell ref="B8:B9"/>
    <mergeCell ref="C8:C9"/>
    <mergeCell ref="D8:D9"/>
    <mergeCell ref="E8:E9"/>
    <mergeCell ref="F8:F9"/>
    <mergeCell ref="G8:G9"/>
  </mergeCells>
  <pageMargins left="0.42" right="0.19685039370078741" top="0.51181102362204722" bottom="0.47244094488188981" header="0.31496062992125984" footer="0.31496062992125984"/>
  <pageSetup paperSize="9" scale="80" fitToHeight="4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64"/>
  <sheetViews>
    <sheetView topLeftCell="A49" workbookViewId="0">
      <selection activeCell="A60" sqref="A60"/>
    </sheetView>
  </sheetViews>
  <sheetFormatPr defaultRowHeight="15.75"/>
  <cols>
    <col min="1" max="1" width="52" style="40" customWidth="1"/>
    <col min="2" max="2" width="6.85546875" style="40" customWidth="1"/>
    <col min="3" max="3" width="7.85546875" style="40" customWidth="1"/>
    <col min="4" max="4" width="10.7109375" style="40" customWidth="1"/>
    <col min="5" max="5" width="13.140625" style="57" customWidth="1"/>
    <col min="6" max="6" width="9.140625" style="39"/>
    <col min="7" max="7" width="14.5703125" style="39" customWidth="1"/>
    <col min="8" max="16384" width="9.140625" style="39"/>
  </cols>
  <sheetData>
    <row r="1" spans="1:5">
      <c r="A1" s="100" t="s">
        <v>212</v>
      </c>
      <c r="B1" s="100"/>
      <c r="C1" s="100"/>
      <c r="D1" s="100"/>
      <c r="E1" s="100"/>
    </row>
    <row r="2" spans="1:5">
      <c r="A2" s="101" t="s">
        <v>30</v>
      </c>
      <c r="B2" s="101"/>
      <c r="C2" s="101"/>
      <c r="D2" s="101"/>
      <c r="E2" s="101"/>
    </row>
    <row r="3" spans="1:5">
      <c r="A3" s="101" t="s">
        <v>179</v>
      </c>
      <c r="B3" s="101"/>
      <c r="C3" s="101"/>
      <c r="D3" s="101"/>
      <c r="E3" s="101"/>
    </row>
    <row r="4" spans="1:5">
      <c r="A4" s="102" t="s">
        <v>221</v>
      </c>
      <c r="B4" s="103"/>
      <c r="C4" s="103"/>
      <c r="D4" s="103"/>
      <c r="E4" s="103"/>
    </row>
    <row r="5" spans="1:5">
      <c r="E5" s="41"/>
    </row>
    <row r="6" spans="1:5" ht="60.75" customHeight="1">
      <c r="A6" s="104" t="s">
        <v>189</v>
      </c>
      <c r="B6" s="104"/>
      <c r="C6" s="104"/>
      <c r="D6" s="104"/>
      <c r="E6" s="104"/>
    </row>
    <row r="7" spans="1:5" ht="16.5" thickBot="1">
      <c r="E7" s="41" t="s">
        <v>159</v>
      </c>
    </row>
    <row r="8" spans="1:5" ht="16.5" thickBot="1">
      <c r="A8" s="42" t="s">
        <v>160</v>
      </c>
      <c r="B8" s="43" t="s">
        <v>161</v>
      </c>
      <c r="C8" s="43" t="s">
        <v>34</v>
      </c>
      <c r="D8" s="43" t="s">
        <v>35</v>
      </c>
      <c r="E8" s="44" t="s">
        <v>23</v>
      </c>
    </row>
    <row r="9" spans="1:5">
      <c r="A9" s="45" t="s">
        <v>139</v>
      </c>
      <c r="B9" s="46" t="s">
        <v>38</v>
      </c>
      <c r="C9" s="46" t="s">
        <v>39</v>
      </c>
      <c r="D9" s="46" t="s">
        <v>162</v>
      </c>
      <c r="E9" s="47">
        <f>+E10+E12+E15+E18</f>
        <v>2089.6</v>
      </c>
    </row>
    <row r="10" spans="1:5" ht="63" hidden="1">
      <c r="A10" s="22" t="s">
        <v>40</v>
      </c>
      <c r="B10" s="35" t="s">
        <v>38</v>
      </c>
      <c r="C10" s="35" t="s">
        <v>41</v>
      </c>
      <c r="D10" s="35" t="s">
        <v>162</v>
      </c>
      <c r="E10" s="48">
        <f>E11</f>
        <v>0</v>
      </c>
    </row>
    <row r="11" spans="1:5" hidden="1">
      <c r="A11" s="23" t="s">
        <v>42</v>
      </c>
      <c r="B11" s="33" t="s">
        <v>38</v>
      </c>
      <c r="C11" s="33" t="s">
        <v>41</v>
      </c>
      <c r="D11" s="33" t="s">
        <v>43</v>
      </c>
      <c r="E11" s="49">
        <v>0</v>
      </c>
    </row>
    <row r="12" spans="1:5" ht="63">
      <c r="A12" s="22" t="s">
        <v>163</v>
      </c>
      <c r="B12" s="35" t="s">
        <v>38</v>
      </c>
      <c r="C12" s="35" t="s">
        <v>44</v>
      </c>
      <c r="D12" s="35" t="s">
        <v>162</v>
      </c>
      <c r="E12" s="48">
        <f>E13+E14</f>
        <v>1889.6</v>
      </c>
    </row>
    <row r="13" spans="1:5">
      <c r="A13" s="23" t="s">
        <v>42</v>
      </c>
      <c r="B13" s="33" t="s">
        <v>38</v>
      </c>
      <c r="C13" s="33" t="s">
        <v>44</v>
      </c>
      <c r="D13" s="33" t="s">
        <v>43</v>
      </c>
      <c r="E13" s="49">
        <v>1494</v>
      </c>
    </row>
    <row r="14" spans="1:5" ht="47.25">
      <c r="A14" s="23" t="s">
        <v>45</v>
      </c>
      <c r="B14" s="33" t="s">
        <v>38</v>
      </c>
      <c r="C14" s="33" t="s">
        <v>44</v>
      </c>
      <c r="D14" s="33" t="s">
        <v>46</v>
      </c>
      <c r="E14" s="49">
        <v>395.6</v>
      </c>
    </row>
    <row r="15" spans="1:5">
      <c r="A15" s="22" t="s">
        <v>47</v>
      </c>
      <c r="B15" s="35" t="s">
        <v>38</v>
      </c>
      <c r="C15" s="35" t="s">
        <v>48</v>
      </c>
      <c r="D15" s="35" t="s">
        <v>162</v>
      </c>
      <c r="E15" s="48">
        <f>E16</f>
        <v>100</v>
      </c>
    </row>
    <row r="16" spans="1:5">
      <c r="A16" s="23" t="s">
        <v>47</v>
      </c>
      <c r="B16" s="33" t="s">
        <v>38</v>
      </c>
      <c r="C16" s="33" t="s">
        <v>48</v>
      </c>
      <c r="D16" s="33" t="s">
        <v>164</v>
      </c>
      <c r="E16" s="49">
        <f>E17</f>
        <v>100</v>
      </c>
    </row>
    <row r="17" spans="1:5" ht="47.25">
      <c r="A17" s="23" t="s">
        <v>165</v>
      </c>
      <c r="B17" s="33" t="s">
        <v>38</v>
      </c>
      <c r="C17" s="33" t="s">
        <v>48</v>
      </c>
      <c r="D17" s="33" t="s">
        <v>49</v>
      </c>
      <c r="E17" s="49">
        <v>100</v>
      </c>
    </row>
    <row r="18" spans="1:5">
      <c r="A18" s="22" t="s">
        <v>50</v>
      </c>
      <c r="B18" s="35" t="s">
        <v>38</v>
      </c>
      <c r="C18" s="35" t="s">
        <v>51</v>
      </c>
      <c r="D18" s="35" t="s">
        <v>162</v>
      </c>
      <c r="E18" s="48">
        <f>E19+E20</f>
        <v>100</v>
      </c>
    </row>
    <row r="19" spans="1:5" ht="47.25">
      <c r="A19" s="81" t="s">
        <v>117</v>
      </c>
      <c r="B19" s="33" t="s">
        <v>38</v>
      </c>
      <c r="C19" s="33" t="s">
        <v>51</v>
      </c>
      <c r="D19" s="33" t="s">
        <v>169</v>
      </c>
      <c r="E19" s="49">
        <v>100</v>
      </c>
    </row>
    <row r="20" spans="1:5" ht="115.5" hidden="1" customHeight="1">
      <c r="A20" s="81" t="s">
        <v>120</v>
      </c>
      <c r="B20" s="33" t="s">
        <v>38</v>
      </c>
      <c r="C20" s="33" t="s">
        <v>51</v>
      </c>
      <c r="D20" s="33" t="s">
        <v>185</v>
      </c>
      <c r="E20" s="49">
        <v>0</v>
      </c>
    </row>
    <row r="21" spans="1:5" ht="29.25">
      <c r="A21" s="82" t="s">
        <v>126</v>
      </c>
      <c r="B21" s="35" t="s">
        <v>41</v>
      </c>
      <c r="C21" s="35" t="s">
        <v>39</v>
      </c>
      <c r="D21" s="35" t="s">
        <v>162</v>
      </c>
      <c r="E21" s="48">
        <f>E22</f>
        <v>378.2</v>
      </c>
    </row>
    <row r="22" spans="1:5" ht="47.25">
      <c r="A22" s="83" t="s">
        <v>127</v>
      </c>
      <c r="B22" s="35" t="s">
        <v>41</v>
      </c>
      <c r="C22" s="35" t="s">
        <v>74</v>
      </c>
      <c r="D22" s="35" t="s">
        <v>162</v>
      </c>
      <c r="E22" s="48">
        <f>E23</f>
        <v>378.2</v>
      </c>
    </row>
    <row r="23" spans="1:5">
      <c r="A23" s="81" t="s">
        <v>170</v>
      </c>
      <c r="B23" s="33" t="s">
        <v>41</v>
      </c>
      <c r="C23" s="33" t="s">
        <v>74</v>
      </c>
      <c r="D23" s="33" t="s">
        <v>171</v>
      </c>
      <c r="E23" s="49">
        <v>378.2</v>
      </c>
    </row>
    <row r="24" spans="1:5">
      <c r="A24" s="82" t="s">
        <v>53</v>
      </c>
      <c r="B24" s="35" t="s">
        <v>44</v>
      </c>
      <c r="C24" s="35" t="s">
        <v>39</v>
      </c>
      <c r="D24" s="35" t="s">
        <v>162</v>
      </c>
      <c r="E24" s="48">
        <f>E25</f>
        <v>2300.5</v>
      </c>
    </row>
    <row r="25" spans="1:5">
      <c r="A25" s="51" t="s">
        <v>146</v>
      </c>
      <c r="B25" s="33" t="s">
        <v>44</v>
      </c>
      <c r="C25" s="33" t="s">
        <v>74</v>
      </c>
      <c r="D25" s="50" t="s">
        <v>162</v>
      </c>
      <c r="E25" s="49">
        <f>E26</f>
        <v>2300.5</v>
      </c>
    </row>
    <row r="26" spans="1:5" ht="47.25">
      <c r="A26" s="24" t="s">
        <v>147</v>
      </c>
      <c r="B26" s="33" t="s">
        <v>44</v>
      </c>
      <c r="C26" s="33" t="s">
        <v>74</v>
      </c>
      <c r="D26" s="17" t="s">
        <v>180</v>
      </c>
      <c r="E26" s="49">
        <f>3484-1183.5</f>
        <v>2300.5</v>
      </c>
    </row>
    <row r="27" spans="1:5">
      <c r="A27" s="32" t="s">
        <v>55</v>
      </c>
      <c r="B27" s="35" t="s">
        <v>56</v>
      </c>
      <c r="C27" s="35" t="s">
        <v>39</v>
      </c>
      <c r="D27" s="35" t="s">
        <v>162</v>
      </c>
      <c r="E27" s="48">
        <f>E28+E30</f>
        <v>3086</v>
      </c>
    </row>
    <row r="28" spans="1:5">
      <c r="A28" s="22" t="s">
        <v>204</v>
      </c>
      <c r="B28" s="35" t="s">
        <v>56</v>
      </c>
      <c r="C28" s="35" t="s">
        <v>58</v>
      </c>
      <c r="D28" s="35" t="s">
        <v>162</v>
      </c>
      <c r="E28" s="48">
        <f>E29</f>
        <v>1000</v>
      </c>
    </row>
    <row r="29" spans="1:5">
      <c r="A29" s="23" t="s">
        <v>192</v>
      </c>
      <c r="B29" s="33" t="s">
        <v>56</v>
      </c>
      <c r="C29" s="33" t="s">
        <v>58</v>
      </c>
      <c r="D29" s="33" t="s">
        <v>205</v>
      </c>
      <c r="E29" s="49">
        <f>500+500</f>
        <v>1000</v>
      </c>
    </row>
    <row r="30" spans="1:5">
      <c r="A30" s="22" t="s">
        <v>59</v>
      </c>
      <c r="B30" s="35" t="s">
        <v>56</v>
      </c>
      <c r="C30" s="35" t="s">
        <v>41</v>
      </c>
      <c r="D30" s="35" t="s">
        <v>162</v>
      </c>
      <c r="E30" s="48">
        <f>E35+E36+E37+E31</f>
        <v>2086</v>
      </c>
    </row>
    <row r="31" spans="1:5" ht="47.25">
      <c r="A31" s="23" t="s">
        <v>217</v>
      </c>
      <c r="B31" s="33" t="s">
        <v>56</v>
      </c>
      <c r="C31" s="33" t="s">
        <v>41</v>
      </c>
      <c r="D31" s="33" t="s">
        <v>219</v>
      </c>
      <c r="E31" s="49">
        <f>E32+E33+E34</f>
        <v>921</v>
      </c>
    </row>
    <row r="32" spans="1:5">
      <c r="A32" s="84" t="s">
        <v>195</v>
      </c>
      <c r="B32" s="33" t="s">
        <v>56</v>
      </c>
      <c r="C32" s="33" t="s">
        <v>41</v>
      </c>
      <c r="D32" s="33" t="s">
        <v>219</v>
      </c>
      <c r="E32" s="49">
        <v>490</v>
      </c>
    </row>
    <row r="33" spans="1:5">
      <c r="A33" s="84" t="s">
        <v>197</v>
      </c>
      <c r="B33" s="33" t="s">
        <v>56</v>
      </c>
      <c r="C33" s="33" t="s">
        <v>41</v>
      </c>
      <c r="D33" s="33" t="s">
        <v>219</v>
      </c>
      <c r="E33" s="49">
        <v>410</v>
      </c>
    </row>
    <row r="34" spans="1:5">
      <c r="A34" s="84" t="s">
        <v>218</v>
      </c>
      <c r="B34" s="33" t="s">
        <v>56</v>
      </c>
      <c r="C34" s="33" t="s">
        <v>41</v>
      </c>
      <c r="D34" s="33" t="s">
        <v>219</v>
      </c>
      <c r="E34" s="49">
        <v>21</v>
      </c>
    </row>
    <row r="35" spans="1:5">
      <c r="A35" s="23" t="s">
        <v>60</v>
      </c>
      <c r="B35" s="33" t="s">
        <v>56</v>
      </c>
      <c r="C35" s="33" t="s">
        <v>41</v>
      </c>
      <c r="D35" s="33" t="s">
        <v>61</v>
      </c>
      <c r="E35" s="49">
        <f>1050-490</f>
        <v>560</v>
      </c>
    </row>
    <row r="36" spans="1:5" hidden="1">
      <c r="A36" s="23" t="s">
        <v>172</v>
      </c>
      <c r="B36" s="33" t="s">
        <v>56</v>
      </c>
      <c r="C36" s="33" t="s">
        <v>41</v>
      </c>
      <c r="D36" s="33" t="s">
        <v>173</v>
      </c>
      <c r="E36" s="49">
        <v>0</v>
      </c>
    </row>
    <row r="37" spans="1:5" ht="31.5">
      <c r="A37" s="23" t="s">
        <v>62</v>
      </c>
      <c r="B37" s="33" t="s">
        <v>56</v>
      </c>
      <c r="C37" s="33" t="s">
        <v>41</v>
      </c>
      <c r="D37" s="33" t="s">
        <v>63</v>
      </c>
      <c r="E37" s="52">
        <f>920+95-410</f>
        <v>605</v>
      </c>
    </row>
    <row r="38" spans="1:5">
      <c r="A38" s="32" t="s">
        <v>64</v>
      </c>
      <c r="B38" s="35" t="s">
        <v>65</v>
      </c>
      <c r="C38" s="35" t="s">
        <v>39</v>
      </c>
      <c r="D38" s="35" t="s">
        <v>162</v>
      </c>
      <c r="E38" s="48">
        <f>E39</f>
        <v>50</v>
      </c>
    </row>
    <row r="39" spans="1:5">
      <c r="A39" s="22" t="s">
        <v>66</v>
      </c>
      <c r="B39" s="35" t="s">
        <v>65</v>
      </c>
      <c r="C39" s="35" t="s">
        <v>65</v>
      </c>
      <c r="D39" s="35" t="s">
        <v>162</v>
      </c>
      <c r="E39" s="48">
        <f>E40</f>
        <v>50</v>
      </c>
    </row>
    <row r="40" spans="1:5" ht="31.5">
      <c r="A40" s="23" t="s">
        <v>67</v>
      </c>
      <c r="B40" s="33" t="s">
        <v>65</v>
      </c>
      <c r="C40" s="33" t="s">
        <v>65</v>
      </c>
      <c r="D40" s="33" t="s">
        <v>68</v>
      </c>
      <c r="E40" s="49">
        <f>E41</f>
        <v>50</v>
      </c>
    </row>
    <row r="41" spans="1:5">
      <c r="A41" s="23" t="s">
        <v>69</v>
      </c>
      <c r="B41" s="33" t="s">
        <v>65</v>
      </c>
      <c r="C41" s="33" t="s">
        <v>65</v>
      </c>
      <c r="D41" s="33" t="s">
        <v>70</v>
      </c>
      <c r="E41" s="49">
        <v>50</v>
      </c>
    </row>
    <row r="42" spans="1:5">
      <c r="A42" s="22" t="s">
        <v>133</v>
      </c>
      <c r="B42" s="35" t="s">
        <v>54</v>
      </c>
      <c r="C42" s="35" t="s">
        <v>39</v>
      </c>
      <c r="D42" s="35" t="s">
        <v>162</v>
      </c>
      <c r="E42" s="48">
        <f>E43</f>
        <v>50</v>
      </c>
    </row>
    <row r="43" spans="1:5">
      <c r="A43" s="22" t="s">
        <v>134</v>
      </c>
      <c r="B43" s="35" t="s">
        <v>54</v>
      </c>
      <c r="C43" s="35" t="s">
        <v>38</v>
      </c>
      <c r="D43" s="35" t="s">
        <v>162</v>
      </c>
      <c r="E43" s="48">
        <f>E44</f>
        <v>50</v>
      </c>
    </row>
    <row r="44" spans="1:5" ht="31.5">
      <c r="A44" s="23" t="s">
        <v>166</v>
      </c>
      <c r="B44" s="33" t="s">
        <v>54</v>
      </c>
      <c r="C44" s="33" t="s">
        <v>38</v>
      </c>
      <c r="D44" s="33" t="s">
        <v>71</v>
      </c>
      <c r="E44" s="49">
        <f>E45</f>
        <v>50</v>
      </c>
    </row>
    <row r="45" spans="1:5" ht="31.5">
      <c r="A45" s="23" t="s">
        <v>72</v>
      </c>
      <c r="B45" s="33" t="s">
        <v>167</v>
      </c>
      <c r="C45" s="33" t="s">
        <v>38</v>
      </c>
      <c r="D45" s="33" t="s">
        <v>73</v>
      </c>
      <c r="E45" s="49">
        <v>50</v>
      </c>
    </row>
    <row r="46" spans="1:5">
      <c r="A46" s="32" t="s">
        <v>75</v>
      </c>
      <c r="B46" s="35" t="s">
        <v>76</v>
      </c>
      <c r="C46" s="35" t="s">
        <v>39</v>
      </c>
      <c r="D46" s="35" t="s">
        <v>162</v>
      </c>
      <c r="E46" s="48">
        <f>E47</f>
        <v>400</v>
      </c>
    </row>
    <row r="47" spans="1:5">
      <c r="A47" s="22" t="s">
        <v>77</v>
      </c>
      <c r="B47" s="35" t="s">
        <v>76</v>
      </c>
      <c r="C47" s="35" t="s">
        <v>41</v>
      </c>
      <c r="D47" s="35" t="s">
        <v>162</v>
      </c>
      <c r="E47" s="48">
        <f>E49+E48</f>
        <v>400</v>
      </c>
    </row>
    <row r="48" spans="1:5">
      <c r="A48" s="23" t="s">
        <v>78</v>
      </c>
      <c r="B48" s="33" t="s">
        <v>76</v>
      </c>
      <c r="C48" s="33" t="s">
        <v>41</v>
      </c>
      <c r="D48" s="33" t="s">
        <v>79</v>
      </c>
      <c r="E48" s="49">
        <v>350</v>
      </c>
    </row>
    <row r="49" spans="1:7" ht="31.5">
      <c r="A49" s="23" t="s">
        <v>80</v>
      </c>
      <c r="B49" s="33" t="s">
        <v>76</v>
      </c>
      <c r="C49" s="33" t="s">
        <v>41</v>
      </c>
      <c r="D49" s="33" t="s">
        <v>174</v>
      </c>
      <c r="E49" s="49">
        <f>E50</f>
        <v>50</v>
      </c>
    </row>
    <row r="50" spans="1:7">
      <c r="A50" s="23" t="s">
        <v>81</v>
      </c>
      <c r="B50" s="33" t="s">
        <v>76</v>
      </c>
      <c r="C50" s="33" t="s">
        <v>41</v>
      </c>
      <c r="D50" s="33" t="s">
        <v>82</v>
      </c>
      <c r="E50" s="49">
        <v>50</v>
      </c>
    </row>
    <row r="51" spans="1:7">
      <c r="A51" s="32" t="s">
        <v>175</v>
      </c>
      <c r="B51" s="35" t="s">
        <v>48</v>
      </c>
      <c r="C51" s="35" t="s">
        <v>39</v>
      </c>
      <c r="D51" s="35" t="s">
        <v>162</v>
      </c>
      <c r="E51" s="48">
        <f>E52</f>
        <v>1700</v>
      </c>
    </row>
    <row r="52" spans="1:7">
      <c r="A52" s="23" t="s">
        <v>176</v>
      </c>
      <c r="B52" s="33" t="s">
        <v>48</v>
      </c>
      <c r="C52" s="33" t="s">
        <v>38</v>
      </c>
      <c r="D52" s="33" t="s">
        <v>162</v>
      </c>
      <c r="E52" s="49">
        <f>E53</f>
        <v>1700</v>
      </c>
    </row>
    <row r="53" spans="1:7">
      <c r="A53" s="23" t="s">
        <v>200</v>
      </c>
      <c r="B53" s="33" t="s">
        <v>48</v>
      </c>
      <c r="C53" s="33" t="s">
        <v>38</v>
      </c>
      <c r="D53" s="33" t="s">
        <v>203</v>
      </c>
      <c r="E53" s="49">
        <f>E54</f>
        <v>1700</v>
      </c>
    </row>
    <row r="54" spans="1:7" ht="30.75" customHeight="1">
      <c r="A54" s="23" t="s">
        <v>158</v>
      </c>
      <c r="B54" s="33" t="s">
        <v>48</v>
      </c>
      <c r="C54" s="33" t="s">
        <v>38</v>
      </c>
      <c r="D54" s="33" t="s">
        <v>203</v>
      </c>
      <c r="E54" s="49">
        <v>1700</v>
      </c>
    </row>
    <row r="55" spans="1:7" ht="29.25" hidden="1">
      <c r="A55" s="32" t="s">
        <v>84</v>
      </c>
      <c r="B55" s="35" t="s">
        <v>51</v>
      </c>
      <c r="C55" s="35" t="s">
        <v>39</v>
      </c>
      <c r="D55" s="35" t="s">
        <v>162</v>
      </c>
      <c r="E55" s="48">
        <f>E56</f>
        <v>0</v>
      </c>
    </row>
    <row r="56" spans="1:7" ht="31.5" hidden="1">
      <c r="A56" s="22" t="s">
        <v>85</v>
      </c>
      <c r="B56" s="35" t="s">
        <v>51</v>
      </c>
      <c r="C56" s="35" t="s">
        <v>38</v>
      </c>
      <c r="D56" s="35" t="s">
        <v>162</v>
      </c>
      <c r="E56" s="48">
        <f>E57</f>
        <v>0</v>
      </c>
    </row>
    <row r="57" spans="1:7" hidden="1">
      <c r="A57" s="23" t="s">
        <v>87</v>
      </c>
      <c r="B57" s="33" t="s">
        <v>51</v>
      </c>
      <c r="C57" s="33" t="s">
        <v>38</v>
      </c>
      <c r="D57" s="33" t="s">
        <v>86</v>
      </c>
      <c r="E57" s="49">
        <v>0</v>
      </c>
    </row>
    <row r="58" spans="1:7" ht="57.75">
      <c r="A58" s="32" t="s">
        <v>88</v>
      </c>
      <c r="B58" s="35" t="s">
        <v>89</v>
      </c>
      <c r="C58" s="35" t="s">
        <v>39</v>
      </c>
      <c r="D58" s="35" t="s">
        <v>162</v>
      </c>
      <c r="E58" s="48">
        <f>E59</f>
        <v>1347.3</v>
      </c>
    </row>
    <row r="59" spans="1:7" ht="31.5">
      <c r="A59" s="38" t="s">
        <v>90</v>
      </c>
      <c r="B59" s="35" t="s">
        <v>89</v>
      </c>
      <c r="C59" s="35" t="s">
        <v>41</v>
      </c>
      <c r="D59" s="35" t="s">
        <v>92</v>
      </c>
      <c r="E59" s="48">
        <f>E60+E61</f>
        <v>1347.3</v>
      </c>
    </row>
    <row r="60" spans="1:7" ht="110.25">
      <c r="A60" s="37" t="s">
        <v>181</v>
      </c>
      <c r="B60" s="33" t="s">
        <v>89</v>
      </c>
      <c r="C60" s="33" t="s">
        <v>41</v>
      </c>
      <c r="D60" s="33" t="s">
        <v>94</v>
      </c>
      <c r="E60" s="49">
        <f>45+1183.5</f>
        <v>1228.5</v>
      </c>
    </row>
    <row r="61" spans="1:7" ht="30.75" customHeight="1">
      <c r="A61" s="37" t="s">
        <v>156</v>
      </c>
      <c r="B61" s="33" t="s">
        <v>89</v>
      </c>
      <c r="C61" s="33" t="s">
        <v>41</v>
      </c>
      <c r="D61" s="33" t="s">
        <v>95</v>
      </c>
      <c r="E61" s="49">
        <v>118.8</v>
      </c>
    </row>
    <row r="62" spans="1:7" hidden="1">
      <c r="A62" s="34" t="s">
        <v>91</v>
      </c>
      <c r="B62" s="35" t="s">
        <v>48</v>
      </c>
      <c r="C62" s="35" t="s">
        <v>44</v>
      </c>
      <c r="D62" s="35" t="s">
        <v>162</v>
      </c>
      <c r="E62" s="48">
        <f>E63</f>
        <v>0</v>
      </c>
    </row>
    <row r="63" spans="1:7" ht="47.25" hidden="1">
      <c r="A63" s="36" t="s">
        <v>177</v>
      </c>
      <c r="B63" s="33" t="s">
        <v>48</v>
      </c>
      <c r="C63" s="33" t="s">
        <v>44</v>
      </c>
      <c r="D63" s="33" t="s">
        <v>178</v>
      </c>
      <c r="E63" s="49"/>
    </row>
    <row r="64" spans="1:7" ht="16.5" thickBot="1">
      <c r="A64" s="53" t="s">
        <v>168</v>
      </c>
      <c r="B64" s="54"/>
      <c r="C64" s="54"/>
      <c r="D64" s="54"/>
      <c r="E64" s="55">
        <f>E9+E21+E27+E38+E42+E46+E58+E24+E62+E55+E51</f>
        <v>11401.599999999999</v>
      </c>
      <c r="G64" s="56"/>
    </row>
  </sheetData>
  <mergeCells count="5">
    <mergeCell ref="A1:E1"/>
    <mergeCell ref="A2:E2"/>
    <mergeCell ref="A3:E3"/>
    <mergeCell ref="A4:E4"/>
    <mergeCell ref="A6:E6"/>
  </mergeCells>
  <pageMargins left="0.7" right="0.3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Дох_пр№1</vt:lpstr>
      <vt:lpstr>Вед. стр_пр№2</vt:lpstr>
      <vt:lpstr>Функц_пр№3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2012-06-18T10:06:47Z</dcterms:modified>
</cp:coreProperties>
</file>