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228"/>
  </bookViews>
  <sheets>
    <sheet name="прил.13" sheetId="12" r:id="rId1"/>
  </sheets>
  <definedNames>
    <definedName name="_xlnm.Print_Titles" localSheetId="0">прил.13!$A:$A</definedName>
  </definedNames>
  <calcPr calcId="145621"/>
</workbook>
</file>

<file path=xl/calcChain.xml><?xml version="1.0" encoding="utf-8"?>
<calcChain xmlns="http://schemas.openxmlformats.org/spreadsheetml/2006/main">
  <c r="G26" i="12" l="1"/>
  <c r="H20" i="12"/>
  <c r="K17" i="12"/>
  <c r="I16" i="12"/>
  <c r="D18" i="12"/>
  <c r="C18" i="12"/>
  <c r="H17" i="12"/>
  <c r="B16" i="12"/>
  <c r="B25" i="12"/>
  <c r="E24" i="12"/>
  <c r="E22" i="12"/>
  <c r="H21" i="12"/>
  <c r="I26" i="12"/>
  <c r="E26" i="12"/>
  <c r="F26" i="12"/>
  <c r="L26" i="12"/>
  <c r="M26" i="12"/>
  <c r="O26" i="12"/>
  <c r="P26" i="12"/>
  <c r="R26" i="12"/>
  <c r="Q26" i="12"/>
  <c r="K26" i="12"/>
  <c r="B23" i="12"/>
  <c r="B24" i="12" l="1"/>
  <c r="B21" i="12"/>
  <c r="B17" i="12"/>
  <c r="C26" i="12"/>
  <c r="B22" i="12"/>
  <c r="D26" i="12"/>
  <c r="B15" i="12"/>
  <c r="N26" i="12"/>
  <c r="H26" i="12"/>
  <c r="B19" i="12"/>
  <c r="B20" i="12"/>
  <c r="B18" i="12"/>
  <c r="B26" i="12" l="1"/>
</calcChain>
</file>

<file path=xl/sharedStrings.xml><?xml version="1.0" encoding="utf-8"?>
<sst xmlns="http://schemas.openxmlformats.org/spreadsheetml/2006/main" count="48" uniqueCount="36">
  <si>
    <t xml:space="preserve">к решению районного Совета </t>
  </si>
  <si>
    <t>депутатов Светлогорского района</t>
  </si>
  <si>
    <t>Муниципальное автономное дошкольное образовательное учреждение Центр развития ребенка-детский сад N 20 "Родничок"</t>
  </si>
  <si>
    <t>Муниципальное дошкольное образовательное учреждение детский сад N 1 "Березка"</t>
  </si>
  <si>
    <t>Муниципальное дошкольное образовательное учреждение детский сад "Одуванчик"</t>
  </si>
  <si>
    <t>Муниципальное общеобразовательное учреждение "Средняя общеобразовательная школа N 1" г. Светлогорска</t>
  </si>
  <si>
    <t>Муниципальное общеобразовательное учреждение "Средняя общеобразовательная школа п. Донское"</t>
  </si>
  <si>
    <t>Муниципальное образовательное учреждение дополнительного образования детей "Детская школа искусств имени Гречанинова Александра Тихоновича" г. Светлогорска</t>
  </si>
  <si>
    <t>Муниципальное образовательное учреждение дополнительного образования детей "Детско-юношеский центр"</t>
  </si>
  <si>
    <t>Муниципальное образовательное учреждение дополнительного образования детей "Детско-юношеская спортивная школа" г.Светлогорска</t>
  </si>
  <si>
    <t>на содержание особо ценного имущество</t>
  </si>
  <si>
    <t>на обеспечение муниципального задания</t>
  </si>
  <si>
    <t>иные цели</t>
  </si>
  <si>
    <t>Субсидии - всего</t>
  </si>
  <si>
    <t>Наименование учреждения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</si>
  <si>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бюджетным учреждениям за счет субвенции областного бюджета</t>
    </r>
  </si>
  <si>
    <t>подвоз школьников</t>
  </si>
  <si>
    <t>подвоз питания</t>
  </si>
  <si>
    <t>Муниципальное автономное дошкольное образовательное учреждение детский сад "Теремок"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</si>
  <si>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автономным учреждениям  за счет субвенции областного бюджета</t>
    </r>
  </si>
  <si>
    <t>ИТОГО</t>
  </si>
  <si>
    <t>на погашение кредиторской задолженности</t>
  </si>
  <si>
    <t>Муниципальное общеобразовательное учреждение основная общеобразовательная школа п.Приморье</t>
  </si>
  <si>
    <t>Распределение субсидий на 2014 год</t>
  </si>
  <si>
    <t>Муниципальное автономное дошкольное образовательное учреждение детский сад "Солнышко"</t>
  </si>
  <si>
    <t>подвоз школьников, питания</t>
  </si>
  <si>
    <t>Приложение № 13</t>
  </si>
  <si>
    <t>Приложение № 5</t>
  </si>
  <si>
    <r>
      <t>от</t>
    </r>
    <r>
      <rPr>
        <u/>
        <sz val="12"/>
        <color theme="1"/>
        <rFont val="Times New Roman"/>
        <family val="1"/>
        <charset val="204"/>
      </rPr>
      <t xml:space="preserve"> 09    </t>
    </r>
    <r>
      <rPr>
        <sz val="12"/>
        <color theme="1"/>
        <rFont val="Times New Roman"/>
        <family val="1"/>
        <charset val="204"/>
      </rPr>
      <t xml:space="preserve"> </t>
    </r>
    <r>
      <rPr>
        <u/>
        <sz val="12"/>
        <color theme="1"/>
        <rFont val="Times New Roman"/>
        <family val="1"/>
        <charset val="204"/>
      </rPr>
      <t xml:space="preserve">   декабря   </t>
    </r>
    <r>
      <rPr>
        <sz val="12"/>
        <color theme="1"/>
        <rFont val="Times New Roman"/>
        <family val="1"/>
        <charset val="204"/>
      </rPr>
      <t>2013 года №</t>
    </r>
    <r>
      <rPr>
        <u/>
        <sz val="12"/>
        <color theme="1"/>
        <rFont val="Times New Roman"/>
        <family val="1"/>
        <charset val="204"/>
      </rPr>
      <t xml:space="preserve"> 26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</si>
  <si>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бюджетным учреждениям</t>
    </r>
  </si>
  <si>
    <t xml:space="preserve"> за счет средств районного бюджета</t>
  </si>
  <si>
    <t>областного бюджета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</si>
  <si>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 xml:space="preserve">автономным учреждениям  </t>
    </r>
  </si>
  <si>
    <t>за счет средств районного бюджета</t>
  </si>
  <si>
    <t>(тыс.рублей)</t>
  </si>
  <si>
    <t>от 30 мая 2014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</si>
</sst>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164" fontId="2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2" fillId="0" borderId="1" xfId="0" applyFont="1" applyBorder="1"/>
    <xf numFmtId="164" fontId="1" fillId="2" borderId="1" xfId="0" applyNumberFormat="1" applyFont="1" applyFill="1" applyBorder="1"/>
    <xf numFmtId="4" fontId="1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164" fontId="2" fillId="0" borderId="5" xfId="0" applyNumberFormat="1" applyFont="1" applyBorder="1"/>
    <xf numFmtId="164" fontId="1" fillId="0" borderId="5" xfId="0" applyNumberFormat="1" applyFont="1" applyBorder="1"/>
    <xf numFmtId="0" fontId="6" fillId="0" borderId="1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6" fillId="0" borderId="13" xfId="0" applyFont="1" applyBorder="1" applyAlignment="1">
      <alignment horizontal="center" wrapText="1"/>
    </xf>
    <xf numFmtId="0" fontId="7" fillId="0" borderId="15" xfId="0" applyFont="1" applyBorder="1" applyAlignment="1">
      <alignment horizontal="center" vertical="center" wrapText="1"/>
    </xf>
    <xf numFmtId="4" fontId="2" fillId="0" borderId="1" xfId="0" applyNumberFormat="1" applyFont="1" applyBorder="1"/>
    <xf numFmtId="0" fontId="2" fillId="0" borderId="3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0" borderId="11" xfId="0" applyBorder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0" fillId="0" borderId="10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abSelected="1" zoomScale="90" zoomScaleNormal="90" workbookViewId="0">
      <pane xSplit="1" ySplit="14" topLeftCell="B15" activePane="bottomRight" state="frozen"/>
      <selection pane="topRight" activeCell="B1" sqref="B1"/>
      <selection pane="bottomLeft" activeCell="A7" sqref="A7"/>
      <selection pane="bottomRight" activeCell="W13" sqref="W13"/>
    </sheetView>
  </sheetViews>
  <sheetFormatPr defaultRowHeight="15.75" x14ac:dyDescent="0.25"/>
  <cols>
    <col min="1" max="1" width="47.28515625" style="1" customWidth="1"/>
    <col min="2" max="2" width="13.140625" style="1" customWidth="1"/>
    <col min="3" max="3" width="17.42578125" style="1" customWidth="1"/>
    <col min="4" max="4" width="16.85546875" style="1" customWidth="1"/>
    <col min="5" max="5" width="12.28515625" style="1" customWidth="1"/>
    <col min="6" max="6" width="13.7109375" style="1" customWidth="1"/>
    <col min="7" max="7" width="17" style="1" customWidth="1"/>
    <col min="8" max="8" width="17.140625" style="1" customWidth="1"/>
    <col min="9" max="9" width="17.42578125" style="1" customWidth="1"/>
    <col min="10" max="10" width="18.5703125" style="1" hidden="1" customWidth="1"/>
    <col min="11" max="11" width="12.140625" style="1" customWidth="1"/>
    <col min="12" max="12" width="13.7109375" style="1" customWidth="1"/>
    <col min="13" max="13" width="16" style="1" hidden="1" customWidth="1"/>
    <col min="14" max="14" width="17.28515625" style="1" customWidth="1"/>
    <col min="15" max="15" width="24.85546875" style="1" hidden="1" customWidth="1"/>
    <col min="16" max="16" width="18.42578125" style="1" hidden="1" customWidth="1"/>
    <col min="17" max="17" width="21.85546875" style="1" hidden="1" customWidth="1"/>
    <col min="18" max="18" width="20.28515625" style="1" hidden="1" customWidth="1"/>
    <col min="19" max="16384" width="9.140625" style="1"/>
  </cols>
  <sheetData>
    <row r="1" spans="1:18" x14ac:dyDescent="0.25">
      <c r="A1" s="23" t="s">
        <v>27</v>
      </c>
      <c r="B1" s="23"/>
      <c r="C1" s="23"/>
      <c r="D1" s="23"/>
      <c r="E1" s="23"/>
      <c r="F1" s="23"/>
      <c r="G1" s="24"/>
      <c r="H1" s="24"/>
      <c r="I1" s="24"/>
      <c r="J1" s="24"/>
      <c r="K1" s="24"/>
      <c r="L1" s="24"/>
      <c r="M1" s="24"/>
      <c r="N1" s="24"/>
    </row>
    <row r="2" spans="1:18" x14ac:dyDescent="0.25">
      <c r="A2" s="23" t="s">
        <v>0</v>
      </c>
      <c r="B2" s="23"/>
      <c r="C2" s="23"/>
      <c r="D2" s="23"/>
      <c r="E2" s="23"/>
      <c r="F2" s="23"/>
      <c r="G2" s="24"/>
      <c r="H2" s="24"/>
      <c r="I2" s="24"/>
      <c r="J2" s="24"/>
      <c r="K2" s="24"/>
      <c r="L2" s="24"/>
      <c r="M2" s="24"/>
      <c r="N2" s="24"/>
    </row>
    <row r="3" spans="1:18" x14ac:dyDescent="0.25">
      <c r="A3" s="23" t="s">
        <v>1</v>
      </c>
      <c r="B3" s="23"/>
      <c r="C3" s="23"/>
      <c r="D3" s="23"/>
      <c r="E3" s="23"/>
      <c r="F3" s="23"/>
      <c r="G3" s="24"/>
      <c r="H3" s="24"/>
      <c r="I3" s="24"/>
      <c r="J3" s="24"/>
      <c r="K3" s="24"/>
      <c r="L3" s="24"/>
      <c r="M3" s="24"/>
      <c r="N3" s="24"/>
    </row>
    <row r="4" spans="1:18" x14ac:dyDescent="0.25">
      <c r="A4" s="23" t="s">
        <v>35</v>
      </c>
      <c r="B4" s="23"/>
      <c r="C4" s="23"/>
      <c r="D4" s="23"/>
      <c r="E4" s="23"/>
      <c r="F4" s="23"/>
      <c r="G4" s="24"/>
      <c r="H4" s="24"/>
      <c r="I4" s="24"/>
      <c r="J4" s="24"/>
      <c r="K4" s="24"/>
      <c r="L4" s="24"/>
      <c r="M4" s="24"/>
      <c r="N4" s="24"/>
    </row>
    <row r="5" spans="1:18" ht="11.25" customHeight="1" x14ac:dyDescent="0.25">
      <c r="A5" s="23"/>
      <c r="B5" s="23"/>
      <c r="C5" s="23"/>
      <c r="D5" s="23"/>
      <c r="E5" s="23"/>
      <c r="F5" s="23"/>
      <c r="G5" s="24"/>
      <c r="H5" s="24"/>
      <c r="I5" s="24"/>
      <c r="J5" s="24"/>
      <c r="K5" s="24"/>
      <c r="L5" s="24"/>
      <c r="M5" s="24"/>
      <c r="N5" s="24"/>
    </row>
    <row r="6" spans="1:18" x14ac:dyDescent="0.25">
      <c r="A6" s="23" t="s">
        <v>26</v>
      </c>
      <c r="B6" s="23"/>
      <c r="C6" s="23"/>
      <c r="D6" s="23"/>
      <c r="E6" s="23"/>
      <c r="F6" s="23"/>
      <c r="G6" s="24"/>
      <c r="H6" s="24"/>
      <c r="I6" s="24"/>
      <c r="J6" s="24"/>
      <c r="K6" s="24"/>
      <c r="L6" s="24"/>
      <c r="M6" s="24"/>
      <c r="N6" s="24"/>
    </row>
    <row r="7" spans="1:18" x14ac:dyDescent="0.25">
      <c r="A7" s="23" t="s">
        <v>0</v>
      </c>
      <c r="B7" s="23"/>
      <c r="C7" s="23"/>
      <c r="D7" s="23"/>
      <c r="E7" s="23"/>
      <c r="F7" s="23"/>
      <c r="G7" s="24"/>
      <c r="H7" s="24"/>
      <c r="I7" s="24"/>
      <c r="J7" s="24"/>
      <c r="K7" s="24"/>
      <c r="L7" s="24"/>
      <c r="M7" s="24"/>
      <c r="N7" s="24"/>
    </row>
    <row r="8" spans="1:18" x14ac:dyDescent="0.25">
      <c r="A8" s="23" t="s">
        <v>1</v>
      </c>
      <c r="B8" s="23"/>
      <c r="C8" s="23"/>
      <c r="D8" s="23"/>
      <c r="E8" s="23"/>
      <c r="F8" s="23"/>
      <c r="G8" s="24"/>
      <c r="H8" s="24"/>
      <c r="I8" s="24"/>
      <c r="J8" s="24"/>
      <c r="K8" s="24"/>
      <c r="L8" s="24"/>
      <c r="M8" s="24"/>
      <c r="N8" s="24"/>
    </row>
    <row r="9" spans="1:18" x14ac:dyDescent="0.25">
      <c r="A9" s="23" t="s">
        <v>28</v>
      </c>
      <c r="B9" s="23"/>
      <c r="C9" s="23"/>
      <c r="D9" s="23"/>
      <c r="E9" s="23"/>
      <c r="F9" s="23"/>
      <c r="G9" s="24"/>
      <c r="H9" s="24"/>
      <c r="I9" s="24"/>
      <c r="J9" s="24"/>
      <c r="K9" s="24"/>
      <c r="L9" s="24"/>
      <c r="M9" s="24"/>
      <c r="N9" s="24"/>
    </row>
    <row r="10" spans="1:18" ht="18.75" x14ac:dyDescent="0.3">
      <c r="A10" s="25" t="s">
        <v>23</v>
      </c>
      <c r="B10" s="25"/>
      <c r="C10" s="25"/>
      <c r="D10" s="25"/>
      <c r="E10" s="25"/>
      <c r="F10" s="25"/>
      <c r="G10" s="24"/>
      <c r="H10" s="24"/>
      <c r="I10" s="24"/>
      <c r="J10" s="24"/>
      <c r="K10" s="24"/>
      <c r="L10" s="24"/>
      <c r="M10" s="24"/>
      <c r="N10" s="24"/>
    </row>
    <row r="11" spans="1:18" ht="16.5" thickBot="1" x14ac:dyDescent="0.3">
      <c r="G11" s="6"/>
      <c r="N11" s="1" t="s">
        <v>34</v>
      </c>
    </row>
    <row r="12" spans="1:18" ht="15" customHeight="1" x14ac:dyDescent="0.25">
      <c r="A12" s="34" t="s">
        <v>14</v>
      </c>
      <c r="B12" s="31" t="s">
        <v>13</v>
      </c>
      <c r="C12" s="27" t="s">
        <v>29</v>
      </c>
      <c r="D12" s="28"/>
      <c r="E12" s="29"/>
      <c r="F12" s="29"/>
      <c r="G12" s="38"/>
      <c r="H12" s="27" t="s">
        <v>32</v>
      </c>
      <c r="I12" s="28"/>
      <c r="J12" s="28"/>
      <c r="K12" s="29"/>
      <c r="L12" s="29"/>
      <c r="M12" s="29"/>
      <c r="N12" s="30"/>
      <c r="O12" s="37" t="s">
        <v>15</v>
      </c>
      <c r="P12" s="26"/>
      <c r="Q12" s="26" t="s">
        <v>19</v>
      </c>
      <c r="R12" s="26"/>
    </row>
    <row r="13" spans="1:18" ht="33" customHeight="1" x14ac:dyDescent="0.25">
      <c r="A13" s="35"/>
      <c r="B13" s="32"/>
      <c r="C13" s="21" t="s">
        <v>30</v>
      </c>
      <c r="D13" s="22"/>
      <c r="E13" s="22"/>
      <c r="F13" s="22"/>
      <c r="G13" s="16" t="s">
        <v>31</v>
      </c>
      <c r="H13" s="21" t="s">
        <v>33</v>
      </c>
      <c r="I13" s="22"/>
      <c r="J13" s="22"/>
      <c r="K13" s="22"/>
      <c r="L13" s="22"/>
      <c r="M13" s="17"/>
      <c r="N13" s="18" t="s">
        <v>31</v>
      </c>
      <c r="O13" s="12"/>
      <c r="P13" s="11"/>
      <c r="Q13" s="11"/>
      <c r="R13" s="11"/>
    </row>
    <row r="14" spans="1:18" ht="40.5" customHeight="1" thickBot="1" x14ac:dyDescent="0.3">
      <c r="A14" s="36"/>
      <c r="B14" s="33"/>
      <c r="C14" s="19" t="s">
        <v>11</v>
      </c>
      <c r="D14" s="19" t="s">
        <v>10</v>
      </c>
      <c r="E14" s="19" t="s">
        <v>12</v>
      </c>
      <c r="F14" s="19" t="s">
        <v>16</v>
      </c>
      <c r="G14" s="19" t="s">
        <v>11</v>
      </c>
      <c r="H14" s="19" t="s">
        <v>11</v>
      </c>
      <c r="I14" s="19" t="s">
        <v>10</v>
      </c>
      <c r="J14" s="19" t="s">
        <v>21</v>
      </c>
      <c r="K14" s="19" t="s">
        <v>12</v>
      </c>
      <c r="L14" s="19" t="s">
        <v>25</v>
      </c>
      <c r="M14" s="19" t="s">
        <v>17</v>
      </c>
      <c r="N14" s="19" t="s">
        <v>11</v>
      </c>
      <c r="O14" s="12" t="s">
        <v>11</v>
      </c>
      <c r="P14" s="4" t="s">
        <v>10</v>
      </c>
      <c r="Q14" s="4" t="s">
        <v>11</v>
      </c>
      <c r="R14" s="4" t="s">
        <v>10</v>
      </c>
    </row>
    <row r="15" spans="1:18" ht="47.25" x14ac:dyDescent="0.25">
      <c r="A15" s="13" t="s">
        <v>2</v>
      </c>
      <c r="B15" s="14">
        <f>SUM(C15:R15)</f>
        <v>25719.800000000003</v>
      </c>
      <c r="C15" s="15"/>
      <c r="D15" s="15"/>
      <c r="E15" s="15"/>
      <c r="F15" s="15"/>
      <c r="G15" s="15"/>
      <c r="H15" s="15">
        <v>12790.4</v>
      </c>
      <c r="I15" s="15">
        <v>706.2</v>
      </c>
      <c r="J15" s="15"/>
      <c r="K15" s="15"/>
      <c r="L15" s="15"/>
      <c r="M15" s="15"/>
      <c r="N15" s="15">
        <v>12223.2</v>
      </c>
      <c r="O15" s="3"/>
      <c r="P15" s="3"/>
      <c r="Q15" s="3"/>
      <c r="R15" s="3"/>
    </row>
    <row r="16" spans="1:18" ht="47.25" x14ac:dyDescent="0.25">
      <c r="A16" s="5" t="s">
        <v>18</v>
      </c>
      <c r="B16" s="2">
        <f>SUM(C16:R16)</f>
        <v>10662.439999999999</v>
      </c>
      <c r="C16" s="3"/>
      <c r="D16" s="3"/>
      <c r="E16" s="3"/>
      <c r="F16" s="3"/>
      <c r="G16" s="3"/>
      <c r="H16" s="3">
        <v>5355.7</v>
      </c>
      <c r="I16" s="3">
        <f>985-409.96</f>
        <v>575.04</v>
      </c>
      <c r="J16" s="3"/>
      <c r="K16" s="3"/>
      <c r="L16" s="3"/>
      <c r="M16" s="3"/>
      <c r="N16" s="3">
        <v>4731.7</v>
      </c>
      <c r="O16" s="3"/>
      <c r="P16" s="3"/>
      <c r="Q16" s="3"/>
      <c r="R16" s="3"/>
    </row>
    <row r="17" spans="1:18" ht="47.25" x14ac:dyDescent="0.25">
      <c r="A17" s="5" t="s">
        <v>24</v>
      </c>
      <c r="B17" s="2">
        <f t="shared" ref="B17:B25" si="0">SUM(C17:R17)</f>
        <v>8707.4600000000009</v>
      </c>
      <c r="C17" s="3"/>
      <c r="D17" s="3"/>
      <c r="E17" s="3"/>
      <c r="F17" s="3"/>
      <c r="G17" s="3"/>
      <c r="H17" s="3">
        <f>6232.1-2351.2</f>
        <v>3880.9000000000005</v>
      </c>
      <c r="I17" s="3">
        <v>630</v>
      </c>
      <c r="J17" s="3"/>
      <c r="K17" s="3">
        <f>312.93+187.63</f>
        <v>500.56</v>
      </c>
      <c r="L17" s="3"/>
      <c r="M17" s="3"/>
      <c r="N17" s="3">
        <v>3696</v>
      </c>
      <c r="O17" s="3"/>
      <c r="P17" s="3"/>
      <c r="Q17" s="3"/>
      <c r="R17" s="3"/>
    </row>
    <row r="18" spans="1:18" ht="31.5" x14ac:dyDescent="0.25">
      <c r="A18" s="5" t="s">
        <v>3</v>
      </c>
      <c r="B18" s="2">
        <f t="shared" si="0"/>
        <v>9762.66</v>
      </c>
      <c r="C18" s="3">
        <f>6333-1355</f>
        <v>4978</v>
      </c>
      <c r="D18" s="3">
        <f>443.1+749-456.54</f>
        <v>735.56</v>
      </c>
      <c r="E18" s="3"/>
      <c r="F18" s="3"/>
      <c r="G18" s="3">
        <v>4049.1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1:18" ht="31.5" x14ac:dyDescent="0.25">
      <c r="A19" s="5" t="s">
        <v>4</v>
      </c>
      <c r="B19" s="2">
        <f t="shared" si="0"/>
        <v>4293.3999999999996</v>
      </c>
      <c r="C19" s="3">
        <v>2422.4</v>
      </c>
      <c r="D19" s="3">
        <v>246.6</v>
      </c>
      <c r="E19" s="3"/>
      <c r="F19" s="3"/>
      <c r="G19" s="3">
        <v>1624.4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18" ht="47.25" x14ac:dyDescent="0.25">
      <c r="A20" s="5" t="s">
        <v>5</v>
      </c>
      <c r="B20" s="2">
        <f t="shared" si="0"/>
        <v>39877.360000000001</v>
      </c>
      <c r="C20" s="3"/>
      <c r="D20" s="3"/>
      <c r="E20" s="3"/>
      <c r="F20" s="3"/>
      <c r="G20" s="3"/>
      <c r="H20" s="3">
        <f>3208.8+1976.4-1257.44</f>
        <v>3927.7600000000007</v>
      </c>
      <c r="I20" s="3"/>
      <c r="J20" s="3"/>
      <c r="K20" s="3">
        <v>159.6</v>
      </c>
      <c r="L20" s="3">
        <v>1690</v>
      </c>
      <c r="M20" s="3"/>
      <c r="N20" s="10">
        <v>34100</v>
      </c>
      <c r="O20" s="3"/>
      <c r="P20" s="3"/>
      <c r="Q20" s="3"/>
      <c r="R20" s="3"/>
    </row>
    <row r="21" spans="1:18" ht="46.5" customHeight="1" x14ac:dyDescent="0.25">
      <c r="A21" s="5" t="s">
        <v>6</v>
      </c>
      <c r="B21" s="2">
        <f t="shared" si="0"/>
        <v>14833.400000000001</v>
      </c>
      <c r="C21" s="3"/>
      <c r="D21" s="3"/>
      <c r="E21" s="3"/>
      <c r="F21" s="3"/>
      <c r="G21" s="3"/>
      <c r="H21" s="3">
        <f>1666.2+189.9</f>
        <v>1856.1000000000001</v>
      </c>
      <c r="I21" s="3"/>
      <c r="J21" s="3"/>
      <c r="K21" s="3">
        <v>245</v>
      </c>
      <c r="L21" s="3">
        <v>432.3</v>
      </c>
      <c r="M21" s="3"/>
      <c r="N21" s="10">
        <v>12300</v>
      </c>
      <c r="O21" s="3"/>
      <c r="P21" s="3"/>
      <c r="Q21" s="3"/>
      <c r="R21" s="3"/>
    </row>
    <row r="22" spans="1:18" ht="46.5" customHeight="1" x14ac:dyDescent="0.25">
      <c r="A22" s="5" t="s">
        <v>22</v>
      </c>
      <c r="B22" s="2">
        <f t="shared" si="0"/>
        <v>8276.369999999999</v>
      </c>
      <c r="C22" s="3">
        <v>2132.1999999999998</v>
      </c>
      <c r="D22" s="3"/>
      <c r="E22" s="3">
        <f>25.2+160+65+70</f>
        <v>320.2</v>
      </c>
      <c r="F22" s="3">
        <v>636.6</v>
      </c>
      <c r="G22" s="10">
        <v>5187.37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18" ht="63" x14ac:dyDescent="0.25">
      <c r="A23" s="5" t="s">
        <v>7</v>
      </c>
      <c r="B23" s="2">
        <f t="shared" si="0"/>
        <v>13731.8</v>
      </c>
      <c r="C23" s="3">
        <v>13335.8</v>
      </c>
      <c r="D23" s="3"/>
      <c r="E23" s="9">
        <v>396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8" ht="47.25" x14ac:dyDescent="0.25">
      <c r="A24" s="5" t="s">
        <v>8</v>
      </c>
      <c r="B24" s="2">
        <f t="shared" si="0"/>
        <v>7142.9</v>
      </c>
      <c r="C24" s="3">
        <v>6604.9</v>
      </c>
      <c r="D24" s="3"/>
      <c r="E24" s="3">
        <f>360+30+148</f>
        <v>538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  <row r="25" spans="1:18" ht="47.25" x14ac:dyDescent="0.25">
      <c r="A25" s="5" t="s">
        <v>9</v>
      </c>
      <c r="B25" s="2">
        <f t="shared" si="0"/>
        <v>7956.1</v>
      </c>
      <c r="C25" s="9">
        <v>7026.1</v>
      </c>
      <c r="D25" s="3"/>
      <c r="E25" s="3">
        <v>930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</row>
    <row r="26" spans="1:18" x14ac:dyDescent="0.25">
      <c r="A26" s="8" t="s">
        <v>20</v>
      </c>
      <c r="B26" s="20">
        <f>SUM(B15:B25)</f>
        <v>150963.68999999997</v>
      </c>
      <c r="C26" s="20">
        <f>SUM(C15:C25)</f>
        <v>36499.399999999994</v>
      </c>
      <c r="D26" s="20">
        <f t="shared" ref="D26:R26" si="1">SUM(D15:D25)</f>
        <v>982.16</v>
      </c>
      <c r="E26" s="20">
        <f t="shared" si="1"/>
        <v>2184.1999999999998</v>
      </c>
      <c r="F26" s="20">
        <f t="shared" si="1"/>
        <v>636.6</v>
      </c>
      <c r="G26" s="20">
        <f t="shared" si="1"/>
        <v>10860.869999999999</v>
      </c>
      <c r="H26" s="20">
        <f t="shared" si="1"/>
        <v>27810.86</v>
      </c>
      <c r="I26" s="20">
        <f t="shared" si="1"/>
        <v>1911.24</v>
      </c>
      <c r="J26" s="20"/>
      <c r="K26" s="20">
        <f t="shared" si="1"/>
        <v>905.16</v>
      </c>
      <c r="L26" s="20">
        <f t="shared" si="1"/>
        <v>2122.3000000000002</v>
      </c>
      <c r="M26" s="20">
        <f t="shared" si="1"/>
        <v>0</v>
      </c>
      <c r="N26" s="20">
        <f t="shared" si="1"/>
        <v>67050.899999999994</v>
      </c>
      <c r="O26" s="2">
        <f t="shared" si="1"/>
        <v>0</v>
      </c>
      <c r="P26" s="2">
        <f t="shared" si="1"/>
        <v>0</v>
      </c>
      <c r="Q26" s="2">
        <f t="shared" si="1"/>
        <v>0</v>
      </c>
      <c r="R26" s="2">
        <f t="shared" si="1"/>
        <v>0</v>
      </c>
    </row>
    <row r="28" spans="1:18" x14ac:dyDescent="0.25">
      <c r="B28" s="7"/>
    </row>
  </sheetData>
  <mergeCells count="18">
    <mergeCell ref="Q12:R12"/>
    <mergeCell ref="H12:N12"/>
    <mergeCell ref="B12:B14"/>
    <mergeCell ref="A12:A14"/>
    <mergeCell ref="O12:P12"/>
    <mergeCell ref="C12:G12"/>
    <mergeCell ref="C13:F13"/>
    <mergeCell ref="H13:L13"/>
    <mergeCell ref="A1:N1"/>
    <mergeCell ref="A2:N2"/>
    <mergeCell ref="A3:N3"/>
    <mergeCell ref="A4:N4"/>
    <mergeCell ref="A5:N5"/>
    <mergeCell ref="A6:N6"/>
    <mergeCell ref="A7:N7"/>
    <mergeCell ref="A8:N8"/>
    <mergeCell ref="A9:N9"/>
    <mergeCell ref="A10:N10"/>
  </mergeCells>
  <pageMargins left="0.27559055118110237" right="0.2" top="0.31496062992125984" bottom="0.19685039370078741" header="0.31496062992125984" footer="0.19685039370078741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прил.13</vt:lpstr>
      <vt:lpstr>прил.13!Заголовки_для_печати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2014-06-02T07:30:25Z</dcterms:modified>
</cp:coreProperties>
</file>