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3\и с п о л н е н и е   б ю д ж е т а\о т ч ё т ы_и с п о л н е н и и\I кв.2023\"/>
    </mc:Choice>
  </mc:AlternateContent>
  <xr:revisionPtr revIDLastSave="0" documentId="13_ncr:1_{1F2DBCF1-B5E3-4EF1-914A-2858BB3AAAC9}" xr6:coauthVersionLast="47" xr6:coauthVersionMax="47" xr10:uidLastSave="{00000000-0000-0000-0000-000000000000}"/>
  <bookViews>
    <workbookView xWindow="1560" yWindow="75" windowWidth="13845" windowHeight="16125" activeTab="3" xr2:uid="{00000000-000D-0000-FFFF-FFFF00000000}"/>
  </bookViews>
  <sheets>
    <sheet name="Доходы" sheetId="1" r:id="rId1"/>
    <sheet name="Расходы" sheetId="2" r:id="rId2"/>
    <sheet name="Лист1" sheetId="5" r:id="rId3"/>
    <sheet name="Источники" sheetId="3" r:id="rId4"/>
  </sheets>
  <definedNames>
    <definedName name="_xlnm.Print_Titles" localSheetId="0">Доходы!$10:$11</definedName>
    <definedName name="_xlnm.Print_Titles" localSheetId="3">Источники!$A:$C,Источники!$2:$3</definedName>
    <definedName name="_xlnm.Print_Titles" localSheetId="2">Лист1!$2:$3</definedName>
    <definedName name="_xlnm.Print_Titles" localSheetId="1">Расходы!$A:$C,Расходы!$2:$4</definedName>
    <definedName name="_xlnm.Print_Area" localSheetId="3">Источники!$A$1:$H$28</definedName>
    <definedName name="_xlnm.Print_Area" localSheetId="1">Расходы!$A$1:$H$314</definedName>
  </definedNames>
  <calcPr calcId="181029"/>
</workbook>
</file>

<file path=xl/calcChain.xml><?xml version="1.0" encoding="utf-8"?>
<calcChain xmlns="http://schemas.openxmlformats.org/spreadsheetml/2006/main">
  <c r="F4" i="3" l="1"/>
  <c r="F7" i="3"/>
  <c r="F8" i="3"/>
  <c r="F9" i="3"/>
  <c r="F10" i="3"/>
  <c r="F11" i="3"/>
  <c r="F6" i="3"/>
  <c r="F5" i="3"/>
  <c r="F13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E4" i="3"/>
  <c r="D4" i="3"/>
  <c r="E26" i="3"/>
  <c r="E25" i="3"/>
  <c r="E24" i="3"/>
  <c r="E23" i="3" s="1"/>
  <c r="E22" i="3" s="1"/>
  <c r="E21" i="3" s="1"/>
  <c r="E19" i="3"/>
  <c r="E18" i="3"/>
  <c r="E17" i="3" s="1"/>
  <c r="E16" i="3" s="1"/>
  <c r="E15" i="3" s="1"/>
  <c r="E14" i="3" s="1"/>
  <c r="E13" i="3" s="1"/>
  <c r="E10" i="3"/>
  <c r="E8" i="3"/>
  <c r="D26" i="3"/>
  <c r="D25" i="3" s="1"/>
  <c r="D24" i="3" s="1"/>
  <c r="D23" i="3" s="1"/>
  <c r="D22" i="3" s="1"/>
  <c r="D21" i="3" s="1"/>
  <c r="D19" i="3"/>
  <c r="D18" i="3"/>
  <c r="D17" i="3" s="1"/>
  <c r="D16" i="3" s="1"/>
  <c r="D15" i="3" s="1"/>
  <c r="D14" i="3" s="1"/>
  <c r="D10" i="3"/>
  <c r="D8" i="3"/>
  <c r="D7" i="3" s="1"/>
  <c r="D6" i="3" s="1"/>
  <c r="D5" i="3" s="1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D118" i="2"/>
  <c r="E118" i="2"/>
  <c r="E29" i="2"/>
  <c r="D29" i="2"/>
  <c r="E311" i="2"/>
  <c r="E310" i="2"/>
  <c r="E309" i="2"/>
  <c r="E308" i="2"/>
  <c r="E305" i="2"/>
  <c r="E304" i="2" s="1"/>
  <c r="E300" i="2" s="1"/>
  <c r="E299" i="2" s="1"/>
  <c r="E302" i="2"/>
  <c r="E301" i="2"/>
  <c r="E297" i="2"/>
  <c r="E294" i="2" s="1"/>
  <c r="E295" i="2"/>
  <c r="E292" i="2"/>
  <c r="E291" i="2"/>
  <c r="E288" i="2"/>
  <c r="E287" i="2" s="1"/>
  <c r="E284" i="2"/>
  <c r="E281" i="2" s="1"/>
  <c r="E282" i="2"/>
  <c r="E277" i="2"/>
  <c r="E274" i="2" s="1"/>
  <c r="E275" i="2"/>
  <c r="E272" i="2"/>
  <c r="E271" i="2"/>
  <c r="E268" i="2"/>
  <c r="E267" i="2" s="1"/>
  <c r="E265" i="2"/>
  <c r="E263" i="2"/>
  <c r="E262" i="2"/>
  <c r="E259" i="2"/>
  <c r="E258" i="2" s="1"/>
  <c r="E256" i="2"/>
  <c r="E255" i="2"/>
  <c r="E252" i="2"/>
  <c r="E251" i="2"/>
  <c r="E250" i="2"/>
  <c r="E247" i="2"/>
  <c r="E243" i="2" s="1"/>
  <c r="E244" i="2"/>
  <c r="E241" i="2"/>
  <c r="E240" i="2"/>
  <c r="E236" i="2"/>
  <c r="E234" i="2"/>
  <c r="E233" i="2" s="1"/>
  <c r="E229" i="2"/>
  <c r="E228" i="2" s="1"/>
  <c r="E226" i="2"/>
  <c r="E225" i="2"/>
  <c r="E222" i="2"/>
  <c r="E221" i="2"/>
  <c r="E218" i="2"/>
  <c r="E216" i="2"/>
  <c r="E215" i="2" s="1"/>
  <c r="E214" i="2" s="1"/>
  <c r="E212" i="2"/>
  <c r="E210" i="2"/>
  <c r="E209" i="2" s="1"/>
  <c r="E208" i="2" s="1"/>
  <c r="E205" i="2"/>
  <c r="E202" i="2"/>
  <c r="E201" i="2" s="1"/>
  <c r="E199" i="2"/>
  <c r="E198" i="2" s="1"/>
  <c r="E195" i="2"/>
  <c r="E194" i="2"/>
  <c r="E191" i="2"/>
  <c r="E188" i="2"/>
  <c r="E187" i="2" s="1"/>
  <c r="E185" i="2"/>
  <c r="E184" i="2"/>
  <c r="E180" i="2"/>
  <c r="E177" i="2"/>
  <c r="E176" i="2" s="1"/>
  <c r="E175" i="2" s="1"/>
  <c r="E171" i="2"/>
  <c r="E170" i="2"/>
  <c r="E168" i="2"/>
  <c r="E167" i="2" s="1"/>
  <c r="E165" i="2"/>
  <c r="E164" i="2"/>
  <c r="E160" i="2"/>
  <c r="E159" i="2" s="1"/>
  <c r="E156" i="2"/>
  <c r="E155" i="2"/>
  <c r="E152" i="2"/>
  <c r="E151" i="2" s="1"/>
  <c r="E147" i="2"/>
  <c r="E146" i="2" s="1"/>
  <c r="E143" i="2"/>
  <c r="E141" i="2"/>
  <c r="E140" i="2"/>
  <c r="E138" i="2"/>
  <c r="E137" i="2"/>
  <c r="E133" i="2" s="1"/>
  <c r="E135" i="2"/>
  <c r="E134" i="2"/>
  <c r="E131" i="2"/>
  <c r="E130" i="2" s="1"/>
  <c r="E128" i="2"/>
  <c r="E127" i="2" s="1"/>
  <c r="E123" i="2"/>
  <c r="E122" i="2" s="1"/>
  <c r="E120" i="2"/>
  <c r="E119" i="2" s="1"/>
  <c r="E116" i="2"/>
  <c r="E115" i="2"/>
  <c r="E113" i="2"/>
  <c r="E112" i="2"/>
  <c r="E111" i="2" s="1"/>
  <c r="E108" i="2"/>
  <c r="E107" i="2" s="1"/>
  <c r="E106" i="2" s="1"/>
  <c r="E103" i="2"/>
  <c r="E102" i="2" s="1"/>
  <c r="E101" i="2" s="1"/>
  <c r="E99" i="2"/>
  <c r="E98" i="2"/>
  <c r="E96" i="2"/>
  <c r="E95" i="2"/>
  <c r="E92" i="2"/>
  <c r="E91" i="2"/>
  <c r="E88" i="2"/>
  <c r="E87" i="2"/>
  <c r="E83" i="2"/>
  <c r="E82" i="2" s="1"/>
  <c r="E78" i="2"/>
  <c r="E77" i="2" s="1"/>
  <c r="E74" i="2"/>
  <c r="E73" i="2" s="1"/>
  <c r="E68" i="2"/>
  <c r="E66" i="2"/>
  <c r="E65" i="2" s="1"/>
  <c r="E62" i="2"/>
  <c r="E61" i="2" s="1"/>
  <c r="E57" i="2"/>
  <c r="E56" i="2" s="1"/>
  <c r="E53" i="2"/>
  <c r="E49" i="2"/>
  <c r="E45" i="2"/>
  <c r="E44" i="2"/>
  <c r="E42" i="2"/>
  <c r="E41" i="2"/>
  <c r="E40" i="2" s="1"/>
  <c r="E38" i="2"/>
  <c r="E37" i="2" s="1"/>
  <c r="E33" i="2"/>
  <c r="E32" i="2" s="1"/>
  <c r="E28" i="2"/>
  <c r="E27" i="2"/>
  <c r="E25" i="2"/>
  <c r="E24" i="2"/>
  <c r="E22" i="2"/>
  <c r="E21" i="2" s="1"/>
  <c r="E17" i="2"/>
  <c r="E16" i="2"/>
  <c r="E13" i="2"/>
  <c r="E12" i="2" s="1"/>
  <c r="E9" i="2"/>
  <c r="E8" i="2"/>
  <c r="D311" i="2"/>
  <c r="D310" i="2"/>
  <c r="D309" i="2"/>
  <c r="D308" i="2"/>
  <c r="D305" i="2"/>
  <c r="D304" i="2"/>
  <c r="D302" i="2"/>
  <c r="D301" i="2" s="1"/>
  <c r="D300" i="2" s="1"/>
  <c r="D299" i="2" s="1"/>
  <c r="D297" i="2"/>
  <c r="D295" i="2"/>
  <c r="D294" i="2"/>
  <c r="D292" i="2"/>
  <c r="D291" i="2" s="1"/>
  <c r="D288" i="2"/>
  <c r="D287" i="2" s="1"/>
  <c r="D284" i="2"/>
  <c r="D281" i="2" s="1"/>
  <c r="D282" i="2"/>
  <c r="D277" i="2"/>
  <c r="D275" i="2"/>
  <c r="D272" i="2"/>
  <c r="D271" i="2" s="1"/>
  <c r="D268" i="2"/>
  <c r="D267" i="2"/>
  <c r="D265" i="2"/>
  <c r="D263" i="2"/>
  <c r="D259" i="2"/>
  <c r="D258" i="2" s="1"/>
  <c r="D256" i="2"/>
  <c r="D255" i="2" s="1"/>
  <c r="D252" i="2"/>
  <c r="D251" i="2" s="1"/>
  <c r="D247" i="2"/>
  <c r="D244" i="2"/>
  <c r="D241" i="2"/>
  <c r="D240" i="2"/>
  <c r="D236" i="2"/>
  <c r="D234" i="2"/>
  <c r="D233" i="2" s="1"/>
  <c r="D229" i="2"/>
  <c r="D228" i="2" s="1"/>
  <c r="D226" i="2"/>
  <c r="D225" i="2"/>
  <c r="D222" i="2"/>
  <c r="D221" i="2" s="1"/>
  <c r="D218" i="2"/>
  <c r="D216" i="2"/>
  <c r="D212" i="2"/>
  <c r="D210" i="2"/>
  <c r="D205" i="2"/>
  <c r="D202" i="2"/>
  <c r="D199" i="2"/>
  <c r="D198" i="2" s="1"/>
  <c r="D195" i="2"/>
  <c r="D194" i="2"/>
  <c r="D191" i="2"/>
  <c r="D187" i="2" s="1"/>
  <c r="D188" i="2"/>
  <c r="D185" i="2"/>
  <c r="D184" i="2" s="1"/>
  <c r="D180" i="2"/>
  <c r="D177" i="2"/>
  <c r="D171" i="2"/>
  <c r="D170" i="2" s="1"/>
  <c r="D168" i="2"/>
  <c r="D167" i="2" s="1"/>
  <c r="D165" i="2"/>
  <c r="D164" i="2" s="1"/>
  <c r="D160" i="2"/>
  <c r="D159" i="2" s="1"/>
  <c r="D156" i="2"/>
  <c r="D155" i="2" s="1"/>
  <c r="D152" i="2"/>
  <c r="D151" i="2" s="1"/>
  <c r="D147" i="2"/>
  <c r="D146" i="2" s="1"/>
  <c r="D143" i="2"/>
  <c r="D141" i="2"/>
  <c r="D138" i="2"/>
  <c r="D137" i="2" s="1"/>
  <c r="D135" i="2"/>
  <c r="D134" i="2" s="1"/>
  <c r="D131" i="2"/>
  <c r="D130" i="2" s="1"/>
  <c r="D128" i="2"/>
  <c r="D127" i="2" s="1"/>
  <c r="D123" i="2"/>
  <c r="D122" i="2" s="1"/>
  <c r="D120" i="2"/>
  <c r="D119" i="2"/>
  <c r="D116" i="2"/>
  <c r="D115" i="2"/>
  <c r="D113" i="2"/>
  <c r="D112" i="2"/>
  <c r="D108" i="2"/>
  <c r="D107" i="2" s="1"/>
  <c r="D106" i="2" s="1"/>
  <c r="D103" i="2"/>
  <c r="D102" i="2" s="1"/>
  <c r="D101" i="2" s="1"/>
  <c r="D99" i="2"/>
  <c r="D98" i="2" s="1"/>
  <c r="D96" i="2"/>
  <c r="D95" i="2"/>
  <c r="D92" i="2"/>
  <c r="D91" i="2" s="1"/>
  <c r="D88" i="2"/>
  <c r="D87" i="2" s="1"/>
  <c r="D83" i="2"/>
  <c r="D82" i="2" s="1"/>
  <c r="D78" i="2"/>
  <c r="D77" i="2" s="1"/>
  <c r="D74" i="2"/>
  <c r="D73" i="2" s="1"/>
  <c r="D68" i="2"/>
  <c r="D66" i="2"/>
  <c r="D65" i="2" s="1"/>
  <c r="D62" i="2"/>
  <c r="D61" i="2"/>
  <c r="D57" i="2"/>
  <c r="D56" i="2"/>
  <c r="D53" i="2"/>
  <c r="D49" i="2"/>
  <c r="D48" i="2" s="1"/>
  <c r="D45" i="2"/>
  <c r="D44" i="2" s="1"/>
  <c r="D42" i="2"/>
  <c r="D41" i="2" s="1"/>
  <c r="D40" i="2" s="1"/>
  <c r="D38" i="2"/>
  <c r="D37" i="2" s="1"/>
  <c r="D33" i="2"/>
  <c r="D32" i="2" s="1"/>
  <c r="D28" i="2"/>
  <c r="D27" i="2"/>
  <c r="D25" i="2"/>
  <c r="D24" i="2" s="1"/>
  <c r="D22" i="2"/>
  <c r="D21" i="2"/>
  <c r="D17" i="2"/>
  <c r="D16" i="2" s="1"/>
  <c r="D13" i="2"/>
  <c r="D12" i="2"/>
  <c r="D9" i="2"/>
  <c r="D8" i="2" s="1"/>
  <c r="F167" i="1"/>
  <c r="F165" i="1"/>
  <c r="F163" i="1"/>
  <c r="F160" i="1"/>
  <c r="F158" i="1"/>
  <c r="F156" i="1"/>
  <c r="F155" i="1"/>
  <c r="F154" i="1"/>
  <c r="F152" i="1"/>
  <c r="F149" i="1"/>
  <c r="F147" i="1"/>
  <c r="F145" i="1"/>
  <c r="F143" i="1"/>
  <c r="F141" i="1"/>
  <c r="F139" i="1"/>
  <c r="F124" i="1"/>
  <c r="F99" i="1"/>
  <c r="F96" i="1"/>
  <c r="F95" i="1"/>
  <c r="F92" i="1"/>
  <c r="F89" i="1"/>
  <c r="F83" i="1"/>
  <c r="F80" i="1"/>
  <c r="F79" i="1"/>
  <c r="F77" i="1"/>
  <c r="F74" i="1"/>
  <c r="F71" i="1"/>
  <c r="F69" i="1"/>
  <c r="F68" i="1"/>
  <c r="F59" i="1"/>
  <c r="F56" i="1"/>
  <c r="F54" i="1"/>
  <c r="F50" i="1"/>
  <c r="F48" i="1"/>
  <c r="F45" i="1"/>
  <c r="F44" i="1"/>
  <c r="F43" i="1"/>
  <c r="F35" i="1"/>
  <c r="F25" i="1"/>
  <c r="F16" i="1"/>
  <c r="E108" i="1"/>
  <c r="E14" i="1"/>
  <c r="F14" i="1" s="1"/>
  <c r="D14" i="1"/>
  <c r="E175" i="1"/>
  <c r="E174" i="1" s="1"/>
  <c r="E171" i="1"/>
  <c r="E170" i="1" s="1"/>
  <c r="E169" i="1" s="1"/>
  <c r="E168" i="1" s="1"/>
  <c r="E166" i="1"/>
  <c r="E164" i="1"/>
  <c r="F164" i="1" s="1"/>
  <c r="E162" i="1"/>
  <c r="F162" i="1" s="1"/>
  <c r="E159" i="1"/>
  <c r="F159" i="1" s="1"/>
  <c r="E157" i="1"/>
  <c r="F157" i="1" s="1"/>
  <c r="E155" i="1"/>
  <c r="E153" i="1"/>
  <c r="F153" i="1" s="1"/>
  <c r="E151" i="1"/>
  <c r="F151" i="1" s="1"/>
  <c r="E148" i="1"/>
  <c r="F148" i="1" s="1"/>
  <c r="E146" i="1"/>
  <c r="F146" i="1" s="1"/>
  <c r="E144" i="1"/>
  <c r="F144" i="1" s="1"/>
  <c r="E142" i="1"/>
  <c r="E140" i="1"/>
  <c r="F140" i="1" s="1"/>
  <c r="E138" i="1"/>
  <c r="F138" i="1" s="1"/>
  <c r="E133" i="1"/>
  <c r="E131" i="1"/>
  <c r="E130" i="1" s="1"/>
  <c r="E128" i="1"/>
  <c r="E125" i="1" s="1"/>
  <c r="E126" i="1"/>
  <c r="E123" i="1"/>
  <c r="E121" i="1"/>
  <c r="E120" i="1" s="1"/>
  <c r="E118" i="1"/>
  <c r="E116" i="1"/>
  <c r="E114" i="1"/>
  <c r="E112" i="1"/>
  <c r="E110" i="1"/>
  <c r="E106" i="1"/>
  <c r="E104" i="1"/>
  <c r="E102" i="1"/>
  <c r="E98" i="1"/>
  <c r="E97" i="1" s="1"/>
  <c r="F97" i="1" s="1"/>
  <c r="E95" i="1"/>
  <c r="E94" i="1"/>
  <c r="E91" i="1"/>
  <c r="E90" i="1" s="1"/>
  <c r="F90" i="1" s="1"/>
  <c r="E88" i="1"/>
  <c r="F88" i="1" s="1"/>
  <c r="E84" i="1"/>
  <c r="E81" i="1" s="1"/>
  <c r="E80" i="1" s="1"/>
  <c r="E78" i="1"/>
  <c r="E76" i="1"/>
  <c r="F76" i="1" s="1"/>
  <c r="E73" i="1"/>
  <c r="F73" i="1" s="1"/>
  <c r="E72" i="1"/>
  <c r="F72" i="1" s="1"/>
  <c r="E70" i="1"/>
  <c r="F70" i="1" s="1"/>
  <c r="E68" i="1"/>
  <c r="E64" i="1"/>
  <c r="E63" i="1"/>
  <c r="E62" i="1" s="1"/>
  <c r="E60" i="1"/>
  <c r="E58" i="1"/>
  <c r="E57" i="1" s="1"/>
  <c r="E55" i="1"/>
  <c r="F55" i="1" s="1"/>
  <c r="E53" i="1"/>
  <c r="F53" i="1" s="1"/>
  <c r="E49" i="1"/>
  <c r="E47" i="1"/>
  <c r="F47" i="1" s="1"/>
  <c r="E44" i="1"/>
  <c r="E42" i="1"/>
  <c r="E39" i="1"/>
  <c r="E36" i="1"/>
  <c r="E34" i="1"/>
  <c r="E33" i="1" s="1"/>
  <c r="F33" i="1" s="1"/>
  <c r="E30" i="1"/>
  <c r="E28" i="1"/>
  <c r="E26" i="1"/>
  <c r="E24" i="1"/>
  <c r="F24" i="1" s="1"/>
  <c r="E15" i="1"/>
  <c r="D175" i="1"/>
  <c r="D174" i="1"/>
  <c r="D171" i="1"/>
  <c r="D170" i="1" s="1"/>
  <c r="D169" i="1" s="1"/>
  <c r="D168" i="1" s="1"/>
  <c r="D166" i="1"/>
  <c r="F166" i="1" s="1"/>
  <c r="D164" i="1"/>
  <c r="D162" i="1"/>
  <c r="D159" i="1"/>
  <c r="D157" i="1"/>
  <c r="D155" i="1"/>
  <c r="D153" i="1"/>
  <c r="D151" i="1"/>
  <c r="D148" i="1"/>
  <c r="D146" i="1"/>
  <c r="D144" i="1"/>
  <c r="D142" i="1"/>
  <c r="F142" i="1" s="1"/>
  <c r="D140" i="1"/>
  <c r="D138" i="1"/>
  <c r="D133" i="1"/>
  <c r="D131" i="1"/>
  <c r="D128" i="1"/>
  <c r="D126" i="1"/>
  <c r="D125" i="1" s="1"/>
  <c r="D123" i="1"/>
  <c r="F123" i="1" s="1"/>
  <c r="D121" i="1"/>
  <c r="D120" i="1" s="1"/>
  <c r="F120" i="1" s="1"/>
  <c r="D118" i="1"/>
  <c r="D116" i="1"/>
  <c r="D114" i="1"/>
  <c r="D112" i="1"/>
  <c r="D110" i="1"/>
  <c r="D108" i="1"/>
  <c r="D106" i="1"/>
  <c r="D104" i="1"/>
  <c r="D102" i="1"/>
  <c r="D98" i="1"/>
  <c r="D97" i="1" s="1"/>
  <c r="D95" i="1"/>
  <c r="D94" i="1" s="1"/>
  <c r="F94" i="1" s="1"/>
  <c r="D91" i="1"/>
  <c r="D90" i="1"/>
  <c r="D88" i="1"/>
  <c r="D87" i="1" s="1"/>
  <c r="D86" i="1" s="1"/>
  <c r="D84" i="1"/>
  <c r="D81" i="1" s="1"/>
  <c r="D80" i="1" s="1"/>
  <c r="D78" i="1"/>
  <c r="D75" i="1" s="1"/>
  <c r="D76" i="1"/>
  <c r="D73" i="1"/>
  <c r="D72" i="1"/>
  <c r="D70" i="1"/>
  <c r="D68" i="1"/>
  <c r="D67" i="1" s="1"/>
  <c r="D64" i="1"/>
  <c r="D63" i="1" s="1"/>
  <c r="D62" i="1" s="1"/>
  <c r="D60" i="1"/>
  <c r="D58" i="1"/>
  <c r="D55" i="1"/>
  <c r="D53" i="1"/>
  <c r="D52" i="1" s="1"/>
  <c r="D49" i="1"/>
  <c r="F49" i="1" s="1"/>
  <c r="D47" i="1"/>
  <c r="D44" i="1"/>
  <c r="D42" i="1"/>
  <c r="D39" i="1"/>
  <c r="D36" i="1"/>
  <c r="D34" i="1"/>
  <c r="D33" i="1" s="1"/>
  <c r="D30" i="1"/>
  <c r="D23" i="1" s="1"/>
  <c r="D22" i="1" s="1"/>
  <c r="D28" i="1"/>
  <c r="D26" i="1"/>
  <c r="D24" i="1"/>
  <c r="D15" i="1"/>
  <c r="F15" i="1" s="1"/>
  <c r="E32" i="1" l="1"/>
  <c r="F32" i="1" s="1"/>
  <c r="F81" i="1"/>
  <c r="F34" i="1"/>
  <c r="E75" i="1"/>
  <c r="F75" i="1" s="1"/>
  <c r="F98" i="1"/>
  <c r="E93" i="1"/>
  <c r="F58" i="1"/>
  <c r="F91" i="1"/>
  <c r="D57" i="1"/>
  <c r="F57" i="1" s="1"/>
  <c r="E67" i="1"/>
  <c r="F67" i="1" s="1"/>
  <c r="F42" i="1"/>
  <c r="F78" i="1"/>
  <c r="E87" i="1"/>
  <c r="F87" i="1" s="1"/>
  <c r="E7" i="3"/>
  <c r="E6" i="3" s="1"/>
  <c r="E5" i="3" s="1"/>
  <c r="D13" i="3"/>
  <c r="D250" i="2"/>
  <c r="E286" i="2"/>
  <c r="D274" i="2"/>
  <c r="E270" i="2"/>
  <c r="E249" i="2" s="1"/>
  <c r="E239" i="2"/>
  <c r="E238" i="2" s="1"/>
  <c r="E220" i="2"/>
  <c r="D209" i="2"/>
  <c r="D208" i="2" s="1"/>
  <c r="E197" i="2"/>
  <c r="E183" i="2"/>
  <c r="D176" i="2"/>
  <c r="D175" i="2" s="1"/>
  <c r="E158" i="2"/>
  <c r="E145" i="2"/>
  <c r="E125" i="2" s="1"/>
  <c r="D140" i="2"/>
  <c r="D133" i="2" s="1"/>
  <c r="E126" i="2"/>
  <c r="E94" i="2"/>
  <c r="D94" i="2"/>
  <c r="E81" i="2"/>
  <c r="E80" i="2" s="1"/>
  <c r="E72" i="2"/>
  <c r="E71" i="2" s="1"/>
  <c r="E48" i="2"/>
  <c r="E47" i="2" s="1"/>
  <c r="E31" i="2"/>
  <c r="E15" i="2"/>
  <c r="D7" i="2"/>
  <c r="E7" i="2"/>
  <c r="E105" i="2"/>
  <c r="E254" i="2"/>
  <c r="D286" i="2"/>
  <c r="D270" i="2"/>
  <c r="D262" i="2"/>
  <c r="D254" i="2"/>
  <c r="D243" i="2"/>
  <c r="D239" i="2" s="1"/>
  <c r="D238" i="2" s="1"/>
  <c r="D220" i="2"/>
  <c r="D215" i="2"/>
  <c r="D214" i="2" s="1"/>
  <c r="D201" i="2"/>
  <c r="D183" i="2"/>
  <c r="D158" i="2"/>
  <c r="D145" i="2"/>
  <c r="D126" i="2"/>
  <c r="D111" i="2"/>
  <c r="D105" i="2"/>
  <c r="D81" i="2"/>
  <c r="D72" i="2"/>
  <c r="D71" i="2" s="1"/>
  <c r="D47" i="2"/>
  <c r="D6" i="2" s="1"/>
  <c r="D31" i="2"/>
  <c r="D15" i="2"/>
  <c r="E161" i="1"/>
  <c r="E150" i="1"/>
  <c r="D150" i="1"/>
  <c r="D137" i="1"/>
  <c r="E137" i="1"/>
  <c r="E101" i="1"/>
  <c r="E66" i="1"/>
  <c r="F66" i="1" s="1"/>
  <c r="E52" i="1"/>
  <c r="F52" i="1" s="1"/>
  <c r="E23" i="1"/>
  <c r="E100" i="1"/>
  <c r="D161" i="1"/>
  <c r="D130" i="1"/>
  <c r="F130" i="1" s="1"/>
  <c r="D101" i="1"/>
  <c r="D100" i="1" s="1"/>
  <c r="D93" i="1"/>
  <c r="D66" i="1"/>
  <c r="D46" i="1"/>
  <c r="D32" i="1"/>
  <c r="E46" i="1" l="1"/>
  <c r="F46" i="1" s="1"/>
  <c r="D136" i="1"/>
  <c r="D135" i="1" s="1"/>
  <c r="E136" i="1"/>
  <c r="F150" i="1"/>
  <c r="E86" i="1"/>
  <c r="F86" i="1" s="1"/>
  <c r="F161" i="1"/>
  <c r="F93" i="1"/>
  <c r="D13" i="1"/>
  <c r="F100" i="1"/>
  <c r="F137" i="1"/>
  <c r="E22" i="1"/>
  <c r="F22" i="1" s="1"/>
  <c r="F23" i="1"/>
  <c r="D197" i="2"/>
  <c r="E174" i="2"/>
  <c r="D80" i="2"/>
  <c r="E6" i="2"/>
  <c r="D249" i="2"/>
  <c r="D174" i="2"/>
  <c r="D125" i="2"/>
  <c r="D12" i="1"/>
  <c r="E135" i="1" l="1"/>
  <c r="F135" i="1" s="1"/>
  <c r="F136" i="1"/>
  <c r="E13" i="1"/>
  <c r="F13" i="1" s="1"/>
  <c r="E12" i="1"/>
  <c r="F12" i="1" s="1"/>
  <c r="E5" i="2"/>
  <c r="D5" i="2"/>
  <c r="E314" i="2" l="1"/>
  <c r="D314" i="2"/>
</calcChain>
</file>

<file path=xl/sharedStrings.xml><?xml version="1.0" encoding="utf-8"?>
<sst xmlns="http://schemas.openxmlformats.org/spreadsheetml/2006/main" count="4425" uniqueCount="1430">
  <si>
    <t>Наименование показателя</t>
  </si>
  <si>
    <t>Код строки</t>
  </si>
  <si>
    <t>бюджеты городских округов</t>
  </si>
  <si>
    <t>6</t>
  </si>
  <si>
    <t>11</t>
  </si>
  <si>
    <t xml:space="preserve"> - </t>
  </si>
  <si>
    <t>ЭП: Вовк Нина Николаевна, Начальник, "МУНИЦИПАЛЬНОЕ УЧРЕЖДЕНИЕ ""ОТДЕЛ ПО БЮДЖЕТУ И ФИНАНСАМ СВЕТЛОГОРСКОГО ГОРОДСКОГО ОКРУГА""", , 391231780073, г.Светлогорск, Калининградская область, RU, n.vovk@svetlogorsk39.ru, , сертификат 43 75 3d 69 00 32 a2 6a e3 db d9 72 79 84 81 dc, дата 10.04.2023 20:07:45</t>
  </si>
  <si>
    <t>Код источника финансирования по бюджетной классификации</t>
  </si>
  <si>
    <t>5</t>
  </si>
  <si>
    <t>25</t>
  </si>
  <si>
    <t>Источники финансирования дефицита бюджетов - всего</t>
  </si>
  <si>
    <t>500</t>
  </si>
  <si>
    <t>X</t>
  </si>
  <si>
    <t xml:space="preserve">   в том числе:
   источники внутреннего финансирования
        из них:</t>
  </si>
  <si>
    <t>520</t>
  </si>
  <si>
    <t>ИСТОЧНИКИ ВНУТРЕННЕГО ФИНАНСИРОВАНИЯ ДЕФИЦИТОВ БЮДЖЕТОВ</t>
  </si>
  <si>
    <t>000 0100 0000 00 0000 000</t>
  </si>
  <si>
    <t>-</t>
  </si>
  <si>
    <t>Кредиты кредитных организаций в валюте Российской Федерации</t>
  </si>
  <si>
    <t>000 0102 0000 00 0000 000</t>
  </si>
  <si>
    <t>Привлечение кредитов от кредитных организаций в валюте Российской Федерации</t>
  </si>
  <si>
    <t>000 0102 0000 00 0000 700</t>
  </si>
  <si>
    <t>Привлечение городскими округами кредитов от кредитных организаций в валюте Российской Федерации</t>
  </si>
  <si>
    <t>000 0102 0000 04 0000 710</t>
  </si>
  <si>
    <t>Погашение кредитов, предоставленных кредитными организациями в валюте Российской Федерации</t>
  </si>
  <si>
    <t>000 0102 0000 00 0000 800</t>
  </si>
  <si>
    <t>Погашение городскими округами кредитов от кредитных организаций в валюте Российской Федерации</t>
  </si>
  <si>
    <t>000 0102 0000 04 0000 810</t>
  </si>
  <si>
    <t xml:space="preserve">   источники внешнего финансирования
        из них:</t>
  </si>
  <si>
    <t>620</t>
  </si>
  <si>
    <t>Изменение остатков средств</t>
  </si>
  <si>
    <t>700</t>
  </si>
  <si>
    <t>увеличение остатков средств, всего
     в том числе:</t>
  </si>
  <si>
    <t>710</t>
  </si>
  <si>
    <t>Изменение остатков средств на счетах по учету средств бюджетов</t>
  </si>
  <si>
    <t>000 0105 0000 00 0000 000</t>
  </si>
  <si>
    <t>Увеличение остатков средств бюджетов</t>
  </si>
  <si>
    <t>000 0105 0000 00 0000 500</t>
  </si>
  <si>
    <t>Увеличение прочих остатков средств бюджетов</t>
  </si>
  <si>
    <t>000 0105 0200 00 0000 500</t>
  </si>
  <si>
    <t>Увеличение прочих остатков денежных средств бюджетов</t>
  </si>
  <si>
    <t>000 0105 0201 00 0000 510</t>
  </si>
  <si>
    <t>Увеличение прочих остатков денежных средств бюджетов городских округов</t>
  </si>
  <si>
    <t>000 0105 0201 04 0000 510</t>
  </si>
  <si>
    <t>уменьшение остатков средств, всего
     в том числе:</t>
  </si>
  <si>
    <t>720</t>
  </si>
  <si>
    <t>Уменьшение остатков средств бюджетов</t>
  </si>
  <si>
    <t>000 0105 0000 00 0000 600</t>
  </si>
  <si>
    <t>Уменьшение прочих остатков средств бюджетов</t>
  </si>
  <si>
    <t>000 0105 0200 00 0000 600</t>
  </si>
  <si>
    <t>Уменьшение прочих остатков денежных средств бюджетов</t>
  </si>
  <si>
    <t>000 0105 0201 00 0000 610</t>
  </si>
  <si>
    <t>Уменьшение прочих остатков денежных средств бюджетов городских округов</t>
  </si>
  <si>
    <t>000 0105 0201 04 0000 610</t>
  </si>
  <si>
    <t>2. Расходы бюджета</t>
  </si>
  <si>
    <t>Код расхода по бюджетной классификации</t>
  </si>
  <si>
    <t>Расходы бюджета - всего
     в том числе:</t>
  </si>
  <si>
    <t>200</t>
  </si>
  <si>
    <t>ОБЩЕГОСУДАРСТВЕННЫЕ ВОПРОСЫ</t>
  </si>
  <si>
    <t xml:space="preserve">000 0100 0000000000 000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</si>
  <si>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</si>
  <si>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</si>
  <si>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</si>
  <si>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000 0103 0000000000 100 </t>
  </si>
  <si>
    <t>Расходы на выплаты персоналу государственных (муниципальных) органов</t>
  </si>
  <si>
    <t xml:space="preserve">000 0103 0000000000 120 </t>
  </si>
  <si>
    <t>Фонд оплаты труда государственных (муниципальных) органов</t>
  </si>
  <si>
    <t xml:space="preserve">000 0103 0000000000 121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</si>
  <si>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</si>
  <si>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000 0103 0000000000 129 </t>
  </si>
  <si>
    <t>Закупка товаров, работ и услуг для обеспечения государственных (муниципальных) нужд</t>
  </si>
  <si>
    <t xml:space="preserve">000 0103 0000000000 200 </t>
  </si>
  <si>
    <t>Иные закупки товаров, работ и услуг для обеспечения государственных (муниципальных) нужд</t>
  </si>
  <si>
    <t xml:space="preserve">000 0103 0000000000 240 </t>
  </si>
  <si>
    <t>Прочая закупка товаров, работ и услуг</t>
  </si>
  <si>
    <t xml:space="preserve">000 0103 0000000000 244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</si>
  <si>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</si>
  <si>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</si>
  <si>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</si>
  <si>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</si>
  <si>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</si>
  <si>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>Иные выплаты персоналу государственных (муниципальных) органов, за исключением фонда оплаты труда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</si>
  <si>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</si>
  <si>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</si>
  <si>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</si>
  <si>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</si>
  <si>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</si>
  <si>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>Иные бюджетные ассигнования</t>
  </si>
  <si>
    <t xml:space="preserve">000 0104 0000000000 800 </t>
  </si>
  <si>
    <t>Уплата налогов, сборов и иных платежей</t>
  </si>
  <si>
    <t xml:space="preserve">000 0104 0000000000 850 </t>
  </si>
  <si>
    <t>Уплата иных платежей</t>
  </si>
  <si>
    <t xml:space="preserve">000 0104 0000000000 853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</si>
  <si>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</si>
  <si>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</si>
  <si>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</si>
  <si>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</si>
  <si>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</si>
  <si>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</si>
  <si>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</si>
  <si>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</si>
  <si>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</si>
  <si>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</si>
  <si>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000 0106 0000000000 122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</si>
  <si>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</si>
  <si>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</si>
  <si>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</si>
  <si>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000 0106 0000000000 244 </t>
  </si>
  <si>
    <t>Обеспечение проведения выборов и референдумов</t>
  </si>
  <si>
    <t xml:space="preserve">000 0107 0000000000 000 </t>
  </si>
  <si>
    <t xml:space="preserve">000 0107 0000000000 200 </t>
  </si>
  <si>
    <t xml:space="preserve">000 0107 0000000000 240 </t>
  </si>
  <si>
    <t xml:space="preserve">000 0107 0000000000 244 </t>
  </si>
  <si>
    <t>Резервные фонды</t>
  </si>
  <si>
    <t xml:space="preserve">000 0111 0000000000 000 </t>
  </si>
  <si>
    <t xml:space="preserve">000 0111 0000000000 800 </t>
  </si>
  <si>
    <t>Резервные средства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</si>
  <si>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</si>
  <si>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</si>
  <si>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</si>
  <si>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</si>
  <si>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>Расходы на выплаты персоналу казенных учреждений</t>
  </si>
  <si>
    <t xml:space="preserve">000 0113 0000000000 110 </t>
  </si>
  <si>
    <t>Фонд оплаты труда учреждений</t>
  </si>
  <si>
    <t xml:space="preserve">000 0113 0000000000 111 </t>
  </si>
  <si>
    <t>Иные выплаты персоналу учреждений, за исключением фонда оплаты труда</t>
  </si>
  <si>
    <t xml:space="preserve">000 0113 0000000000 112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</si>
  <si>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</si>
  <si>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000 0113 0000000000 119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</si>
  <si>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</si>
  <si>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</si>
  <si>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</si>
  <si>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</si>
  <si>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</si>
  <si>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</si>
  <si>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</si>
  <si>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000 0113 0000000000 245 </t>
  </si>
  <si>
    <t>Закупка энергетических ресурсов</t>
  </si>
  <si>
    <t xml:space="preserve">000 0113 0000000000 247 </t>
  </si>
  <si>
    <t>Предоставление субсидий бюджетным, автономным учреждениям и иным некоммерческим организациям</t>
  </si>
  <si>
    <t xml:space="preserve">000 0113 0000000000 600 </t>
  </si>
  <si>
    <t>Субсидии автономным учреждениям</t>
  </si>
  <si>
    <t xml:space="preserve">000 0113 0000000000 620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</si>
  <si>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</si>
  <si>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000 0113 0000000000 621 </t>
  </si>
  <si>
    <t>Субсидии автономным учреждениям на иные цели</t>
  </si>
  <si>
    <t xml:space="preserve">000 0113 0000000000 622 </t>
  </si>
  <si>
    <t xml:space="preserve">000 0113 0000000000 800 </t>
  </si>
  <si>
    <t>Исполнение судебных актов</t>
  </si>
  <si>
    <t xml:space="preserve">000 0113 0000000000 830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</si>
  <si>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</si>
  <si>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000 0113 0000000000 831 </t>
  </si>
  <si>
    <t xml:space="preserve">000 0113 0000000000 850 </t>
  </si>
  <si>
    <t>Уплата налога на имущество организаций и земельного налога</t>
  </si>
  <si>
    <t xml:space="preserve">000 0113 0000000000 851 </t>
  </si>
  <si>
    <t>Уплата прочих налогов, сборов</t>
  </si>
  <si>
    <t xml:space="preserve">000 0113 0000000000 852 </t>
  </si>
  <si>
    <t>НАЦИОНАЛЬНАЯ ОБОРОНА</t>
  </si>
  <si>
    <t xml:space="preserve">000 0200 0000000000 000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</si>
  <si>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</si>
  <si>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</si>
  <si>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</si>
  <si>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</si>
  <si>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</si>
  <si>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</si>
  <si>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</si>
  <si>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</si>
  <si>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</si>
  <si>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</si>
  <si>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</si>
  <si>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>Гражданская оборона</t>
  </si>
  <si>
    <t xml:space="preserve">000 0309 0000000000 000 </t>
  </si>
  <si>
    <t xml:space="preserve">000 0309 0000000000 100 </t>
  </si>
  <si>
    <t xml:space="preserve">000 0309 0000000000 110 </t>
  </si>
  <si>
    <t xml:space="preserve">000 0309 0000000000 111 </t>
  </si>
  <si>
    <t xml:space="preserve">000 0309 0000000000 112 </t>
  </si>
  <si>
    <t xml:space="preserve">000 0309 0000000000 119 </t>
  </si>
  <si>
    <t xml:space="preserve">000 0309 0000000000 200 </t>
  </si>
  <si>
    <t xml:space="preserve">000 0309 0000000000 240 </t>
  </si>
  <si>
    <t xml:space="preserve">000 0309 0000000000 244 </t>
  </si>
  <si>
    <t xml:space="preserve">000 0309 0000000000 247 </t>
  </si>
  <si>
    <t xml:space="preserve">000 0309 0000000000 800 </t>
  </si>
  <si>
    <t xml:space="preserve">000 0309 0000000000 850 </t>
  </si>
  <si>
    <t xml:space="preserve">000 0309 0000000000 853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</si>
  <si>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</si>
  <si>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</si>
  <si>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</si>
  <si>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</si>
  <si>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</si>
  <si>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000 0310 0000000000 600 </t>
  </si>
  <si>
    <t>Субсидии бюджетным учреждениям</t>
  </si>
  <si>
    <t xml:space="preserve">000 0310 0000000000 610 </t>
  </si>
  <si>
    <t>Субсидии бюджетным учреждениям на иные цели</t>
  </si>
  <si>
    <t xml:space="preserve">000 0310 0000000000 612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</si>
  <si>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</si>
  <si>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</si>
  <si>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</si>
  <si>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</si>
  <si>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</si>
  <si>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</si>
  <si>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</si>
  <si>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>Общеэкономические вопросы</t>
  </si>
  <si>
    <t xml:space="preserve">000 0401 0000000000 000 </t>
  </si>
  <si>
    <t xml:space="preserve">000 0401 0000000000 100 </t>
  </si>
  <si>
    <t xml:space="preserve">000 0401 0000000000 120 </t>
  </si>
  <si>
    <t xml:space="preserve">000 0401 0000000000 121 </t>
  </si>
  <si>
    <t xml:space="preserve">000 0401 0000000000 129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</si>
  <si>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</si>
  <si>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</si>
  <si>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</si>
  <si>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</si>
  <si>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</si>
  <si>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000 0409 0000000000 600 </t>
  </si>
  <si>
    <t xml:space="preserve">000 0409 0000000000 610 </t>
  </si>
  <si>
    <t xml:space="preserve">000 0409 0000000000 612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</si>
  <si>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</si>
  <si>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</si>
  <si>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</si>
  <si>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</si>
  <si>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</si>
  <si>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000 0412 0000000000 600 </t>
  </si>
  <si>
    <t xml:space="preserve">000 0412 0000000000 610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</si>
  <si>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</si>
  <si>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000 0412 0000000000 611 </t>
  </si>
  <si>
    <t>ЖИЛИЩНО-КОММУНАЛЬНОЕ ХОЗЯЙСТВО</t>
  </si>
  <si>
    <t xml:space="preserve">000 0500 0000000000 000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</si>
  <si>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</si>
  <si>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</si>
  <si>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</si>
  <si>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</si>
  <si>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</si>
  <si>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 xml:space="preserve">000 0501 0000000000 800 </t>
  </si>
  <si>
    <t xml:space="preserve">000 0501 0000000000 830 </t>
  </si>
  <si>
    <t xml:space="preserve">000 0501 0000000000 831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</si>
  <si>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</si>
  <si>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</si>
  <si>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</si>
  <si>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</si>
  <si>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</si>
  <si>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Капитальные вложения в объекты государственной (муниципальной) собственности</t>
  </si>
  <si>
    <t xml:space="preserve">000 0502 0000000000 400 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</si>
  <si>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</si>
  <si>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000 0502 0000000000 460 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</si>
  <si>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</si>
  <si>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000 0502 0000000000 464 </t>
  </si>
  <si>
    <t xml:space="preserve">000 0502 0000000000 800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</si>
  <si>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</si>
  <si>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000 0502 0000000000 810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</si>
  <si>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</si>
  <si>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000 0502 0000000000 811 </t>
  </si>
  <si>
    <t xml:space="preserve">000 0502 0000000000 830 </t>
  </si>
  <si>
    <t xml:space="preserve">000 0502 0000000000 831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</si>
  <si>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</si>
  <si>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</si>
  <si>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</si>
  <si>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</si>
  <si>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>Закупка товаров, работ и услуг в целях капитального ремонта государственного (муниципального) имущества</t>
  </si>
  <si>
    <t xml:space="preserve">000 0503 0000000000 243 </t>
  </si>
  <si>
    <t xml:space="preserve">000 0503 0000000000 244 </t>
  </si>
  <si>
    <t xml:space="preserve">000 0503 0000000000 247 </t>
  </si>
  <si>
    <t xml:space="preserve">000 0503 0000000000 600 </t>
  </si>
  <si>
    <t xml:space="preserve">000 0503 0000000000 610 </t>
  </si>
  <si>
    <t xml:space="preserve">000 0503 0000000000 611 </t>
  </si>
  <si>
    <t xml:space="preserve">000 0503 0000000000 612 </t>
  </si>
  <si>
    <t xml:space="preserve">000 0503 0000000000 800 </t>
  </si>
  <si>
    <t xml:space="preserve">000 0503 0000000000 810 </t>
  </si>
  <si>
    <t xml:space="preserve">000 0503 0000000000 811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</si>
  <si>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</si>
  <si>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</si>
  <si>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</si>
  <si>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</si>
  <si>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</si>
  <si>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000 0505 0000000000 112 </t>
  </si>
  <si>
    <t xml:space="preserve">000 0505 0000000000 119 </t>
  </si>
  <si>
    <t xml:space="preserve">000 0505 0000000000 200 </t>
  </si>
  <si>
    <t xml:space="preserve">000 0505 0000000000 240 </t>
  </si>
  <si>
    <t xml:space="preserve">000 0505 0000000000 244 </t>
  </si>
  <si>
    <t xml:space="preserve">000 0505 0000000000 600 </t>
  </si>
  <si>
    <t xml:space="preserve">000 0505 0000000000 610 </t>
  </si>
  <si>
    <t xml:space="preserve">000 0505 0000000000 612 </t>
  </si>
  <si>
    <t xml:space="preserve">000 0505 0000000000 800 </t>
  </si>
  <si>
    <t xml:space="preserve">000 0505 0000000000 850 </t>
  </si>
  <si>
    <t xml:space="preserve">000 0505 0000000000 851 </t>
  </si>
  <si>
    <t xml:space="preserve">000 0505 0000000000 852 </t>
  </si>
  <si>
    <t>ОБРАЗОВАНИЕ</t>
  </si>
  <si>
    <t xml:space="preserve">000 0700 0000000000 000 </t>
  </si>
  <si>
    <t>Дошкольное образование</t>
  </si>
  <si>
    <t xml:space="preserve">000 0701 0000000000 000 </t>
  </si>
  <si>
    <t xml:space="preserve">000 0701 0000000000 600 </t>
  </si>
  <si>
    <t xml:space="preserve">000 0701 0000000000 610 </t>
  </si>
  <si>
    <t xml:space="preserve">000 0701 0000000000 611 </t>
  </si>
  <si>
    <t xml:space="preserve">000 0701 0000000000 612 </t>
  </si>
  <si>
    <t xml:space="preserve">000 0701 0000000000 620 </t>
  </si>
  <si>
    <t xml:space="preserve">000 0701 0000000000 621 </t>
  </si>
  <si>
    <t xml:space="preserve">000 0701 0000000000 622 </t>
  </si>
  <si>
    <t>Общее образование</t>
  </si>
  <si>
    <t xml:space="preserve">000 0702 0000000000 000 </t>
  </si>
  <si>
    <t xml:space="preserve">000 0702 0000000000 400 </t>
  </si>
  <si>
    <t xml:space="preserve">000 0702 0000000000 460 </t>
  </si>
  <si>
    <t xml:space="preserve">000 0702 0000000000 464 </t>
  </si>
  <si>
    <t xml:space="preserve">000 0702 0000000000 600 </t>
  </si>
  <si>
    <t xml:space="preserve">000 0702 0000000000 610 </t>
  </si>
  <si>
    <t xml:space="preserve">000 0702 0000000000 611 </t>
  </si>
  <si>
    <t xml:space="preserve">000 0702 0000000000 612 </t>
  </si>
  <si>
    <t xml:space="preserve">000 0702 0000000000 620 </t>
  </si>
  <si>
    <t xml:space="preserve">000 0702 0000000000 621 </t>
  </si>
  <si>
    <t xml:space="preserve">000 0702 0000000000 622 </t>
  </si>
  <si>
    <t xml:space="preserve">000 0702 0000000000 800 </t>
  </si>
  <si>
    <t xml:space="preserve">000 0702 0000000000 810 </t>
  </si>
  <si>
    <t xml:space="preserve">000 0702 0000000000 811 </t>
  </si>
  <si>
    <t>Дополнительное образование детей</t>
  </si>
  <si>
    <t xml:space="preserve">000 0703 0000000000 000 </t>
  </si>
  <si>
    <t xml:space="preserve">000 0703 0000000000 200 </t>
  </si>
  <si>
    <t xml:space="preserve">000 0703 0000000000 240 </t>
  </si>
  <si>
    <t xml:space="preserve">000 0703 0000000000 244 </t>
  </si>
  <si>
    <t xml:space="preserve">000 0703 0000000000 600 </t>
  </si>
  <si>
    <t xml:space="preserve">000 0703 0000000000 610 </t>
  </si>
  <si>
    <t xml:space="preserve">000 0703 0000000000 611 </t>
  </si>
  <si>
    <t xml:space="preserve">000 0703 0000000000 612 </t>
  </si>
  <si>
    <t xml:space="preserve">000 0703 0000000000 620 </t>
  </si>
  <si>
    <t xml:space="preserve">000 0703 0000000000 621 </t>
  </si>
  <si>
    <t xml:space="preserve">000 0703 0000000000 622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</si>
  <si>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</si>
  <si>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</si>
  <si>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000 0705 0000000000 600 </t>
  </si>
  <si>
    <t xml:space="preserve">000 0705 0000000000 610 </t>
  </si>
  <si>
    <t xml:space="preserve">000 0705 0000000000 612 </t>
  </si>
  <si>
    <t xml:space="preserve">000 0705 0000000000 620 </t>
  </si>
  <si>
    <t xml:space="preserve">000 0705 0000000000 622 </t>
  </si>
  <si>
    <t>Молодежная политика</t>
  </si>
  <si>
    <t xml:space="preserve">000 0707 0000000000 000 </t>
  </si>
  <si>
    <t xml:space="preserve">000 0707 0000000000 600 </t>
  </si>
  <si>
    <t xml:space="preserve">000 0707 0000000000 610 </t>
  </si>
  <si>
    <t xml:space="preserve">000 0707 0000000000 612 </t>
  </si>
  <si>
    <t xml:space="preserve">000 0707 0000000000 620 </t>
  </si>
  <si>
    <t xml:space="preserve">000 0707 0000000000 622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</si>
  <si>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</si>
  <si>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</si>
  <si>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</si>
  <si>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000 0709 0000000000 120 </t>
  </si>
  <si>
    <t xml:space="preserve">000 0709 0000000000 121 </t>
  </si>
  <si>
    <t xml:space="preserve">000 0709 0000000000 129 </t>
  </si>
  <si>
    <t xml:space="preserve">000 0709 0000000000 200 </t>
  </si>
  <si>
    <t xml:space="preserve">000 0709 0000000000 240 </t>
  </si>
  <si>
    <t xml:space="preserve">000 0709 0000000000 244 </t>
  </si>
  <si>
    <t>Социальное обеспечение и иные выплаты населению</t>
  </si>
  <si>
    <t xml:space="preserve">000 0709 0000000000 300 </t>
  </si>
  <si>
    <t>Социальные выплаты гражданам, кроме публичных нормативных социальных выплат</t>
  </si>
  <si>
    <t xml:space="preserve">000 0709 0000000000 320 </t>
  </si>
  <si>
    <t>Пособия, компенсации и иные социальные выплаты гражданам, кроме публичных нормативных обязательств</t>
  </si>
  <si>
    <t xml:space="preserve">000 0709 0000000000 321 </t>
  </si>
  <si>
    <t>Приобретение товаров, работ и услуг в пользу граждан в целях их социального обеспечения</t>
  </si>
  <si>
    <t xml:space="preserve">000 0709 0000000000 323 </t>
  </si>
  <si>
    <t>Премии и гранты</t>
  </si>
  <si>
    <t xml:space="preserve">000 0709 0000000000 350 </t>
  </si>
  <si>
    <t xml:space="preserve">000 0709 0000000000 600 </t>
  </si>
  <si>
    <t xml:space="preserve">000 0709 0000000000 610 </t>
  </si>
  <si>
    <t xml:space="preserve">000 0709 0000000000 612 </t>
  </si>
  <si>
    <t xml:space="preserve">000 0709 0000000000 620 </t>
  </si>
  <si>
    <t xml:space="preserve">000 0709 0000000000 622 </t>
  </si>
  <si>
    <t>КУЛЬТУРА, КИНЕМАТОГРАФИЯ</t>
  </si>
  <si>
    <t xml:space="preserve">000 0800 0000000000 000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</si>
  <si>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</si>
  <si>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</si>
  <si>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</si>
  <si>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</si>
  <si>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</si>
  <si>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</si>
  <si>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</si>
  <si>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</si>
  <si>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</si>
  <si>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 xml:space="preserve">000 0801 0000000000 620 </t>
  </si>
  <si>
    <t xml:space="preserve">000 0801 0000000000 622 </t>
  </si>
  <si>
    <t>СОЦИАЛЬНАЯ ПОЛИТИКА</t>
  </si>
  <si>
    <t xml:space="preserve">000 1000 0000000000 000 </t>
  </si>
  <si>
    <t>Социальное обслуживание населения</t>
  </si>
  <si>
    <t xml:space="preserve">000 1002 0000000000 000 </t>
  </si>
  <si>
    <t xml:space="preserve">000 1002 0000000000 600 </t>
  </si>
  <si>
    <t xml:space="preserve">000 1002 0000000000 610 </t>
  </si>
  <si>
    <t xml:space="preserve">000 1002 0000000000 611 </t>
  </si>
  <si>
    <t>Социальное обеспечение населения</t>
  </si>
  <si>
    <t xml:space="preserve">000 1003 0000000000 000 </t>
  </si>
  <si>
    <t xml:space="preserve">000 1003 0000000000 200 </t>
  </si>
  <si>
    <t xml:space="preserve">000 1003 0000000000 240 </t>
  </si>
  <si>
    <t xml:space="preserve">000 1003 0000000000 244 </t>
  </si>
  <si>
    <t xml:space="preserve">000 1003 0000000000 300 </t>
  </si>
  <si>
    <t xml:space="preserve">000 1003 0000000000 320 </t>
  </si>
  <si>
    <t xml:space="preserve">000 1003 0000000000 321 </t>
  </si>
  <si>
    <t xml:space="preserve">000 1003 0000000000 323 </t>
  </si>
  <si>
    <t xml:space="preserve">000 1003 0000000000 600 </t>
  </si>
  <si>
    <t xml:space="preserve">000 1003 0000000000 610 </t>
  </si>
  <si>
    <t xml:space="preserve">000 1003 0000000000 612 </t>
  </si>
  <si>
    <t xml:space="preserve">000 1003 0000000000 620 </t>
  </si>
  <si>
    <t xml:space="preserve">000 1003 0000000000 622 </t>
  </si>
  <si>
    <t xml:space="preserve">000 1003 0000000000 800 </t>
  </si>
  <si>
    <t xml:space="preserve">000 1003 0000000000 810 </t>
  </si>
  <si>
    <t xml:space="preserve">000 1003 0000000000 811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</si>
  <si>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</si>
  <si>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</si>
  <si>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</si>
  <si>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</si>
  <si>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</si>
  <si>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</si>
  <si>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>Публичные нормативные социальные выплаты гражданам</t>
  </si>
  <si>
    <t xml:space="preserve">000 1004 0000000000 310 </t>
  </si>
  <si>
    <t>Иные пенсии, социальные доплаты к пенсиям</t>
  </si>
  <si>
    <t xml:space="preserve">000 1004 0000000000 312 </t>
  </si>
  <si>
    <t xml:space="preserve">000 1004 0000000000 320 </t>
  </si>
  <si>
    <t xml:space="preserve">000 1004 0000000000 321 </t>
  </si>
  <si>
    <t>Субсидии гражданам на приобретение жилья</t>
  </si>
  <si>
    <t xml:space="preserve">000 1004 0000000000 322 </t>
  </si>
  <si>
    <t xml:space="preserve">000 1004 0000000000 323 </t>
  </si>
  <si>
    <t xml:space="preserve">000 1004 0000000000 600 </t>
  </si>
  <si>
    <t xml:space="preserve">000 1004 0000000000 610 </t>
  </si>
  <si>
    <t xml:space="preserve">000 1004 0000000000 612 </t>
  </si>
  <si>
    <t xml:space="preserve">000 1004 0000000000 620 </t>
  </si>
  <si>
    <t xml:space="preserve">000 1004 0000000000 622 </t>
  </si>
  <si>
    <t>Другие вопросы в области социальной политики</t>
  </si>
  <si>
    <t xml:space="preserve">000 1006 0000000000 000 </t>
  </si>
  <si>
    <t xml:space="preserve">000 1006 0000000000 100 </t>
  </si>
  <si>
    <t xml:space="preserve">000 1006 0000000000 120 </t>
  </si>
  <si>
    <t xml:space="preserve">000 1006 0000000000 121 </t>
  </si>
  <si>
    <t xml:space="preserve">000 1006 0000000000 129 </t>
  </si>
  <si>
    <t xml:space="preserve">000 1006 0000000000 200 </t>
  </si>
  <si>
    <t xml:space="preserve">000 1006 0000000000 240 </t>
  </si>
  <si>
    <t xml:space="preserve">000 1006 0000000000 244 </t>
  </si>
  <si>
    <t xml:space="preserve">000 1006 0000000000 600 </t>
  </si>
  <si>
    <t xml:space="preserve">000 1006 0000000000 610 </t>
  </si>
  <si>
    <t xml:space="preserve">000 1006 0000000000 612 </t>
  </si>
  <si>
    <t xml:space="preserve">000 1006 0000000000 620 </t>
  </si>
  <si>
    <t xml:space="preserve">000 1006 0000000000 622 </t>
  </si>
  <si>
    <t>ФИЗИЧЕСКАЯ КУЛЬТУРА И СПОРТ</t>
  </si>
  <si>
    <t xml:space="preserve">000 1100 0000000000 000 </t>
  </si>
  <si>
    <t>Массовый спорт</t>
  </si>
  <si>
    <t xml:space="preserve">000 1102 0000000000 000 </t>
  </si>
  <si>
    <t xml:space="preserve">000 1102 0000000000 100 </t>
  </si>
  <si>
    <t xml:space="preserve">000 1102 0000000000 110 </t>
  </si>
  <si>
    <t>Иные выплаты учреждений привлекаемым лицам</t>
  </si>
  <si>
    <t xml:space="preserve">000 1102 0000000000 113 </t>
  </si>
  <si>
    <t xml:space="preserve">000 1102 0000000000 600 </t>
  </si>
  <si>
    <t xml:space="preserve">000 1102 0000000000 620 </t>
  </si>
  <si>
    <t xml:space="preserve">000 1102 0000000000 621 </t>
  </si>
  <si>
    <t xml:space="preserve">000 1102 0000000000 622 </t>
  </si>
  <si>
    <t>СРЕДСТВА МАССОВОЙ ИНФОРМАЦИИ</t>
  </si>
  <si>
    <t xml:space="preserve">000 1200 0000000000 000 </t>
  </si>
  <si>
    <t>Периодическая печать и издательства</t>
  </si>
  <si>
    <t xml:space="preserve">000 1202 0000000000 000 </t>
  </si>
  <si>
    <t xml:space="preserve">000 1202 0000000000 800 </t>
  </si>
  <si>
    <t xml:space="preserve">000 1202 0000000000 810 </t>
  </si>
  <si>
    <t xml:space="preserve">000 1202 0000000000 811 </t>
  </si>
  <si>
    <t>Результат исполнения бюджета
(дефицит/профицит)</t>
  </si>
  <si>
    <t>450</t>
  </si>
  <si>
    <t>Код дохода по бюджетной классификации</t>
  </si>
  <si>
    <t>Доходы бюджета - всего
     в том числе:</t>
  </si>
  <si>
    <t>010</t>
  </si>
  <si>
    <t>НАЛОГОВЫЕ И НЕНАЛОГОВЫЕ ДОХОДЫ</t>
  </si>
  <si>
    <t>000 100 00000 00 0000 000</t>
  </si>
  <si>
    <t>НАЛОГИ НА ПРИБЫЛЬ, ДОХОДЫ</t>
  </si>
  <si>
    <t>000 101 00000 00 0000 000</t>
  </si>
  <si>
    <t>Налог на доходы физических лиц</t>
  </si>
  <si>
    <t>000 101 02000 01 0000 110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</si>
  <si>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</si>
  <si>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000 101 02010 01 0000 110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</si>
  <si>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</si>
  <si>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</si>
  <si>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</si>
  <si>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000 101 02030 01 0000 110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</si>
  <si>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</si>
  <si>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000 101 02080 01 0000 110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</si>
  <si>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</si>
  <si>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</si>
  <si>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</si>
  <si>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000 101 02140 01 0000 110</t>
  </si>
  <si>
    <t>НАЛОГИ НА ТОВАРЫ (РАБОТЫ, УСЛУГИ), РЕАЛИЗУЕМЫЕ НА ТЕРРИТОРИИ РОССИЙСКОЙ ФЕДЕРАЦИИ</t>
  </si>
  <si>
    <t>000 103 00000 00 0000 000</t>
  </si>
  <si>
    <t>Акцизы по подакцизным товарам (продукции), производимым на территории Российской Федерации</t>
  </si>
  <si>
    <t>000 103 02000 01 0000 110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</si>
  <si>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</si>
  <si>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</si>
  <si>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</si>
  <si>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</si>
  <si>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</si>
  <si>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</si>
  <si>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</si>
  <si>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</si>
  <si>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</si>
  <si>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</si>
  <si>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</si>
  <si>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</si>
  <si>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</si>
  <si>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</si>
  <si>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</si>
  <si>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000 103 02261 01 0000 110</t>
  </si>
  <si>
    <t>НАЛОГИ НА СОВОКУПНЫЙ ДОХОД</t>
  </si>
  <si>
    <t>000 105 00000 00 0000 000</t>
  </si>
  <si>
    <t>Налог, взимаемый в связи с применением упрощенной системы налогообложения</t>
  </si>
  <si>
    <t>000 105 01000 00 0000 110</t>
  </si>
  <si>
    <t>Налог, взимаемый с налогоплательщиков, выбравших в качестве объекта налогообложения доходы</t>
  </si>
  <si>
    <t>000 105 01010 01 0000 110</t>
  </si>
  <si>
    <t>000 105 01011 01 0000 110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</si>
  <si>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</si>
  <si>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</si>
  <si>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</si>
  <si>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</si>
  <si>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</si>
  <si>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000 105 01050 01 0000 110</t>
  </si>
  <si>
    <t>Единый налог на вмененный доход для отдельных видов деятельности</t>
  </si>
  <si>
    <t>000 105 02000 02 0000 110</t>
  </si>
  <si>
    <t>000 105 02010 02 0000 110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</si>
  <si>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</si>
  <si>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000 105 02020 02 0000 110</t>
  </si>
  <si>
    <t>Единый сельскохозяйственный налог</t>
  </si>
  <si>
    <t>000 105 03000 01 0000 110</t>
  </si>
  <si>
    <t>000 105 03010 01 0000 110</t>
  </si>
  <si>
    <t>Налог, взимаемый в связи с применением патентной системы налогообложения</t>
  </si>
  <si>
    <t>000 105 04000 02 0000 110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</si>
  <si>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</si>
  <si>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000 105 04010 02 0000 110</t>
  </si>
  <si>
    <t>НАЛОГИ НА ИМУЩЕСТВО</t>
  </si>
  <si>
    <t>000 106 00000 00 0000 000</t>
  </si>
  <si>
    <t>Налог на имущество физических лиц</t>
  </si>
  <si>
    <t>000 106 01000 00 0000 110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</si>
  <si>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</si>
  <si>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000 106 01020 04 0000 110</t>
  </si>
  <si>
    <t>Налог на имущество организаций</t>
  </si>
  <si>
    <t>000 106 02000 02 0000 110</t>
  </si>
  <si>
    <t>Налог на имущество организаций по имуществу, не входящему в Единую систему газоснабжения</t>
  </si>
  <si>
    <t>000 106 02010 02 0000 110</t>
  </si>
  <si>
    <t>Налог на имущество организаций по имуществу, входящему в Единую систему газоснабжения</t>
  </si>
  <si>
    <t>000 106 02020 02 0000 110</t>
  </si>
  <si>
    <t>Земельный налог</t>
  </si>
  <si>
    <t>000 106 06000 00 0000 110</t>
  </si>
  <si>
    <t>Земельный налог с организаций</t>
  </si>
  <si>
    <t>000 106 06030 00 0000 110</t>
  </si>
  <si>
    <t>Земельный налог с организаций, обладающих земельным участком, расположенным в границах городских округов</t>
  </si>
  <si>
    <t>000 106 06032 04 0000 110</t>
  </si>
  <si>
    <t>Земельный налог с физических лиц</t>
  </si>
  <si>
    <t>000 106 06040 00 0000 110</t>
  </si>
  <si>
    <t>Земельный налог с физических лиц, обладающих земельным участком, расположенным в границах городских округов</t>
  </si>
  <si>
    <t>000 106 06042 04 0000 110</t>
  </si>
  <si>
    <t>ГОСУДАРСТВЕННАЯ ПОШЛИНА</t>
  </si>
  <si>
    <t>000 108 00000 00 0000 000</t>
  </si>
  <si>
    <t>Государственная пошлина по делам, рассматриваемым в судах общей юрисдикции, мировыми судьями</t>
  </si>
  <si>
    <t>000 108 03000 01 0000 110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</si>
  <si>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</si>
  <si>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</si>
  <si>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</si>
  <si>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000 108 07000 01 0000 110</t>
  </si>
  <si>
    <t>Государственная пошлина за выдачу разрешения на установку рекламной конструкции</t>
  </si>
  <si>
    <t>000 108 07150 01 0000 110</t>
  </si>
  <si>
    <t>ЗАДОЛЖЕННОСТЬ И ПЕРЕРАСЧЕТЫ ПО ОТМЕНЕННЫМ НАЛОГАМ, СБОРАМ И ИНЫМ ОБЯЗАТЕЛЬНЫМ ПЛАТЕЖАМ</t>
  </si>
  <si>
    <t>000 109 00000 00 0000 000</t>
  </si>
  <si>
    <t>Налоги на имущество</t>
  </si>
  <si>
    <t>000 109 04000 00 0000 110</t>
  </si>
  <si>
    <t>Земельный налог (по обязательствам, возникшим до 1 января 2006 года)</t>
  </si>
  <si>
    <t>000 109 04050 00 0000 110</t>
  </si>
  <si>
    <t>Земельный налог (по обязательствам, возникшим до 1 января 2006 года), мобилизуемый на территориях городских округов</t>
  </si>
  <si>
    <t>000 109 04052 04 0000 110</t>
  </si>
  <si>
    <t>ДОХОДЫ ОТ ИСПОЛЬЗОВАНИЯ ИМУЩЕСТВА, НАХОДЯЩЕГОСЯ В ГОСУДАРСТВЕННОЙ И МУНИЦИПАЛЬНОЙ СОБСТВЕННОСТИ</t>
  </si>
  <si>
    <t>000 111 00000 00 0000 000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</si>
  <si>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</si>
  <si>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</si>
  <si>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</si>
  <si>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</si>
  <si>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</si>
  <si>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</si>
  <si>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</si>
  <si>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000 111 05070 00 0000 120</t>
  </si>
  <si>
    <t>Доходы от сдачи в аренду имущества, составляющего казну городских округов (за исключением земельных участков)</t>
  </si>
  <si>
    <t>000 111 05074 04 0000 120</t>
  </si>
  <si>
    <t>Платежи от государственных и муниципальных унитарных предприятий</t>
  </si>
  <si>
    <t>000 111 07000 00 0000 120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</si>
  <si>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</si>
  <si>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</si>
  <si>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</si>
  <si>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</si>
  <si>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</si>
  <si>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000 111 09000 00 0000 120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</si>
  <si>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</si>
  <si>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000 111 09030 00 0000 120</t>
  </si>
  <si>
    <t>Доходы от эксплуатации и использования имущества автомобильных дорог, находящихся в собственности городских округов</t>
  </si>
  <si>
    <t>000 111 09034 04 0000 120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</si>
  <si>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</si>
  <si>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</si>
  <si>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</si>
  <si>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000 111 09044 04 0000 120</t>
  </si>
  <si>
    <t>ПЛАТЕЖИ ПРИ ПОЛЬЗОВАНИИ ПРИРОДНЫМИ РЕСУРСАМИ</t>
  </si>
  <si>
    <t>000 112 00000 00 0000 000</t>
  </si>
  <si>
    <t>Плата за негативное воздействие на окружающую среду</t>
  </si>
  <si>
    <t>000 112 01000 01 0000 120</t>
  </si>
  <si>
    <t>Плата за выбросы загрязняющих веществ в атмосферный воздух стационарными объектами &lt;7&gt;</t>
  </si>
  <si>
    <t>000 112 01010 01 0000 120</t>
  </si>
  <si>
    <t>Плата за сбросы загрязняющих веществ в водные объекты</t>
  </si>
  <si>
    <t>000 112 01030 01 0000 120</t>
  </si>
  <si>
    <t>Плата за размещение отходов производства и потребления</t>
  </si>
  <si>
    <t>000 112 01040 01 0000 120</t>
  </si>
  <si>
    <t>Плата за размещение отходов производства</t>
  </si>
  <si>
    <t>000 112 01041 01 0000 120</t>
  </si>
  <si>
    <t>ДОХОДЫ ОТ ОКАЗАНИЯ ПЛАТНЫХ УСЛУГ И КОМПЕНСАЦИИ ЗАТРАТ ГОСУДАРСТВА</t>
  </si>
  <si>
    <t>000 113 00000 00 0000 000</t>
  </si>
  <si>
    <t>Доходы от оказания платных услуг (работ)</t>
  </si>
  <si>
    <t>000 113 01000 00 0000 130</t>
  </si>
  <si>
    <t>Прочие доходы от оказания платных услуг (работ)</t>
  </si>
  <si>
    <t>000 113 01990 00 0000 130</t>
  </si>
  <si>
    <t>Прочие доходы от оказания платных услуг (работ) получателями средств бюджетов городских округов</t>
  </si>
  <si>
    <t>000 113 01994 04 0000 130</t>
  </si>
  <si>
    <t>Доходы от компенсации затрат государства</t>
  </si>
  <si>
    <t>000 113 02000 00 0000 130</t>
  </si>
  <si>
    <t>Прочие доходы от компенсации затрат государства</t>
  </si>
  <si>
    <t>000 113 02990 00 0000 130</t>
  </si>
  <si>
    <t>Прочие доходы от компенсации затрат бюджетов городских округов</t>
  </si>
  <si>
    <t>000 113 02994 04 0000 130</t>
  </si>
  <si>
    <t>ДОХОДЫ ОТ ПРОДАЖИ МАТЕРИАЛЬНЫХ И НЕМАТЕРИАЛЬНЫХ АКТИВОВ</t>
  </si>
  <si>
    <t>000 114 00000 00 0000 000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</si>
  <si>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</si>
  <si>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</si>
  <si>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</si>
  <si>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</si>
  <si>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</si>
  <si>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000 114 02043 04 0000 410</t>
  </si>
  <si>
    <t>Доходы от продажи земельных участков, находящихся в государственной и муниципальной собственности</t>
  </si>
  <si>
    <t>000 114 06000 00 0000 430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</si>
  <si>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</si>
  <si>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</si>
  <si>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</si>
  <si>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000 114 06024 04 0000 430</t>
  </si>
  <si>
    <t>ШТРАФЫ, САНКЦИИ, ВОЗМЕЩЕНИЕ УЩЕРБА</t>
  </si>
  <si>
    <t>000 116 00000 00 0000 000</t>
  </si>
  <si>
    <t>Административные штрафы, установленные Кодексом Российской Федерации об административных правонарушениях</t>
  </si>
  <si>
    <t>000 116 01000 01 0000 140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</si>
  <si>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</si>
  <si>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</si>
  <si>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</si>
  <si>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</si>
  <si>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</si>
  <si>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</si>
  <si>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</si>
  <si>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000 116 01073 01 0000 140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</si>
  <si>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</si>
  <si>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000 116 01100 01 0000 140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</si>
  <si>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</si>
  <si>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000 116 01103 01 0000 140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</si>
  <si>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</si>
  <si>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</si>
  <si>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</si>
  <si>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</si>
  <si>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</si>
  <si>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</si>
  <si>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</si>
  <si>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</si>
  <si>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</si>
  <si>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</si>
  <si>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</si>
  <si>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</si>
  <si>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</si>
  <si>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</si>
  <si>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</si>
  <si>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</si>
  <si>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</si>
  <si>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</si>
  <si>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</si>
  <si>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</si>
  <si>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</si>
  <si>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</si>
  <si>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</si>
  <si>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</si>
  <si>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</si>
  <si>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000 116 07000 00 0000 140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</si>
  <si>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</si>
  <si>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</si>
  <si>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</si>
  <si>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</si>
  <si>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</si>
  <si>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</si>
  <si>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</si>
  <si>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000 116 07090 04 0000 140</t>
  </si>
  <si>
    <t>Платежи в целях возмещения причиненного ущерба (убытков)</t>
  </si>
  <si>
    <t>000 116 10000 00 0000 140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</si>
  <si>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</si>
  <si>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000 116 10030 04 0000 140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</si>
  <si>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</si>
  <si>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000 116 10032 04 0000 140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</si>
  <si>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</si>
  <si>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</si>
  <si>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</si>
  <si>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000 116 10123 01 0000 140</t>
  </si>
  <si>
    <t>ПРОЧИЕ НЕНАЛОГОВЫЕ ДОХОДЫ</t>
  </si>
  <si>
    <t>000 117 00000 00 0000 000</t>
  </si>
  <si>
    <t>Невыясненные поступления</t>
  </si>
  <si>
    <t>000 117 01000 00 0000 180</t>
  </si>
  <si>
    <t>Невыясненные поступления, зачисляемые в бюджеты городских округов</t>
  </si>
  <si>
    <t>000 117 01040 04 0000 180</t>
  </si>
  <si>
    <t>Прочие неналоговые доходы</t>
  </si>
  <si>
    <t>000 117 05000 00 0000 180</t>
  </si>
  <si>
    <t>Прочие неналоговые доходы бюджетов городских округов</t>
  </si>
  <si>
    <t>000 117 05040 04 0000 180</t>
  </si>
  <si>
    <t>БЕЗВОЗМЕЗДНЫЕ ПОСТУПЛЕНИЯ</t>
  </si>
  <si>
    <t>000 200 00000 00 0000 000</t>
  </si>
  <si>
    <t>БЕЗВОЗМЕЗДНЫЕ ПОСТУПЛЕНИЯ ОТ ДРУГИХ БЮДЖЕТОВ БЮДЖЕТНОЙ СИСТЕМЫ РОССИЙСКОЙ ФЕДЕРАЦИИ</t>
  </si>
  <si>
    <t>000 202 00000 00 0000 000</t>
  </si>
  <si>
    <t>Субсидии бюджетам бюджетной системы Российской Федерации (межбюджетные субсидии)</t>
  </si>
  <si>
    <t>000 202 20000 00 0000 150</t>
  </si>
  <si>
    <t>Субсидии бюджетам на софинансирование капитальных вложений в объекты муниципальной собственности</t>
  </si>
  <si>
    <t>000 202 20077 00 0000 150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</si>
  <si>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</si>
  <si>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000 202 20077 04 0000 150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</si>
  <si>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</si>
  <si>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</si>
  <si>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</si>
  <si>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000 202 25304 04 0000 150</t>
  </si>
  <si>
    <t>Субсидии бюджетам на создание новых мест в общеобразовательных организациях в связи с ростом числа обучающихся, вызванным демографическим фактором</t>
  </si>
  <si>
    <t>000 202 25305 00 0000 150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</si>
  <si>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</si>
  <si>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000 202 25305 04 0000 150</t>
  </si>
  <si>
    <t>Субсидии бюджетам на реализацию мероприятий по обеспечению жильем молодых семей</t>
  </si>
  <si>
    <t>000 202 25497 00 0000 150</t>
  </si>
  <si>
    <t>Субсидии бюджетам городских округов на реализацию мероприятий по обеспечению жильем молодых семей</t>
  </si>
  <si>
    <t>000 202 25497 04 0000 150</t>
  </si>
  <si>
    <t>Субсидии бюджетам на поддержку отрасли культуры</t>
  </si>
  <si>
    <t>000 202 25519 00 0000 150</t>
  </si>
  <si>
    <t>Субсидии бюджетам городских округов на поддержку отрасли культуры</t>
  </si>
  <si>
    <t>000 202 25519 04 0000 150</t>
  </si>
  <si>
    <t>Прочие субсидии</t>
  </si>
  <si>
    <t>000 202 29999 00 0000 150</t>
  </si>
  <si>
    <t>Прочие субсидии бюджетам городских округов</t>
  </si>
  <si>
    <t>000 202 29999 04 0000 150</t>
  </si>
  <si>
    <t>Субвенции бюджетам бюджетной системы Российской Федерации</t>
  </si>
  <si>
    <t>000 202 30000 00 0000 150</t>
  </si>
  <si>
    <t>Субвенции местным бюджетам на выполнение передаваемых полномочий субъектов Российской Федерации</t>
  </si>
  <si>
    <t>000 202 30024 00 0000 150</t>
  </si>
  <si>
    <t>Субвенции бюджетам городских округов на выполнение передаваемых полномочий субъектов Российской Федерации</t>
  </si>
  <si>
    <t>000 202 30024 04 0000 150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</si>
  <si>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</si>
  <si>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000 202 30027 00 0000 150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</si>
  <si>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</si>
  <si>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000 202 30027 04 0000 150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</si>
  <si>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</si>
  <si>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000 202 35118 00 0000 150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</si>
  <si>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</si>
  <si>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000 202 35118 04 0000 150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</si>
  <si>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</si>
  <si>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</si>
  <si>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</si>
  <si>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000 202 35120 04 0000 150</t>
  </si>
  <si>
    <t>Субвенции бюджетам на государственную регистрацию актов гражданского состояния</t>
  </si>
  <si>
    <t>000 202 35930 00 0000 150</t>
  </si>
  <si>
    <t>Субвенции бюджетам городских округов на государственную регистрацию актов гражданского состояния</t>
  </si>
  <si>
    <t>000 202 35930 04 0000 150</t>
  </si>
  <si>
    <t>Иные межбюджетные трансферты</t>
  </si>
  <si>
    <t>000 202 40000 00 0000 150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</si>
  <si>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</si>
  <si>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000 202 45179 00 0000 150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</si>
  <si>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</si>
  <si>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000 202 45179 04 0000 150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</si>
  <si>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</si>
  <si>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</si>
  <si>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</si>
  <si>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000 202 45303 04 0000 150</t>
  </si>
  <si>
    <t>Прочие межбюджетные трансферты, передаваемые бюджетам</t>
  </si>
  <si>
    <t>000 202 49999 00 0000 150</t>
  </si>
  <si>
    <t>Прочие межбюджетные трансферты, передаваемые бюджетам городских округов</t>
  </si>
  <si>
    <t>000 202 49999 04 0000 150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</si>
  <si>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</si>
  <si>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</si>
  <si>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</si>
  <si>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</si>
  <si>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</si>
  <si>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000 218 00000 04 0000 150</t>
  </si>
  <si>
    <t>Доходы бюджетов городских округов от возврата организациями остатков субсидий прошлых лет</t>
  </si>
  <si>
    <t>000 218 04000 04 0000 150</t>
  </si>
  <si>
    <t>Доходы бюджетов городских округов от возврата бюджетными учреждениями остатков субсидий прошлых лет</t>
  </si>
  <si>
    <t>000 218 04010 04 0000 150</t>
  </si>
  <si>
    <t>Доходы бюджетов городских округов от возврата автономными учреждениями остатков субсидий прошлых лет</t>
  </si>
  <si>
    <t>000 218 04020 04 0000 150</t>
  </si>
  <si>
    <t>ВОЗВРАТ ОСТАТКОВ СУБСИДИЙ, СУБВЕНЦИЙ И ИНЫХ МЕЖБЮДЖЕТНЫХ ТРАНСФЕРТОВ, ИМЕЮЩИХ ЦЕЛЕВОЕ НАЗНАЧЕНИЕ, ПРОШЛЫХ ЛЕТ</t>
  </si>
  <si>
    <t>000 219 00000 00 0000 000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</si>
  <si>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</si>
  <si>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000 219 00000 04 0000 150</t>
  </si>
  <si>
    <t>Возврат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</t>
  </si>
  <si>
    <t>000 219 25179 04 0000 150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</si>
  <si>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</si>
  <si>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000 219 45303 04 0000 150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</si>
  <si>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</si>
  <si>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000 219 60010 04 0000 150</t>
  </si>
  <si>
    <t xml:space="preserve">Приложение </t>
  </si>
  <si>
    <t>к постановлению Администрации муниципального</t>
  </si>
  <si>
    <t xml:space="preserve"> образования "Светлогорский городской округ"</t>
  </si>
  <si>
    <t>Отчет об исполнении бюджета                                                                                                                             муниципального образования "Светлогорский городской округ"</t>
  </si>
  <si>
    <t>назначено</t>
  </si>
  <si>
    <t>исполнено</t>
  </si>
  <si>
    <t>результат (%)</t>
  </si>
  <si>
    <t>4</t>
  </si>
  <si>
    <t>Ц.ст.</t>
  </si>
  <si>
    <t>Расх.</t>
  </si>
  <si>
    <t xml:space="preserve">    Муниципальная программа "Развитие образования"</t>
  </si>
  <si>
    <t>0100000000</t>
  </si>
  <si>
    <t xml:space="preserve">      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</si>
  <si>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</si>
  <si>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</si>
  <si>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</si>
  <si>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 xml:space="preserve">          ОБРАЗОВАНИЕ</t>
  </si>
  <si>
    <t>0700</t>
  </si>
  <si>
    <t xml:space="preserve">            Общее образование</t>
  </si>
  <si>
    <t>0702</t>
  </si>
  <si>
    <t xml:space="preserve">              Субсидии бюджетным учреждениям</t>
  </si>
  <si>
    <t>610</t>
  </si>
  <si>
    <t xml:space="preserve">              Субсидии автономным учреждениям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</si>
  <si>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</si>
  <si>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</si>
  <si>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 xml:space="preserve">            Дошкольное образование</t>
  </si>
  <si>
    <t>0701</t>
  </si>
  <si>
    <t xml:space="preserve">        Закупка учебников для новых муниципальных общеобразовательных организаций</t>
  </si>
  <si>
    <t>0100174020</t>
  </si>
  <si>
    <t xml:space="preserve">        Закупка учебников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</si>
  <si>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0100174120</t>
  </si>
  <si>
    <t xml:space="preserve">        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</si>
  <si>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</si>
  <si>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 xml:space="preserve">        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</si>
  <si>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</si>
  <si>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 xml:space="preserve">        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</si>
  <si>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</si>
  <si>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 xml:space="preserve">            Дополнительное образование детей</t>
  </si>
  <si>
    <t>0703</t>
  </si>
  <si>
    <t xml:space="preserve">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</si>
  <si>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</si>
  <si>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 xml:space="preserve">        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</si>
  <si>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</si>
  <si>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 xml:space="preserve">      Основное мероприятие "Совершенствование организации питания обучающихся"</t>
  </si>
  <si>
    <t>0100200000</t>
  </si>
  <si>
    <t xml:space="preserve">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</si>
  <si>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</si>
  <si>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 xml:space="preserve">        Организация питания обучающихся школ</t>
  </si>
  <si>
    <t>0100287410</t>
  </si>
  <si>
    <t xml:space="preserve">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</si>
  <si>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</si>
  <si>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</si>
  <si>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 xml:space="preserve">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</si>
  <si>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</si>
  <si>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Основное мероприятие "Совершенствование организации подвоза обучающихся школ"</t>
  </si>
  <si>
    <t>0100300000</t>
  </si>
  <si>
    <t xml:space="preserve">        Обеспечение бесплатной перевозки обучающихся к муниципальным общеобразовательным учреждениям за счет средств местного бюджета (100%)</t>
  </si>
  <si>
    <t>0100381010</t>
  </si>
  <si>
    <t xml:space="preserve">        Обеспечение бесплатной перевозки обучающихся к муниципальным общеобразовательным учреждениям</t>
  </si>
  <si>
    <t>01003S1010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</si>
  <si>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</si>
  <si>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</si>
  <si>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</si>
  <si>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</si>
  <si>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 xml:space="preserve">        Совершенствование системы выявления, поддержки и развития способностей и талантов</t>
  </si>
  <si>
    <t>0100487610</t>
  </si>
  <si>
    <t xml:space="preserve">            Другие вопросы в области образования</t>
  </si>
  <si>
    <t>0709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</si>
  <si>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</si>
  <si>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</si>
  <si>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  Премии и гранты</t>
  </si>
  <si>
    <t>350</t>
  </si>
  <si>
    <t xml:space="preserve">      Основное мероприятие "Развитие кадрового потенциала муниципальной системы образования"</t>
  </si>
  <si>
    <t>0100500000</t>
  </si>
  <si>
    <t xml:space="preserve">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</si>
  <si>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0100574070</t>
  </si>
  <si>
    <t xml:space="preserve">        Профессиональный рост педагогических работников</t>
  </si>
  <si>
    <t>0100587710</t>
  </si>
  <si>
    <t xml:space="preserve">            Профессиональная подготовка, переподготовка и повышение квалификации</t>
  </si>
  <si>
    <t>0705</t>
  </si>
  <si>
    <t xml:space="preserve">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</si>
  <si>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0100587720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</si>
  <si>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</si>
  <si>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</si>
  <si>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</si>
  <si>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</si>
  <si>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 xml:space="preserve">        Выполнение ремонтных работ в образовательных учреждениях</t>
  </si>
  <si>
    <t>0100687810</t>
  </si>
  <si>
    <t xml:space="preserve">        Материально-техническое обеспечение и оснащенность муниципальных образовательных учреждений</t>
  </si>
  <si>
    <t>0100687820</t>
  </si>
  <si>
    <t xml:space="preserve">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</si>
  <si>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</si>
  <si>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 xml:space="preserve">        Осуществление капитальных вложений в объекты муниципальной собственности (Реконструкция МАОУ СОШ №1 в городе Светлогорске, Калининградской области)</t>
  </si>
  <si>
    <t>01006S4009</t>
  </si>
  <si>
    <t xml:space="preserve">          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</si>
  <si>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</si>
  <si>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      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</si>
  <si>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</si>
  <si>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 xml:space="preserve">        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</si>
  <si>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</si>
  <si>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 xml:space="preserve">              Расходы на выплаты персоналу государственных (муниципальных) органов</t>
  </si>
  <si>
    <t>120</t>
  </si>
  <si>
    <t xml:space="preserve">        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</si>
  <si>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</si>
  <si>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 xml:space="preserve">      Основное мероприятие "Присмотр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воспитанников"</t>
  </si>
  <si>
    <t>0101200000</t>
  </si>
  <si>
    <t xml:space="preserve">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</si>
  <si>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0101287С10</t>
  </si>
  <si>
    <t xml:space="preserve">      Региональный проект "Современная школа"</t>
  </si>
  <si>
    <t>010E100000</t>
  </si>
  <si>
    <t xml:space="preserve">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</si>
  <si>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</si>
  <si>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Региональный проект "Успех каждого ребенка"</t>
  </si>
  <si>
    <t>010E200000</t>
  </si>
  <si>
    <t xml:space="preserve">       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</si>
  <si>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010E251710</t>
  </si>
  <si>
    <t xml:space="preserve">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</si>
  <si>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</si>
  <si>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 xml:space="preserve">      Региональный проект "Патриотическое воспитание граждан Российской Федерации"</t>
  </si>
  <si>
    <t>010EВ00000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</si>
  <si>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</si>
  <si>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</si>
  <si>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Муниципальная программа "Социальная поддержка населения"</t>
  </si>
  <si>
    <t>0200000000</t>
  </si>
  <si>
    <t xml:space="preserve">      Основное мероприятие "Обеспечение эффективного управления финансами в сфере реализации муниципальной программы"</t>
  </si>
  <si>
    <t>0200100000</t>
  </si>
  <si>
    <t xml:space="preserve">        Обеспечение деятельности по организации и осуществлению опеки и попечительства в отношении несовершеннолетних</t>
  </si>
  <si>
    <t>0200170640</t>
  </si>
  <si>
    <t xml:space="preserve">          СОЦИАЛЬНАЯ ПОЛИТИКА</t>
  </si>
  <si>
    <t>1000</t>
  </si>
  <si>
    <t xml:space="preserve">            Другие вопросы в области социальной политики</t>
  </si>
  <si>
    <t>1006</t>
  </si>
  <si>
    <t xml:space="preserve">        Осуществление деятельности по опеке и попечительству в отношении совершеннолетних граждан</t>
  </si>
  <si>
    <t>0200170650</t>
  </si>
  <si>
    <t xml:space="preserve">        Обеспечение руководства в сфере социальной поддержки населения</t>
  </si>
  <si>
    <t>0200170670</t>
  </si>
  <si>
    <t xml:space="preserve">        Расходы на обеспечение функций муниципальными органами</t>
  </si>
  <si>
    <t>0200181140</t>
  </si>
  <si>
    <t xml:space="preserve">      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</si>
  <si>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</si>
  <si>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 xml:space="preserve">        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</si>
  <si>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</si>
  <si>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 xml:space="preserve">            Охрана семьи и детства</t>
  </si>
  <si>
    <t>1004</t>
  </si>
  <si>
    <t xml:space="preserve">        Предоставление ежемесячной доплаты к государственной пенсии за муниципальную службу</t>
  </si>
  <si>
    <t>0210182420</t>
  </si>
  <si>
    <t xml:space="preserve">              Публичные нормативные социальные выплаты гражданам</t>
  </si>
  <si>
    <t>310</t>
  </si>
  <si>
    <t xml:space="preserve">        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</si>
  <si>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</si>
  <si>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 xml:space="preserve">        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</si>
  <si>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</si>
  <si>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 xml:space="preserve">            Социальное обеспечение населения</t>
  </si>
  <si>
    <t>1003</t>
  </si>
  <si>
    <t xml:space="preserve">        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</si>
  <si>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</si>
  <si>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 xml:space="preserve">        Предоставление гарантий погребения отдельных категорий умерших (погибших) граждан за счет муниципального бюджета</t>
  </si>
  <si>
    <t>0210182460</t>
  </si>
  <si>
    <t xml:space="preserve">        Обеспечение содержания одиноко проживающих граждан на койках сестринского ухода</t>
  </si>
  <si>
    <t>0210182470</t>
  </si>
  <si>
    <t xml:space="preserve">        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</si>
  <si>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</si>
  <si>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 xml:space="preserve">        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</si>
  <si>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0210182510</t>
  </si>
  <si>
    <t xml:space="preserve">      Основное мероприятие "Повышение качества и доступности социального обслуживания населения"</t>
  </si>
  <si>
    <t>0210200000</t>
  </si>
  <si>
    <t xml:space="preserve">        Социальное обслуживание граждан</t>
  </si>
  <si>
    <t>0210270710</t>
  </si>
  <si>
    <t xml:space="preserve">            Социальное обслуживание населения</t>
  </si>
  <si>
    <t>1002</t>
  </si>
  <si>
    <t xml:space="preserve">      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</si>
  <si>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</si>
  <si>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 xml:space="preserve">        Обеспечение участия гражданам, нуждающихся в поддержке государства в социально значимых мероприятиях</t>
  </si>
  <si>
    <t>0210382620</t>
  </si>
  <si>
    <t xml:space="preserve">      Основное мероприятие "Снижение семейного и детского неблагополучия, детской безнадзорности, социального сиротства"</t>
  </si>
  <si>
    <t>0220100000</t>
  </si>
  <si>
    <t xml:space="preserve">        Предоставление мер социальной поддержки в сфере организации отдыха детей в Калининградской области</t>
  </si>
  <si>
    <t>0220170120</t>
  </si>
  <si>
    <t xml:space="preserve">        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</si>
  <si>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</si>
  <si>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 xml:space="preserve">        Предоставление мер социальной поддержки семьям с детьми в виде единовременной денежной выплаты при рождении ребенка</t>
  </si>
  <si>
    <t>0220182720</t>
  </si>
  <si>
    <t xml:space="preserve">        Организация отдыха, оздоровления и занятости детей из семей Светлогорского городского округа</t>
  </si>
  <si>
    <t>0220182730</t>
  </si>
  <si>
    <t xml:space="preserve">        Обеспечения семей с новорожденными детьми подарочными сертификатами на приобретение детских принадлежностей</t>
  </si>
  <si>
    <t>0220182740</t>
  </si>
  <si>
    <t xml:space="preserve">        Обеспечение участия семей с детьми, находящимися в трудной жизненной ситуации, в социально значимых мероприятиях</t>
  </si>
  <si>
    <t>0220182750</t>
  </si>
  <si>
    <t xml:space="preserve">        Предоставление дополнительной меры социальной поддержки гражданам, имеющим трех и более детей, состоящим на учете в целях предоставления земельного участка в собственность бесплатно, получившим единовременную выплату из областного бюджета взамен предоставления им земельного участка.</t>
  </si>
  <si>
    <t>0220182770</t>
  </si>
  <si>
    <t xml:space="preserve">      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</si>
  <si>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</si>
  <si>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 xml:space="preserve">        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</si>
  <si>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</si>
  <si>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 xml:space="preserve">      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</si>
  <si>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</si>
  <si>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 xml:space="preserve">        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</si>
  <si>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</si>
  <si>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 xml:space="preserve">        Организация и проведение социально значимых мероприятий для детей-сирот и детей, оставшихся без попечения родителей</t>
  </si>
  <si>
    <t>0240182920</t>
  </si>
  <si>
    <t xml:space="preserve">        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</si>
  <si>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</si>
  <si>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 xml:space="preserve">        Содержание детей, оставшихся без попечения родителей на "социальных койках</t>
  </si>
  <si>
    <t>0240182950</t>
  </si>
  <si>
    <t xml:space="preserve">      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</si>
  <si>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</si>
  <si>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 xml:space="preserve">        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</si>
  <si>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</si>
  <si>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 xml:space="preserve">    Муниципальная программа "Развитие культуры"</t>
  </si>
  <si>
    <t>0300000000</t>
  </si>
  <si>
    <t xml:space="preserve">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</si>
  <si>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</si>
  <si>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</si>
  <si>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</si>
  <si>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 xml:space="preserve">          КУЛЬТУРА, КИНЕМАТОГРАФИЯ</t>
  </si>
  <si>
    <t>0800</t>
  </si>
  <si>
    <t xml:space="preserve">            Культура</t>
  </si>
  <si>
    <t>0801</t>
  </si>
  <si>
    <t xml:space="preserve">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</si>
  <si>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</si>
  <si>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</si>
  <si>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</si>
  <si>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 xml:space="preserve">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</si>
  <si>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</si>
  <si>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</si>
  <si>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</si>
  <si>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Организация и проведение муниципальных мероприятий в сфере культуры</t>
  </si>
  <si>
    <t>0320183510</t>
  </si>
  <si>
    <t xml:space="preserve">        Государственная поддержка отрасли культуры</t>
  </si>
  <si>
    <t>03201L5190</t>
  </si>
  <si>
    <t xml:space="preserve">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</si>
  <si>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</si>
  <si>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Поддержка учреждений клубного типа, библиотек, музеев и работников указанных учреждений</t>
  </si>
  <si>
    <t>0320274080</t>
  </si>
  <si>
    <t xml:space="preserve">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</si>
  <si>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</si>
  <si>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Работа выездной библиотеки с помощью волонтеров</t>
  </si>
  <si>
    <t>0320283520</t>
  </si>
  <si>
    <t xml:space="preserve">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</si>
  <si>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</si>
  <si>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</si>
  <si>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</si>
  <si>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Пошив костюмов для творческих коллективов</t>
  </si>
  <si>
    <t>0320383540</t>
  </si>
  <si>
    <t xml:space="preserve">        Проведение мероприятий МБУДО "ДШИ им. Гречанинова А.Т." г. Светлогорска</t>
  </si>
  <si>
    <t>0320383550</t>
  </si>
  <si>
    <t xml:space="preserve">        Торжественные мероприятия, посвященные юбилеям творческих коллективов</t>
  </si>
  <si>
    <t>0320383560</t>
  </si>
  <si>
    <t xml:space="preserve">        Проведение мероприятий МБУ "Дом культуры п. Приморье"</t>
  </si>
  <si>
    <t>0320383570</t>
  </si>
  <si>
    <t xml:space="preserve">        Курсы повышения квалификации работников культуры</t>
  </si>
  <si>
    <t>0320383590</t>
  </si>
  <si>
    <t xml:space="preserve">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</si>
  <si>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</si>
  <si>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Выполнение ремонтных работ в учреждениях культуры</t>
  </si>
  <si>
    <t>0330183610</t>
  </si>
  <si>
    <t xml:space="preserve">        Материально-техническое обеспечение и оснащенность муниципальных учреждений культуры</t>
  </si>
  <si>
    <t>0330183620</t>
  </si>
  <si>
    <t xml:space="preserve">    Муниципальная программа "Энергосбережение и повышение энергетической эффективности"</t>
  </si>
  <si>
    <t>0400000000</t>
  </si>
  <si>
    <t xml:space="preserve">      Обеспечение рационального использования энергетических ресурсов</t>
  </si>
  <si>
    <t>0400100000</t>
  </si>
  <si>
    <t xml:space="preserve">        Проведение мероприятий по рациональному использованию энергетических ресурсов (электрической энергии)</t>
  </si>
  <si>
    <t>0400184410</t>
  </si>
  <si>
    <t xml:space="preserve">          ФИЗИЧЕСКАЯ КУЛЬТУРА И СПОРТ</t>
  </si>
  <si>
    <t>1100</t>
  </si>
  <si>
    <t xml:space="preserve">            Массовый спорт</t>
  </si>
  <si>
    <t>1102</t>
  </si>
  <si>
    <t xml:space="preserve">        Проведение мероприятий по рациональному использованию энергетических ресурсов (водоснабжение)</t>
  </si>
  <si>
    <t>0400184420</t>
  </si>
  <si>
    <t xml:space="preserve">        Проведение мероприятий по рациональному использованию энергетических ресурсов (теплоснабжения)</t>
  </si>
  <si>
    <t>0400184430</t>
  </si>
  <si>
    <t xml:space="preserve">    Муниципальная программа "Обеспечение безопасности жизнедеятельности населения"</t>
  </si>
  <si>
    <t>0500000000</t>
  </si>
  <si>
    <t xml:space="preserve">      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</si>
  <si>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</si>
  <si>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 xml:space="preserve">        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</si>
  <si>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</si>
  <si>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 xml:space="preserve">          НАЦИОНАЛЬНАЯ БЕЗОПАСНОСТЬ И ПРАВООХРАНИТЕЛЬНАЯ ДЕЯТЕЛЬНОСТЬ</t>
  </si>
  <si>
    <t>0300</t>
  </si>
  <si>
    <t xml:space="preserve">    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</si>
  <si>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</si>
  <si>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Обучение должностных лиц администрации МО по вопросам ГО и ЧС</t>
  </si>
  <si>
    <t>0510184620</t>
  </si>
  <si>
    <t xml:space="preserve">            Другие вопросы в области национальной безопасности и правоохранительной деятельности</t>
  </si>
  <si>
    <t>0314</t>
  </si>
  <si>
    <t xml:space="preserve">        Обеспечение сотрудников администрации муниципального образования средствами индивидуальной защиты</t>
  </si>
  <si>
    <t>0510184630</t>
  </si>
  <si>
    <t xml:space="preserve">        Обеспечение первичных мер пожарной безопасности в границах городского округа</t>
  </si>
  <si>
    <t>0510184680</t>
  </si>
  <si>
    <t xml:space="preserve">    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</si>
  <si>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</si>
  <si>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Основное мероприятие "Предупреждение происшествий на водных объектах округа"</t>
  </si>
  <si>
    <t>0520100000</t>
  </si>
  <si>
    <t xml:space="preserve">        Расходы на обеспечение деятельности муниципальных учреждений в области безопасности людей на водных объектах</t>
  </si>
  <si>
    <t>0520184210</t>
  </si>
  <si>
    <t xml:space="preserve">              Расходы на выплаты персоналу казенных учреждений</t>
  </si>
  <si>
    <t>110</t>
  </si>
  <si>
    <t xml:space="preserve">      Основное мероприятие "Обеспечение эффективности деятельности повседневных органов управления и оповещения"</t>
  </si>
  <si>
    <t>0530100000</t>
  </si>
  <si>
    <t xml:space="preserve">        Осуществление первичного воинского учета на территориях, где отсутствуют военные комиссариаты</t>
  </si>
  <si>
    <t>0530151180</t>
  </si>
  <si>
    <t xml:space="preserve">          НАЦИОНАЛЬНАЯ ОБОРОНА</t>
  </si>
  <si>
    <t>0200</t>
  </si>
  <si>
    <t xml:space="preserve">            Мобилизационная и вневойсковая подготовка</t>
  </si>
  <si>
    <t>0203</t>
  </si>
  <si>
    <t xml:space="preserve">        Расходы на обеспечение деятельности муниципальных учреждений в области общественной безопасности (ЕДДС)</t>
  </si>
  <si>
    <t>0530184220</t>
  </si>
  <si>
    <t xml:space="preserve">        Техническое обслуживание средств АПК "Безопасный город".</t>
  </si>
  <si>
    <t>0530184640</t>
  </si>
  <si>
    <t xml:space="preserve">              Уплата налогов, сборов и иных платежей</t>
  </si>
  <si>
    <t>850</t>
  </si>
  <si>
    <t xml:space="preserve">    Муниципальная программа "Развитие туризма"</t>
  </si>
  <si>
    <t>0700000000</t>
  </si>
  <si>
    <t xml:space="preserve">      Основное мероприятие "Развитие туристско-рекреационного комплекса муниципального образования "Светлогорского городского округа"</t>
  </si>
  <si>
    <t>0700100000</t>
  </si>
  <si>
    <t xml:space="preserve">        Содержание морских пляжей в границах муниципальных образований Калининградской области</t>
  </si>
  <si>
    <t>07001S1380</t>
  </si>
  <si>
    <t xml:space="preserve">          НАЦИОНАЛЬНАЯ ЭКОНОМИКА</t>
  </si>
  <si>
    <t>0400</t>
  </si>
  <si>
    <t xml:space="preserve">            Другие вопросы в области национальной экономики</t>
  </si>
  <si>
    <t>0412</t>
  </si>
  <si>
    <t xml:space="preserve">      Основное мероприятие "Повышение качества туристских услуг"</t>
  </si>
  <si>
    <t>0700200000</t>
  </si>
  <si>
    <t xml:space="preserve">        Субсидия на финансовое обеспечение муниципального задания на оказание услуг в сфере туризма</t>
  </si>
  <si>
    <t>0700284310</t>
  </si>
  <si>
    <t xml:space="preserve">          ОБЩЕГОСУДАРСТВЕННЫЕ ВОПРОСЫ</t>
  </si>
  <si>
    <t>0100</t>
  </si>
  <si>
    <t xml:space="preserve">            Другие общегосударственные вопросы</t>
  </si>
  <si>
    <t>0113</t>
  </si>
  <si>
    <t xml:space="preserve">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</si>
  <si>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</si>
  <si>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СРЕДСТВА МАССОВОЙ ИНФОРМАЦИИ</t>
  </si>
  <si>
    <t>1200</t>
  </si>
  <si>
    <t xml:space="preserve">            Периодическая печать и издательства</t>
  </si>
  <si>
    <t>1202</t>
  </si>
  <si>
    <t xml:space="preserve">        Проведение иных мероприятий по повышению качества туристских услуг</t>
  </si>
  <si>
    <t>0700284710</t>
  </si>
  <si>
    <t xml:space="preserve">        Мероприятия по продвижению туристического продукта и организации распространения информации о туристских ресурсах</t>
  </si>
  <si>
    <t>0700284770</t>
  </si>
  <si>
    <t xml:space="preserve">        Поддержка муниципальных газет</t>
  </si>
  <si>
    <t>07002S1250</t>
  </si>
  <si>
    <t xml:space="preserve">      Основное мероприятие "Формирование конкурентоспособного туристского продукта и его продвижение на внутреннем и международном туристских рынках"</t>
  </si>
  <si>
    <t>0700300000</t>
  </si>
  <si>
    <t xml:space="preserve">        Разработка и осуществление проектов в сфере туризма</t>
  </si>
  <si>
    <t>0700384730</t>
  </si>
  <si>
    <t xml:space="preserve">    Муниципальная программа "Управление муниципальными финансами"</t>
  </si>
  <si>
    <t>0800000000</t>
  </si>
  <si>
    <t xml:space="preserve">      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</si>
  <si>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</si>
  <si>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</si>
  <si>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</si>
  <si>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</si>
  <si>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Муниципальная программа "Развитие физической культуры и спорта"</t>
  </si>
  <si>
    <t>1000000000</t>
  </si>
  <si>
    <t xml:space="preserve">      Основное мероприятие "Проведение массовых мероприятий"</t>
  </si>
  <si>
    <t>1010200000</t>
  </si>
  <si>
    <t xml:space="preserve">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</si>
  <si>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</si>
  <si>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</si>
  <si>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</si>
  <si>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Участие сборных команд по видам спорта в спартакиадах муниципальных образований</t>
  </si>
  <si>
    <t>1030188710</t>
  </si>
  <si>
    <t xml:space="preserve">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</si>
  <si>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</si>
  <si>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      Приобретение спортивной формы и спортивного инвентаря для сборных команд по видам спорта</t>
  </si>
  <si>
    <t>1030188730</t>
  </si>
  <si>
    <t xml:space="preserve">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</si>
  <si>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</si>
  <si>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</si>
  <si>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</si>
  <si>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</si>
  <si>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</si>
  <si>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Субсидия на финансовое обеспечение муниципального задания МАУ ФОК "Светлогорский"</t>
  </si>
  <si>
    <t>1040188310</t>
  </si>
  <si>
    <t xml:space="preserve">        Субсидия на совершенствование и ремонт инфраструктуры учреждений в области физической культуры</t>
  </si>
  <si>
    <t>1040188330</t>
  </si>
  <si>
    <t xml:space="preserve">        Капитальный ремонт и устройство спортивных объектов муниципальной собственности</t>
  </si>
  <si>
    <t>10401S1340</t>
  </si>
  <si>
    <t xml:space="preserve">    Муниципальная программа "Ремонт автомобильных дорог"</t>
  </si>
  <si>
    <t>1100000000</t>
  </si>
  <si>
    <t xml:space="preserve">      Основное мероприятие "Мероприятия по ремонту улично-дорожной сети на территории Светлогорского городского округа"</t>
  </si>
  <si>
    <t>1100100000</t>
  </si>
  <si>
    <t xml:space="preserve">        Капитальный ремонт и ремонт дорог и проездов</t>
  </si>
  <si>
    <t>1100184520</t>
  </si>
  <si>
    <t xml:space="preserve">            Дорожное хозяйство (дорожные фонды)</t>
  </si>
  <si>
    <t>0409</t>
  </si>
  <si>
    <t xml:space="preserve">      Основное мероприятие "Обеспечение эффективного управления финансами в области строительства"</t>
  </si>
  <si>
    <t>1100400000</t>
  </si>
  <si>
    <t xml:space="preserve">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</si>
  <si>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</si>
  <si>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 xml:space="preserve">    Муниципальная программа "Профилактика правонарушений"</t>
  </si>
  <si>
    <t>1200000000</t>
  </si>
  <si>
    <t xml:space="preserve">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</si>
  <si>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</si>
  <si>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Организация работы комиссий по делам несовершеннолетних и защите их прав</t>
  </si>
  <si>
    <t>1200170720</t>
  </si>
  <si>
    <t xml:space="preserve">        Организация и проведение культурно-массовых мероприятий, акций среди молодёжи</t>
  </si>
  <si>
    <t>1200183810</t>
  </si>
  <si>
    <t xml:space="preserve">            Молодежная политика</t>
  </si>
  <si>
    <t>0707</t>
  </si>
  <si>
    <t xml:space="preserve">  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</si>
  <si>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</si>
  <si>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    Обеспечение деятельности народных дружин на территории Светлогорского городского округа</t>
  </si>
  <si>
    <t>1200183830</t>
  </si>
  <si>
    <t xml:space="preserve">    Муниципальная программа "Развитие малого и среднего предпринимательства"</t>
  </si>
  <si>
    <t>1300000000</t>
  </si>
  <si>
    <t xml:space="preserve">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</si>
  <si>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</si>
  <si>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Организация и проведение семинаров , круглых столов и обучающих лекций для субъектов МСП</t>
  </si>
  <si>
    <t>1300181410</t>
  </si>
  <si>
    <t xml:space="preserve">  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</si>
  <si>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</si>
  <si>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</si>
  <si>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</si>
  <si>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 xml:space="preserve">        Оплата взносов на капитальный ремонт за муниципальный фонд в многоквартирных домах</t>
  </si>
  <si>
    <t>1500185430</t>
  </si>
  <si>
    <t xml:space="preserve">          ЖИЛИЩНО-КОММУНАЛЬНОЕ ХОЗЯЙСТВО</t>
  </si>
  <si>
    <t>0500</t>
  </si>
  <si>
    <t xml:space="preserve">            Жилищное хозяйство</t>
  </si>
  <si>
    <t>0501</t>
  </si>
  <si>
    <t xml:space="preserve">        Оплата за содержание (текущий ремонт) муниципального фонда Светлогорского городского округа</t>
  </si>
  <si>
    <t>1500185440</t>
  </si>
  <si>
    <t xml:space="preserve">        Ремонт муниципального жилищного фонда</t>
  </si>
  <si>
    <t>1500185450</t>
  </si>
  <si>
    <t xml:space="preserve">    Муниципальная программа "Газификация муниципального образования"</t>
  </si>
  <si>
    <t>1600000000</t>
  </si>
  <si>
    <t xml:space="preserve">      Основное мероприятие "Повышение уровня газификации муниципального образования "Светлогорский городской округ"</t>
  </si>
  <si>
    <t>1600100000</t>
  </si>
  <si>
    <t xml:space="preserve">        Техническая эксплуатация объектов газоснабжения</t>
  </si>
  <si>
    <t>1600185840</t>
  </si>
  <si>
    <t xml:space="preserve">            Коммунальное хозяйство</t>
  </si>
  <si>
    <t>0502</t>
  </si>
  <si>
    <t xml:space="preserve">        Проектирование систем газоснабжения</t>
  </si>
  <si>
    <t>1600185860</t>
  </si>
  <si>
    <t xml:space="preserve">        Строительство объектов газоснабжения на территории Светлогорского городского округа</t>
  </si>
  <si>
    <t>1600186Г37</t>
  </si>
  <si>
    <t xml:space="preserve">    Муниципальная программа "Повышение безопасности дорожного движения"</t>
  </si>
  <si>
    <t>2100000000</t>
  </si>
  <si>
    <t xml:space="preserve">      Основное мероприятие "Повышение безопасности дорожных условий для движения транспорта и пешеходов"</t>
  </si>
  <si>
    <t>2100200000</t>
  </si>
  <si>
    <t xml:space="preserve">        Ремонт дорожного покрытия и иных сооружений на них</t>
  </si>
  <si>
    <t>2100284530</t>
  </si>
  <si>
    <t xml:space="preserve">            Благоустройство</t>
  </si>
  <si>
    <t>0503</t>
  </si>
  <si>
    <t xml:space="preserve">        Установка дорожных знаков со стойками</t>
  </si>
  <si>
    <t>2100284540</t>
  </si>
  <si>
    <t xml:space="preserve">        Нанесение дорожной разметки</t>
  </si>
  <si>
    <t>2100284550</t>
  </si>
  <si>
    <t xml:space="preserve">        Капитальный ремонт и ремонт тротуаров и пешеходных дорожек</t>
  </si>
  <si>
    <t>2100284560</t>
  </si>
  <si>
    <t xml:space="preserve">        Устройство новых дорожных ограждений различного типа и их совершенствование</t>
  </si>
  <si>
    <t>2100284570</t>
  </si>
  <si>
    <t xml:space="preserve">        Устройство элементов городского благоустройства улично-дорожной сети</t>
  </si>
  <si>
    <t>2100284571</t>
  </si>
  <si>
    <t xml:space="preserve">        Разработка проекта организации дорожного движения</t>
  </si>
  <si>
    <t>2100284590</t>
  </si>
  <si>
    <t xml:space="preserve">    Муниципальная программа "Благоустройство территории"</t>
  </si>
  <si>
    <t>2200000000</t>
  </si>
  <si>
    <t xml:space="preserve">      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</si>
  <si>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</si>
  <si>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 xml:space="preserve">        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</si>
  <si>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</si>
  <si>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 xml:space="preserve">        Мероприятия в рамках благоустройства рекреационных территорий</t>
  </si>
  <si>
    <t>2200185540</t>
  </si>
  <si>
    <t xml:space="preserve">        Содержание городского пляжа территории Светлогорского городского округа</t>
  </si>
  <si>
    <t>2200185911</t>
  </si>
  <si>
    <t xml:space="preserve">        Содержание и текущий ремонт фонтана на центральной площади Светлогорского городского округа</t>
  </si>
  <si>
    <t>2200185912</t>
  </si>
  <si>
    <t xml:space="preserve">      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</si>
  <si>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</si>
  <si>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 xml:space="preserve">        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</si>
  <si>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</si>
  <si>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 xml:space="preserve">      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</si>
  <si>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</si>
  <si>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 xml:space="preserve">        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</si>
  <si>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</si>
  <si>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 xml:space="preserve">        Обеспечение мероприятий по организации теплоснабжения, водоснабжения, водоотведения</t>
  </si>
  <si>
    <t>22003S1040</t>
  </si>
  <si>
    <t xml:space="preserve">        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</si>
  <si>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</si>
  <si>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 xml:space="preserve">        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</si>
  <si>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</si>
  <si>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 xml:space="preserve">      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</si>
  <si>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</si>
  <si>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 xml:space="preserve">        Субсидия на предоставление муниципальных услуг (выполнение работ) по высадке и содержанию зеленых насаждений</t>
  </si>
  <si>
    <t>2200485310</t>
  </si>
  <si>
    <t xml:space="preserve">        Комплекс мер по уходу за зелеными насаждениями и элементами благоустройства озелененных территорий</t>
  </si>
  <si>
    <t>2200485932</t>
  </si>
  <si>
    <t xml:space="preserve">        Утилизация биологических отходов на территории Светлогорского городского округа</t>
  </si>
  <si>
    <t>2200485934</t>
  </si>
  <si>
    <t xml:space="preserve">      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</si>
  <si>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</si>
  <si>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 xml:space="preserve">        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</si>
  <si>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</si>
  <si>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 xml:space="preserve">        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</si>
  <si>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</si>
  <si>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 xml:space="preserve">        Субсидии муниципальным организациям на материально-техническое обеспечение деятельности</t>
  </si>
  <si>
    <t>2200585370</t>
  </si>
  <si>
    <t xml:space="preserve">        Уборка несанкционированных свалок на территории Светлогорского городского округа</t>
  </si>
  <si>
    <t>2200585933</t>
  </si>
  <si>
    <t xml:space="preserve">        Приобретение мусорных контейнеров для размещения на территории Светлогорского городского округа</t>
  </si>
  <si>
    <t>2200585941</t>
  </si>
  <si>
    <t xml:space="preserve">        Обустройство мест (площадок) накопления ТКО</t>
  </si>
  <si>
    <t>2200585942</t>
  </si>
  <si>
    <t xml:space="preserve">      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</si>
  <si>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</si>
  <si>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 xml:space="preserve">        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</si>
  <si>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</si>
  <si>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 xml:space="preserve">        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</si>
  <si>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</si>
  <si>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 xml:space="preserve">        Установка и обслуживание биотуалетов на территории Светлогорского городского округа</t>
  </si>
  <si>
    <t>2200685952</t>
  </si>
  <si>
    <t xml:space="preserve">        Приобретение малых архитектурных форм и элементов благоустройства для размещения на территории округа"</t>
  </si>
  <si>
    <t>2200685953</t>
  </si>
  <si>
    <t xml:space="preserve">      Основное мероприятие "Содержание и благоустройство городских захоронений Светлогорского городского округа"</t>
  </si>
  <si>
    <t>2200800000</t>
  </si>
  <si>
    <t xml:space="preserve">        Содержание и благоустройство городских захоронений Светлогорского городского округа</t>
  </si>
  <si>
    <t>2200885960</t>
  </si>
  <si>
    <t xml:space="preserve">      Основное мероприятие "Эксплуатация наружного уличного освещения объектов Светлогорского городского округа"</t>
  </si>
  <si>
    <t>2210100000</t>
  </si>
  <si>
    <t xml:space="preserve">        Оплата электрической энергии наружного уличного освещения в рамках энергосервисного контракта</t>
  </si>
  <si>
    <t>2210185610</t>
  </si>
  <si>
    <t xml:space="preserve">        Оплата электрической энергии уличного освещения</t>
  </si>
  <si>
    <t>2210185620</t>
  </si>
  <si>
    <t xml:space="preserve">        Содержание электроустановок наружного освещения</t>
  </si>
  <si>
    <t>2210185630</t>
  </si>
  <si>
    <t xml:space="preserve">      Основное мероприятие "Техническая инвентаризация объектов энергоснабжения"</t>
  </si>
  <si>
    <t>2210300000</t>
  </si>
  <si>
    <t xml:space="preserve">        Проведение технической инвентаризации сетей электроснабжения</t>
  </si>
  <si>
    <t>2210385680</t>
  </si>
  <si>
    <t xml:space="preserve">      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</si>
  <si>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</si>
  <si>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 xml:space="preserve">        Капитальный ремонт и ремонт линий электроснабжения</t>
  </si>
  <si>
    <t>2210485660</t>
  </si>
  <si>
    <t xml:space="preserve">      Основное мероприятие "Развитие и модернизация электроснабжения Светлогорского городского округа"</t>
  </si>
  <si>
    <t>2210500000</t>
  </si>
  <si>
    <t xml:space="preserve">        Техническое обслуживание трансформаторных подстанций</t>
  </si>
  <si>
    <t>2210585670</t>
  </si>
  <si>
    <t xml:space="preserve">    Муниципальная программа "Формирование современной городской среды"</t>
  </si>
  <si>
    <t>2400000000</t>
  </si>
  <si>
    <t xml:space="preserve">      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</si>
  <si>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</si>
  <si>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 xml:space="preserve">        Благоустройство общественных территорий (инициативное бюджетирование)</t>
  </si>
  <si>
    <t>2400185550</t>
  </si>
  <si>
    <t xml:space="preserve">        Благоустройсто общественных территорий</t>
  </si>
  <si>
    <t>2400185560</t>
  </si>
  <si>
    <t xml:space="preserve">      Основное мероприятие "Благоустройство и ремонт дворовых и общественных территорий в населенных пунктах муниципального образования"</t>
  </si>
  <si>
    <t>2400200000</t>
  </si>
  <si>
    <t xml:space="preserve">        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</si>
  <si>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</si>
  <si>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 xml:space="preserve">    Муниципальная программа "Обеспечение жильём молодых семей"</t>
  </si>
  <si>
    <t>2700000000</t>
  </si>
  <si>
    <t xml:space="preserve">      Основное мероприятие "Социальная поддержка молодых семей"</t>
  </si>
  <si>
    <t>270Б800000</t>
  </si>
  <si>
    <t xml:space="preserve">        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</si>
  <si>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270Б871030</t>
  </si>
  <si>
    <t xml:space="preserve">        Реализация мероприятий по обеспечению жильем молодых семей</t>
  </si>
  <si>
    <t>270Б8L4970</t>
  </si>
  <si>
    <t xml:space="preserve">    Муниципальная программа "Программа конкретных дел"</t>
  </si>
  <si>
    <t>2900000000</t>
  </si>
  <si>
    <t xml:space="preserve">      Основное мероприятие "Улучшение транспортного и инженерного обслуживания населения муниципального образования"</t>
  </si>
  <si>
    <t>2900100000</t>
  </si>
  <si>
    <t xml:space="preserve">        Решение вопросов местного значения в сфере жилищно-коммунального хозяйства</t>
  </si>
  <si>
    <t>29001S1120</t>
  </si>
  <si>
    <t xml:space="preserve">            Другие вопросы в области жилищно-коммунального хозяйства</t>
  </si>
  <si>
    <t>0505</t>
  </si>
  <si>
    <t xml:space="preserve">    Муниципальная программа "Профилактика терроризма и экстремизма"</t>
  </si>
  <si>
    <t>3000000000</t>
  </si>
  <si>
    <t xml:space="preserve">      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</si>
  <si>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</si>
  <si>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 xml:space="preserve">        Реализация комплекса мер по профилактике терроризма, минимизации и ликвидации последствий его проявлений</t>
  </si>
  <si>
    <t>3000184650</t>
  </si>
  <si>
    <t xml:space="preserve">      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</si>
  <si>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</si>
  <si>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 xml:space="preserve">        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</si>
  <si>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</si>
  <si>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 xml:space="preserve">    Непрограммное направление деятельности</t>
  </si>
  <si>
    <t>9900000000</t>
  </si>
  <si>
    <t xml:space="preserve">      Исполнение судебных решений по искам</t>
  </si>
  <si>
    <t>9930100000</t>
  </si>
  <si>
    <t xml:space="preserve">        Расходы по исполнительным листам в соответствии с судебными решениями</t>
  </si>
  <si>
    <t>9930189000</t>
  </si>
  <si>
    <t xml:space="preserve">              Исполнение судебных актов</t>
  </si>
  <si>
    <t>830</t>
  </si>
  <si>
    <t xml:space="preserve">      Проведение выборов и референдумов</t>
  </si>
  <si>
    <t>9950300000</t>
  </si>
  <si>
    <t xml:space="preserve">        Проведение выборов в представительные органы муниципальных образований</t>
  </si>
  <si>
    <t>9950399440</t>
  </si>
  <si>
    <t xml:space="preserve">            Обеспечение проведения выборов и референдумов</t>
  </si>
  <si>
    <t>0107</t>
  </si>
  <si>
    <t xml:space="preserve">      Функционирование органов местного самоуправления</t>
  </si>
  <si>
    <t>9990100000</t>
  </si>
  <si>
    <t xml:space="preserve">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</si>
  <si>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</si>
  <si>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    Депутаты представительного органа муниципального образования</t>
  </si>
  <si>
    <t>9990199110</t>
  </si>
  <si>
    <t xml:space="preserve">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</si>
  <si>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</si>
  <si>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Председатель контрольно-счетной комиссия муниципального образования</t>
  </si>
  <si>
    <t>9990199120</t>
  </si>
  <si>
    <t xml:space="preserve">        Глава местной администрации</t>
  </si>
  <si>
    <t>9990199130</t>
  </si>
  <si>
    <t xml:space="preserve">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</si>
  <si>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</si>
  <si>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Финансовое обеспечение выполнения функций муниципальными органами</t>
  </si>
  <si>
    <t>9990199140</t>
  </si>
  <si>
    <t xml:space="preserve">        Резервные фонды муниципальных образований</t>
  </si>
  <si>
    <t>9990199150</t>
  </si>
  <si>
    <t xml:space="preserve">            Резервные фонды</t>
  </si>
  <si>
    <t>0111</t>
  </si>
  <si>
    <t xml:space="preserve">              Резервные средства</t>
  </si>
  <si>
    <t>870</t>
  </si>
  <si>
    <t xml:space="preserve">        Аудиторы контрольно-счетной комиссии муниципального образования</t>
  </si>
  <si>
    <t>9990199160</t>
  </si>
  <si>
    <t xml:space="preserve">      Финансовое обеспечение деятельности муниципальных казенных учреждений</t>
  </si>
  <si>
    <t>9990200000</t>
  </si>
  <si>
    <t xml:space="preserve">        Обеспечение деятельности муниципальных учреждений в области жилищно-коммунального хозяйства</t>
  </si>
  <si>
    <t>9990299220</t>
  </si>
  <si>
    <t xml:space="preserve">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</si>
  <si>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</si>
  <si>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</si>
  <si>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</si>
  <si>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</si>
  <si>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</si>
  <si>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Обеспечение деятельности архивных муниципальных учреждений</t>
  </si>
  <si>
    <t>9990299270</t>
  </si>
  <si>
    <t xml:space="preserve">      Реализация муниципальных функций, связанных с общегосударственным управлением</t>
  </si>
  <si>
    <t>9990400000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</si>
  <si>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</si>
  <si>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</si>
  <si>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      Судебная система</t>
  </si>
  <si>
    <t>0105</t>
  </si>
  <si>
    <t xml:space="preserve">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</si>
  <si>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</si>
  <si>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    Общеэкономические вопросы</t>
  </si>
  <si>
    <t>0401</t>
  </si>
  <si>
    <t xml:space="preserve">        Определение перечня должностных лиц, уполномоченных составлять протоколы об административных правонарушениях</t>
  </si>
  <si>
    <t>9990470730</t>
  </si>
  <si>
    <t>ВСЕГО РАСХОДОВ:</t>
  </si>
  <si>
    <t>4. Источники финансирования дефицита бюджета</t>
  </si>
  <si>
    <t>РзПр</t>
  </si>
  <si>
    <t>за I квартал 2023 года</t>
  </si>
  <si>
    <r>
      <t>"</t>
    </r>
    <r>
      <rPr>
        <u/>
        <sz val="10"/>
        <rFont val="Times New Roman"/>
        <family val="1"/>
        <charset val="204"/>
      </rPr>
      <t xml:space="preserve">       </t>
    </r>
    <r>
      <rPr>
        <sz val="10"/>
        <rFont val="Times New Roman"/>
        <family val="1"/>
        <charset val="204"/>
      </rPr>
      <t>"</t>
    </r>
    <r>
      <rPr>
        <u/>
        <sz val="10"/>
        <rFont val="Times New Roman"/>
        <family val="1"/>
        <charset val="204"/>
      </rPr>
      <t xml:space="preserve">    апреля     </t>
    </r>
    <r>
      <rPr>
        <sz val="10"/>
        <rFont val="Times New Roman"/>
        <family val="1"/>
        <charset val="204"/>
      </rPr>
      <t>2023 г. №____</t>
    </r>
    <r>
      <rPr>
        <u/>
        <sz val="10"/>
        <rFont val="Times New Roman"/>
        <family val="1"/>
        <charset val="204"/>
      </rPr>
      <t xml:space="preserve">  </t>
    </r>
  </si>
  <si>
    <r>
      <t xml:space="preserve">1. Доходы бюджета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(тыс. руб.)</t>
    </r>
  </si>
  <si>
    <r>
      <t xml:space="preserve">3. Расходы по программным и непрограммным мероприятиям                           </t>
    </r>
    <r>
      <rPr>
        <sz val="8"/>
        <color rgb="FF000000"/>
        <rFont val="Times New Roman"/>
        <family val="1"/>
        <charset val="204"/>
      </rPr>
      <t xml:space="preserve"> (тыс. рублей)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</si>
</sst>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%"/>
  </numFmts>
  <fonts count="38" x14ac:knownFonts="1">
    <font>
      <sz val="10"/>
      <name val="Arial Cyr"/>
    </font>
    <font>
      <sz val="10"/>
      <name val="Arial Cy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indexed="56"/>
      <name val="Cambria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70">
    <xf numFmtId="0" fontId="0" fillId="0" borderId="0"/>
    <xf numFmtId="0" fontId="2" fillId="2" borderId="0"/>
    <xf numFmtId="0" fontId="2" fillId="2" borderId="0"/>
    <xf numFmtId="0" fontId="2" fillId="2" borderId="0"/>
    <xf numFmtId="0" fontId="2" fillId="3" borderId="0"/>
    <xf numFmtId="0" fontId="2" fillId="3" borderId="0"/>
    <xf numFmtId="0" fontId="2" fillId="3" borderId="0"/>
    <xf numFmtId="0" fontId="2" fillId="4" borderId="0"/>
    <xf numFmtId="0" fontId="2" fillId="4" borderId="0"/>
    <xf numFmtId="0" fontId="2" fillId="4" borderId="0"/>
    <xf numFmtId="0" fontId="2" fillId="5" borderId="0"/>
    <xf numFmtId="0" fontId="2" fillId="5" borderId="0"/>
    <xf numFmtId="0" fontId="2" fillId="5" borderId="0"/>
    <xf numFmtId="0" fontId="2" fillId="6" borderId="0"/>
    <xf numFmtId="0" fontId="2" fillId="6" borderId="0"/>
    <xf numFmtId="0" fontId="2" fillId="6" borderId="0"/>
    <xf numFmtId="0" fontId="2" fillId="7" borderId="0"/>
    <xf numFmtId="0" fontId="2" fillId="7" borderId="0"/>
    <xf numFmtId="0" fontId="2" fillId="7" borderId="0"/>
    <xf numFmtId="0" fontId="2" fillId="8" borderId="0"/>
    <xf numFmtId="0" fontId="2" fillId="8" borderId="0"/>
    <xf numFmtId="0" fontId="2" fillId="8" borderId="0"/>
    <xf numFmtId="0" fontId="2" fillId="9" borderId="0"/>
    <xf numFmtId="0" fontId="2" fillId="9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2" fillId="5" borderId="0"/>
    <xf numFmtId="0" fontId="2" fillId="5" borderId="0"/>
    <xf numFmtId="0" fontId="2" fillId="5" borderId="0"/>
    <xf numFmtId="0" fontId="2" fillId="8" borderId="0"/>
    <xf numFmtId="0" fontId="2" fillId="8" borderId="0"/>
    <xf numFmtId="0" fontId="2" fillId="8" borderId="0"/>
    <xf numFmtId="0" fontId="2" fillId="11" borderId="0"/>
    <xf numFmtId="0" fontId="2" fillId="11" borderId="0"/>
    <xf numFmtId="0" fontId="2" fillId="11" borderId="0"/>
    <xf numFmtId="0" fontId="3" fillId="12" borderId="0"/>
    <xf numFmtId="0" fontId="3" fillId="12" borderId="0"/>
    <xf numFmtId="0" fontId="3" fillId="12" borderId="0"/>
    <xf numFmtId="0" fontId="3" fillId="9" borderId="0"/>
    <xf numFmtId="0" fontId="3" fillId="9" borderId="0"/>
    <xf numFmtId="0" fontId="3" fillId="9" borderId="0"/>
    <xf numFmtId="0" fontId="3" fillId="10" borderId="0"/>
    <xf numFmtId="0" fontId="3" fillId="10" borderId="0"/>
    <xf numFmtId="0" fontId="3" fillId="10" borderId="0"/>
    <xf numFmtId="0" fontId="3" fillId="13" borderId="0"/>
    <xf numFmtId="0" fontId="3" fillId="13" borderId="0"/>
    <xf numFmtId="0" fontId="3" fillId="13" borderId="0"/>
    <xf numFmtId="0" fontId="3" fillId="14" borderId="0"/>
    <xf numFmtId="0" fontId="3" fillId="14" borderId="0"/>
    <xf numFmtId="0" fontId="3" fillId="14" borderId="0"/>
    <xf numFmtId="0" fontId="3" fillId="15" borderId="0"/>
    <xf numFmtId="0" fontId="3" fillId="15" borderId="0"/>
    <xf numFmtId="0" fontId="3" fillId="15" borderId="0"/>
    <xf numFmtId="0" fontId="3" fillId="16" borderId="0"/>
    <xf numFmtId="0" fontId="3" fillId="16" borderId="0"/>
    <xf numFmtId="0" fontId="3" fillId="16" borderId="0"/>
    <xf numFmtId="0" fontId="3" fillId="16" borderId="0"/>
    <xf numFmtId="0" fontId="3" fillId="17" borderId="0"/>
    <xf numFmtId="0" fontId="3" fillId="17" borderId="0"/>
    <xf numFmtId="0" fontId="3" fillId="17" borderId="0"/>
    <xf numFmtId="0" fontId="3" fillId="17" borderId="0"/>
    <xf numFmtId="0" fontId="3" fillId="18" borderId="0"/>
    <xf numFmtId="0" fontId="3" fillId="18" borderId="0"/>
    <xf numFmtId="0" fontId="3" fillId="18" borderId="0"/>
    <xf numFmtId="0" fontId="3" fillId="18" borderId="0"/>
    <xf numFmtId="0" fontId="3" fillId="13" borderId="0"/>
    <xf numFmtId="0" fontId="3" fillId="13" borderId="0"/>
    <xf numFmtId="0" fontId="3" fillId="13" borderId="0"/>
    <xf numFmtId="0" fontId="3" fillId="13" borderId="0"/>
    <xf numFmtId="0" fontId="3" fillId="14" borderId="0"/>
    <xf numFmtId="0" fontId="3" fillId="14" borderId="0"/>
    <xf numFmtId="0" fontId="3" fillId="14" borderId="0"/>
    <xf numFmtId="0" fontId="3" fillId="14" borderId="0"/>
    <xf numFmtId="0" fontId="3" fillId="19" borderId="0"/>
    <xf numFmtId="0" fontId="3" fillId="19" borderId="0"/>
    <xf numFmtId="0" fontId="3" fillId="19" borderId="0"/>
    <xf numFmtId="0" fontId="3" fillId="19" borderId="0"/>
    <xf numFmtId="0" fontId="4" fillId="7" borderId="1"/>
    <xf numFmtId="0" fontId="4" fillId="7" borderId="1"/>
    <xf numFmtId="0" fontId="4" fillId="7" borderId="1"/>
    <xf numFmtId="0" fontId="4" fillId="7" borderId="1"/>
    <xf numFmtId="0" fontId="5" fillId="20" borderId="2"/>
    <xf numFmtId="0" fontId="5" fillId="20" borderId="2"/>
    <xf numFmtId="0" fontId="5" fillId="20" borderId="2"/>
    <xf numFmtId="0" fontId="5" fillId="20" borderId="2"/>
    <xf numFmtId="0" fontId="6" fillId="20" borderId="1"/>
    <xf numFmtId="0" fontId="6" fillId="20" borderId="1"/>
    <xf numFmtId="0" fontId="6" fillId="20" borderId="1"/>
    <xf numFmtId="0" fontId="6" fillId="20" borderId="1"/>
    <xf numFmtId="0" fontId="7" fillId="0" borderId="3"/>
    <xf numFmtId="0" fontId="7" fillId="0" borderId="3"/>
    <xf numFmtId="0" fontId="8" fillId="0" borderId="4"/>
    <xf numFmtId="0" fontId="8" fillId="0" borderId="4"/>
    <xf numFmtId="0" fontId="8" fillId="0" borderId="4"/>
    <xf numFmtId="0" fontId="8" fillId="0" borderId="4"/>
    <xf numFmtId="0" fontId="9" fillId="0" borderId="5"/>
    <xf numFmtId="0" fontId="9" fillId="0" borderId="5"/>
    <xf numFmtId="0" fontId="9" fillId="0" borderId="0"/>
    <xf numFmtId="0" fontId="9" fillId="0" borderId="0"/>
    <xf numFmtId="0" fontId="10" fillId="0" borderId="6"/>
    <xf numFmtId="0" fontId="10" fillId="0" borderId="6"/>
    <xf numFmtId="0" fontId="10" fillId="0" borderId="6"/>
    <xf numFmtId="0" fontId="10" fillId="0" borderId="6"/>
    <xf numFmtId="0" fontId="11" fillId="21" borderId="7"/>
    <xf numFmtId="0" fontId="11" fillId="21" borderId="7"/>
    <xf numFmtId="0" fontId="11" fillId="21" borderId="7"/>
    <xf numFmtId="0" fontId="11" fillId="21" borderId="7"/>
    <xf numFmtId="0" fontId="12" fillId="0" borderId="0"/>
    <xf numFmtId="0" fontId="12" fillId="0" borderId="0"/>
    <xf numFmtId="0" fontId="13" fillId="22" borderId="0"/>
    <xf numFmtId="0" fontId="13" fillId="22" borderId="0"/>
    <xf numFmtId="0" fontId="13" fillId="22" borderId="0"/>
    <xf numFmtId="0" fontId="13" fillId="22" borderId="0"/>
    <xf numFmtId="0" fontId="1" fillId="0" borderId="0"/>
    <xf numFmtId="0" fontId="1" fillId="0" borderId="0"/>
    <xf numFmtId="0" fontId="19" fillId="0" borderId="0"/>
    <xf numFmtId="0" fontId="20" fillId="0" borderId="0"/>
    <xf numFmtId="0" fontId="1" fillId="0" borderId="0"/>
    <xf numFmtId="0" fontId="1" fillId="0" borderId="0"/>
    <xf numFmtId="0" fontId="14" fillId="3" borderId="0"/>
    <xf numFmtId="0" fontId="14" fillId="3" borderId="0"/>
    <xf numFmtId="0" fontId="14" fillId="3" borderId="0"/>
    <xf numFmtId="0" fontId="14" fillId="3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23" borderId="8"/>
    <xf numFmtId="0" fontId="1" fillId="23" borderId="8"/>
    <xf numFmtId="0" fontId="1" fillId="23" borderId="8"/>
    <xf numFmtId="0" fontId="1" fillId="23" borderId="8"/>
    <xf numFmtId="0" fontId="16" fillId="0" borderId="9"/>
    <xf numFmtId="0" fontId="16" fillId="0" borderId="9"/>
    <xf numFmtId="0" fontId="16" fillId="0" borderId="9"/>
    <xf numFmtId="0" fontId="16" fillId="0" borderId="9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26" fillId="0" borderId="0"/>
    <xf numFmtId="0" fontId="27" fillId="0" borderId="0">
      <alignment wrapText="1"/>
    </xf>
    <xf numFmtId="0" fontId="27" fillId="0" borderId="0"/>
    <xf numFmtId="0" fontId="28" fillId="0" borderId="0">
      <alignment horizontal="center" wrapText="1"/>
    </xf>
    <xf numFmtId="0" fontId="28" fillId="0" borderId="0">
      <alignment horizontal="center"/>
    </xf>
    <xf numFmtId="0" fontId="27" fillId="0" borderId="0">
      <alignment horizontal="right"/>
    </xf>
    <xf numFmtId="0" fontId="27" fillId="0" borderId="16">
      <alignment horizontal="center" vertical="center" wrapText="1"/>
    </xf>
    <xf numFmtId="0" fontId="29" fillId="0" borderId="16">
      <alignment vertical="top" wrapText="1"/>
    </xf>
    <xf numFmtId="1" fontId="27" fillId="0" borderId="16">
      <alignment horizontal="center" vertical="top" shrinkToFit="1"/>
    </xf>
    <xf numFmtId="4" fontId="29" fillId="25" borderId="16">
      <alignment horizontal="right" vertical="top" shrinkToFit="1"/>
    </xf>
    <xf numFmtId="10" fontId="29" fillId="25" borderId="16">
      <alignment horizontal="right" vertical="top" shrinkToFit="1"/>
    </xf>
    <xf numFmtId="0" fontId="29" fillId="0" borderId="16">
      <alignment horizontal="left"/>
    </xf>
    <xf numFmtId="4" fontId="29" fillId="26" borderId="16">
      <alignment horizontal="right" vertical="top" shrinkToFit="1"/>
    </xf>
    <xf numFmtId="10" fontId="29" fillId="26" borderId="16">
      <alignment horizontal="right" vertical="top" shrinkToFit="1"/>
    </xf>
    <xf numFmtId="0" fontId="27" fillId="0" borderId="0">
      <alignment horizontal="left" wrapText="1"/>
    </xf>
    <xf numFmtId="0" fontId="26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31" fillId="27" borderId="0"/>
    <xf numFmtId="1" fontId="27" fillId="0" borderId="16">
      <alignment horizontal="left" vertical="top" wrapText="1" indent="2"/>
    </xf>
    <xf numFmtId="4" fontId="27" fillId="0" borderId="16">
      <alignment horizontal="right" vertical="top" shrinkToFit="1"/>
    </xf>
    <xf numFmtId="10" fontId="27" fillId="0" borderId="16">
      <alignment horizontal="right" vertical="top" shrinkToFit="1"/>
    </xf>
    <xf numFmtId="0" fontId="27" fillId="0" borderId="0">
      <alignment vertical="top"/>
    </xf>
  </cellStyleXfs>
  <cellXfs count="100">
    <xf numFmtId="0" fontId="0" fillId="0" borderId="0" xfId="0"/>
    <xf numFmtId="49" fontId="23" fillId="0" borderId="0" xfId="0" applyNumberFormat="1" applyFont="1" applyAlignment="1">
      <alignment horizontal="left"/>
    </xf>
    <xf numFmtId="49" fontId="23" fillId="0" borderId="0" xfId="0" applyNumberFormat="1" applyFont="1" applyAlignment="1">
      <alignment horizontal="left" wrapText="1"/>
    </xf>
    <xf numFmtId="164" fontId="23" fillId="0" borderId="0" xfId="0" applyNumberFormat="1" applyFont="1" applyAlignment="1">
      <alignment horizontal="left" wrapText="1"/>
    </xf>
    <xf numFmtId="49" fontId="24" fillId="0" borderId="14" xfId="0" applyNumberFormat="1" applyFont="1" applyBorder="1" applyAlignment="1">
      <alignment horizontal="left"/>
    </xf>
    <xf numFmtId="43" fontId="23" fillId="0" borderId="0" xfId="0" applyNumberFormat="1" applyFont="1" applyAlignment="1">
      <alignment horizontal="left" wrapText="1"/>
    </xf>
    <xf numFmtId="49" fontId="24" fillId="0" borderId="14" xfId="0" applyNumberFormat="1" applyFont="1" applyBorder="1" applyAlignment="1">
      <alignment horizontal="left"/>
    </xf>
    <xf numFmtId="49" fontId="21" fillId="0" borderId="0" xfId="0" applyNumberFormat="1" applyFont="1" applyAlignment="1">
      <alignment horizontal="right" wrapText="1"/>
    </xf>
    <xf numFmtId="0" fontId="21" fillId="0" borderId="0" xfId="0" applyFont="1" applyAlignment="1">
      <alignment horizontal="right" wrapText="1"/>
    </xf>
    <xf numFmtId="49" fontId="24" fillId="0" borderId="0" xfId="0" applyNumberFormat="1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center" wrapText="1"/>
    </xf>
    <xf numFmtId="49" fontId="23" fillId="0" borderId="0" xfId="0" applyNumberFormat="1" applyFont="1" applyAlignment="1">
      <alignment horizontal="center"/>
    </xf>
    <xf numFmtId="49" fontId="21" fillId="0" borderId="0" xfId="0" applyNumberFormat="1" applyFont="1"/>
    <xf numFmtId="49" fontId="23" fillId="0" borderId="0" xfId="0" applyNumberFormat="1" applyFont="1" applyAlignment="1">
      <alignment horizontal="center" vertical="center"/>
    </xf>
    <xf numFmtId="49" fontId="23" fillId="0" borderId="0" xfId="0" applyNumberFormat="1" applyFont="1" applyAlignment="1">
      <alignment vertical="center"/>
    </xf>
    <xf numFmtId="49" fontId="32" fillId="0" borderId="0" xfId="0" applyNumberFormat="1" applyFont="1" applyAlignment="1">
      <alignment horizontal="left" vertical="center"/>
    </xf>
    <xf numFmtId="43" fontId="32" fillId="0" borderId="0" xfId="0" applyNumberFormat="1" applyFont="1" applyAlignment="1">
      <alignment horizontal="left" vertical="center"/>
    </xf>
    <xf numFmtId="164" fontId="32" fillId="0" borderId="0" xfId="0" applyNumberFormat="1" applyFont="1" applyAlignment="1">
      <alignment horizontal="left" vertical="center"/>
    </xf>
    <xf numFmtId="49" fontId="32" fillId="0" borderId="0" xfId="0" applyNumberFormat="1" applyFont="1" applyAlignment="1">
      <alignment horizontal="left" vertical="center"/>
    </xf>
    <xf numFmtId="0" fontId="21" fillId="0" borderId="14" xfId="0" applyFont="1" applyBorder="1" applyAlignment="1">
      <alignment horizontal="left"/>
    </xf>
    <xf numFmtId="49" fontId="23" fillId="0" borderId="13" xfId="0" applyNumberFormat="1" applyFont="1" applyBorder="1" applyAlignment="1">
      <alignment horizontal="center" vertical="top" wrapText="1"/>
    </xf>
    <xf numFmtId="49" fontId="23" fillId="0" borderId="10" xfId="0" applyNumberFormat="1" applyFont="1" applyBorder="1" applyAlignment="1">
      <alignment horizontal="center" vertical="top" wrapText="1"/>
    </xf>
    <xf numFmtId="43" fontId="23" fillId="0" borderId="10" xfId="0" applyNumberFormat="1" applyFont="1" applyBorder="1" applyAlignment="1">
      <alignment horizontal="center" vertical="top" wrapText="1"/>
    </xf>
    <xf numFmtId="164" fontId="23" fillId="0" borderId="10" xfId="0" applyNumberFormat="1" applyFont="1" applyBorder="1" applyAlignment="1">
      <alignment horizontal="center" vertical="top" wrapText="1"/>
    </xf>
    <xf numFmtId="49" fontId="23" fillId="0" borderId="13" xfId="0" applyNumberFormat="1" applyFont="1" applyBorder="1" applyAlignment="1">
      <alignment horizontal="center" vertical="top"/>
    </xf>
    <xf numFmtId="49" fontId="23" fillId="0" borderId="10" xfId="0" applyNumberFormat="1" applyFont="1" applyBorder="1" applyAlignment="1">
      <alignment horizontal="center" vertical="top"/>
    </xf>
    <xf numFmtId="49" fontId="23" fillId="0" borderId="13" xfId="0" applyNumberFormat="1" applyFont="1" applyBorder="1" applyAlignment="1">
      <alignment horizontal="center" vertical="center" wrapText="1"/>
    </xf>
    <xf numFmtId="49" fontId="23" fillId="0" borderId="12" xfId="0" applyNumberFormat="1" applyFont="1" applyBorder="1" applyAlignment="1">
      <alignment horizontal="center" vertical="center"/>
    </xf>
    <xf numFmtId="49" fontId="32" fillId="0" borderId="14" xfId="0" applyNumberFormat="1" applyFont="1" applyBorder="1" applyAlignment="1">
      <alignment vertical="center" wrapText="1"/>
    </xf>
    <xf numFmtId="49" fontId="32" fillId="0" borderId="10" xfId="0" applyNumberFormat="1" applyFont="1" applyBorder="1" applyAlignment="1">
      <alignment horizontal="center" vertical="center"/>
    </xf>
    <xf numFmtId="43" fontId="32" fillId="0" borderId="10" xfId="0" applyNumberFormat="1" applyFont="1" applyBorder="1" applyAlignment="1">
      <alignment horizontal="center" vertical="center"/>
    </xf>
    <xf numFmtId="164" fontId="32" fillId="0" borderId="10" xfId="0" applyNumberFormat="1" applyFont="1" applyBorder="1" applyAlignment="1">
      <alignment horizontal="center" vertical="center"/>
    </xf>
    <xf numFmtId="4" fontId="23" fillId="0" borderId="10" xfId="0" applyNumberFormat="1" applyFont="1" applyBorder="1" applyAlignment="1">
      <alignment horizontal="right"/>
    </xf>
    <xf numFmtId="0" fontId="32" fillId="0" borderId="15" xfId="0" applyFont="1" applyBorder="1" applyAlignment="1">
      <alignment horizontal="left" vertical="center" wrapText="1" indent="1"/>
    </xf>
    <xf numFmtId="49" fontId="32" fillId="0" borderId="10" xfId="0" applyNumberFormat="1" applyFont="1" applyBorder="1" applyAlignment="1">
      <alignment horizontal="center" vertical="center" wrapText="1"/>
    </xf>
    <xf numFmtId="49" fontId="32" fillId="0" borderId="11" xfId="0" applyNumberFormat="1" applyFont="1" applyBorder="1" applyAlignment="1">
      <alignment horizontal="center" vertical="center" wrapText="1"/>
    </xf>
    <xf numFmtId="43" fontId="32" fillId="0" borderId="11" xfId="0" applyNumberFormat="1" applyFont="1" applyBorder="1" applyAlignment="1">
      <alignment horizontal="center" vertical="center" wrapText="1"/>
    </xf>
    <xf numFmtId="4" fontId="23" fillId="0" borderId="11" xfId="0" applyNumberFormat="1" applyFont="1" applyBorder="1" applyAlignment="1">
      <alignment horizontal="right" wrapText="1"/>
    </xf>
    <xf numFmtId="0" fontId="23" fillId="0" borderId="15" xfId="0" applyFont="1" applyBorder="1" applyAlignment="1">
      <alignment horizontal="left" vertical="center" wrapText="1" indent="1"/>
    </xf>
    <xf numFmtId="49" fontId="23" fillId="0" borderId="10" xfId="0" applyNumberFormat="1" applyFont="1" applyBorder="1" applyAlignment="1">
      <alignment horizontal="center" vertical="center" wrapText="1"/>
    </xf>
    <xf numFmtId="49" fontId="23" fillId="0" borderId="11" xfId="0" applyNumberFormat="1" applyFont="1" applyBorder="1" applyAlignment="1">
      <alignment horizontal="center" vertical="center" wrapText="1"/>
    </xf>
    <xf numFmtId="43" fontId="23" fillId="0" borderId="11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horizontal="center" vertical="center" wrapText="1"/>
    </xf>
    <xf numFmtId="164" fontId="32" fillId="0" borderId="11" xfId="0" applyNumberFormat="1" applyFont="1" applyBorder="1" applyAlignment="1">
      <alignment horizontal="center" vertical="center" wrapText="1"/>
    </xf>
    <xf numFmtId="49" fontId="25" fillId="0" borderId="0" xfId="0" applyNumberFormat="1" applyFont="1" applyAlignment="1">
      <alignment horizontal="right" vertical="top" wrapText="1"/>
    </xf>
    <xf numFmtId="49" fontId="21" fillId="0" borderId="0" xfId="0" applyNumberFormat="1" applyFont="1"/>
    <xf numFmtId="43" fontId="21" fillId="0" borderId="0" xfId="0" applyNumberFormat="1" applyFont="1"/>
    <xf numFmtId="164" fontId="21" fillId="0" borderId="0" xfId="0" applyNumberFormat="1" applyFont="1"/>
    <xf numFmtId="49" fontId="33" fillId="0" borderId="14" xfId="0" applyNumberFormat="1" applyFont="1" applyBorder="1" applyAlignment="1">
      <alignment horizontal="left" vertical="center"/>
    </xf>
    <xf numFmtId="49" fontId="23" fillId="0" borderId="10" xfId="0" applyNumberFormat="1" applyFont="1" applyBorder="1" applyAlignment="1">
      <alignment horizontal="center" vertical="top" wrapText="1"/>
    </xf>
    <xf numFmtId="43" fontId="23" fillId="0" borderId="10" xfId="0" applyNumberFormat="1" applyFont="1" applyBorder="1" applyAlignment="1">
      <alignment horizontal="center" vertical="center" wrapText="1"/>
    </xf>
    <xf numFmtId="164" fontId="23" fillId="0" borderId="10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32" fillId="0" borderId="10" xfId="0" applyNumberFormat="1" applyFont="1" applyBorder="1" applyAlignment="1">
      <alignment vertical="center" wrapText="1"/>
    </xf>
    <xf numFmtId="0" fontId="32" fillId="0" borderId="10" xfId="0" applyFont="1" applyBorder="1" applyAlignment="1">
      <alignment horizontal="left" vertical="center" wrapText="1" indent="1"/>
    </xf>
    <xf numFmtId="0" fontId="23" fillId="0" borderId="10" xfId="0" applyFont="1" applyBorder="1" applyAlignment="1">
      <alignment horizontal="left" vertical="center" wrapText="1" indent="1"/>
    </xf>
    <xf numFmtId="49" fontId="23" fillId="24" borderId="10" xfId="0" applyNumberFormat="1" applyFont="1" applyFill="1" applyBorder="1" applyAlignment="1">
      <alignment vertical="center" wrapText="1"/>
    </xf>
    <xf numFmtId="49" fontId="23" fillId="24" borderId="10" xfId="0" applyNumberFormat="1" applyFont="1" applyFill="1" applyBorder="1" applyAlignment="1">
      <alignment horizontal="center" vertical="center"/>
    </xf>
    <xf numFmtId="43" fontId="23" fillId="24" borderId="10" xfId="0" applyNumberFormat="1" applyFont="1" applyFill="1" applyBorder="1" applyAlignment="1">
      <alignment horizontal="center" vertical="center"/>
    </xf>
    <xf numFmtId="164" fontId="23" fillId="24" borderId="10" xfId="0" applyNumberFormat="1" applyFont="1" applyFill="1" applyBorder="1" applyAlignment="1">
      <alignment horizontal="center" vertical="center"/>
    </xf>
    <xf numFmtId="4" fontId="23" fillId="24" borderId="10" xfId="0" applyNumberFormat="1" applyFont="1" applyFill="1" applyBorder="1" applyAlignment="1">
      <alignment horizontal="right"/>
    </xf>
    <xf numFmtId="49" fontId="23" fillId="0" borderId="10" xfId="0" applyNumberFormat="1" applyFont="1" applyBorder="1" applyAlignment="1">
      <alignment vertical="center" wrapText="1"/>
    </xf>
    <xf numFmtId="43" fontId="23" fillId="0" borderId="10" xfId="0" applyNumberFormat="1" applyFont="1" applyBorder="1" applyAlignment="1">
      <alignment horizontal="center" vertical="center"/>
    </xf>
    <xf numFmtId="164" fontId="23" fillId="0" borderId="10" xfId="0" applyNumberFormat="1" applyFont="1" applyBorder="1" applyAlignment="1">
      <alignment horizontal="center" vertical="center"/>
    </xf>
    <xf numFmtId="49" fontId="32" fillId="0" borderId="0" xfId="0" applyNumberFormat="1" applyFont="1" applyAlignment="1">
      <alignment horizontal="right" vertical="top" wrapText="1"/>
    </xf>
    <xf numFmtId="49" fontId="23" fillId="0" borderId="0" xfId="0" applyNumberFormat="1" applyFont="1" applyAlignment="1">
      <alignment vertical="center"/>
    </xf>
    <xf numFmtId="43" fontId="23" fillId="0" borderId="0" xfId="0" applyNumberFormat="1" applyFont="1" applyAlignment="1">
      <alignment vertical="center"/>
    </xf>
    <xf numFmtId="164" fontId="23" fillId="0" borderId="0" xfId="0" applyNumberFormat="1" applyFont="1" applyAlignment="1">
      <alignment vertical="center"/>
    </xf>
    <xf numFmtId="0" fontId="34" fillId="0" borderId="0" xfId="146" applyFont="1">
      <alignment wrapText="1"/>
    </xf>
    <xf numFmtId="0" fontId="21" fillId="0" borderId="0" xfId="0" applyFont="1"/>
    <xf numFmtId="0" fontId="35" fillId="0" borderId="16" xfId="151" applyFont="1">
      <alignment horizontal="center" vertical="center" wrapText="1"/>
    </xf>
    <xf numFmtId="43" fontId="35" fillId="0" borderId="16" xfId="151" applyNumberFormat="1" applyFont="1">
      <alignment horizontal="center" vertical="center" wrapText="1"/>
    </xf>
    <xf numFmtId="164" fontId="35" fillId="0" borderId="16" xfId="151" applyNumberFormat="1" applyFont="1">
      <alignment horizontal="center" vertical="center" wrapText="1"/>
    </xf>
    <xf numFmtId="0" fontId="23" fillId="0" borderId="0" xfId="0" applyFont="1"/>
    <xf numFmtId="0" fontId="36" fillId="0" borderId="16" xfId="152" applyFont="1">
      <alignment vertical="top" wrapText="1"/>
    </xf>
    <xf numFmtId="1" fontId="36" fillId="0" borderId="16" xfId="153" applyFont="1">
      <alignment horizontal="center" vertical="top" shrinkToFit="1"/>
    </xf>
    <xf numFmtId="43" fontId="36" fillId="0" borderId="16" xfId="153" applyNumberFormat="1" applyFont="1">
      <alignment horizontal="center" vertical="top" shrinkToFit="1"/>
    </xf>
    <xf numFmtId="164" fontId="36" fillId="0" borderId="16" xfId="153" applyNumberFormat="1" applyFont="1">
      <alignment horizontal="center" vertical="top" shrinkToFit="1"/>
    </xf>
    <xf numFmtId="0" fontId="37" fillId="0" borderId="16" xfId="152" applyFont="1">
      <alignment vertical="top" wrapText="1"/>
    </xf>
    <xf numFmtId="1" fontId="37" fillId="0" borderId="16" xfId="153" applyFont="1">
      <alignment horizontal="center" vertical="top" shrinkToFit="1"/>
    </xf>
    <xf numFmtId="43" fontId="37" fillId="0" borderId="16" xfId="153" applyNumberFormat="1" applyFont="1">
      <alignment horizontal="center" vertical="top" shrinkToFit="1"/>
    </xf>
    <xf numFmtId="164" fontId="37" fillId="0" borderId="16" xfId="153" applyNumberFormat="1" applyFont="1">
      <alignment horizontal="center" vertical="top" shrinkToFit="1"/>
    </xf>
    <xf numFmtId="0" fontId="36" fillId="0" borderId="16" xfId="156" applyFont="1">
      <alignment horizontal="left"/>
    </xf>
    <xf numFmtId="43" fontId="36" fillId="0" borderId="16" xfId="156" applyNumberFormat="1" applyFont="1">
      <alignment horizontal="left"/>
    </xf>
    <xf numFmtId="0" fontId="37" fillId="0" borderId="0" xfId="147" applyFont="1"/>
    <xf numFmtId="43" fontId="37" fillId="0" borderId="0" xfId="147" applyNumberFormat="1" applyFont="1"/>
    <xf numFmtId="164" fontId="37" fillId="0" borderId="0" xfId="147" applyNumberFormat="1" applyFont="1"/>
    <xf numFmtId="0" fontId="37" fillId="0" borderId="0" xfId="159" applyFont="1">
      <alignment horizontal="left" wrapText="1"/>
    </xf>
    <xf numFmtId="43" fontId="23" fillId="0" borderId="10" xfId="0" applyNumberFormat="1" applyFont="1" applyBorder="1" applyAlignment="1">
      <alignment horizontal="center" vertical="center" wrapText="1"/>
    </xf>
    <xf numFmtId="164" fontId="23" fillId="0" borderId="10" xfId="0" applyNumberFormat="1" applyFont="1" applyBorder="1" applyAlignment="1">
      <alignment horizontal="center" vertical="center" wrapText="1"/>
    </xf>
    <xf numFmtId="49" fontId="21" fillId="0" borderId="0" xfId="0" applyNumberFormat="1" applyFont="1" applyAlignment="1">
      <alignment vertical="top"/>
    </xf>
    <xf numFmtId="0" fontId="32" fillId="0" borderId="10" xfId="0" applyFont="1" applyBorder="1" applyAlignment="1">
      <alignment horizontal="left" vertical="center" wrapText="1"/>
    </xf>
    <xf numFmtId="4" fontId="23" fillId="0" borderId="10" xfId="0" applyNumberFormat="1" applyFont="1" applyBorder="1" applyAlignment="1">
      <alignment horizontal="right" wrapText="1"/>
    </xf>
    <xf numFmtId="49" fontId="23" fillId="0" borderId="0" xfId="0" applyNumberFormat="1" applyFont="1" applyAlignment="1">
      <alignment vertical="center" wrapText="1"/>
    </xf>
    <xf numFmtId="43" fontId="23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</cellXfs>
  <cellStyles count="170">
    <cellStyle name="20% - Акцент1 2" xfId="1" xr:uid="{00000000-0005-0000-0000-000000000000}"/>
    <cellStyle name="20% - Акцент1 3" xfId="2" xr:uid="{00000000-0005-0000-0000-000001000000}"/>
    <cellStyle name="20% - Акцент1 4" xfId="3" xr:uid="{00000000-0005-0000-0000-000002000000}"/>
    <cellStyle name="20% - Акцент2 2" xfId="4" xr:uid="{00000000-0005-0000-0000-000003000000}"/>
    <cellStyle name="20% - Акцент2 3" xfId="5" xr:uid="{00000000-0005-0000-0000-000004000000}"/>
    <cellStyle name="20% - Акцент2 4" xfId="6" xr:uid="{00000000-0005-0000-0000-000005000000}"/>
    <cellStyle name="20% - Акцент3 2" xfId="7" xr:uid="{00000000-0005-0000-0000-000006000000}"/>
    <cellStyle name="20% - Акцент3 3" xfId="8" xr:uid="{00000000-0005-0000-0000-000007000000}"/>
    <cellStyle name="20% - Акцент3 4" xfId="9" xr:uid="{00000000-0005-0000-0000-000008000000}"/>
    <cellStyle name="20% - Акцент4 2" xfId="10" xr:uid="{00000000-0005-0000-0000-000009000000}"/>
    <cellStyle name="20% - Акцент4 3" xfId="11" xr:uid="{00000000-0005-0000-0000-00000A000000}"/>
    <cellStyle name="20% - Акцент4 4" xfId="12" xr:uid="{00000000-0005-0000-0000-00000B000000}"/>
    <cellStyle name="20% - Акцент5 2" xfId="13" xr:uid="{00000000-0005-0000-0000-00000C000000}"/>
    <cellStyle name="20% - Акцент5 3" xfId="14" xr:uid="{00000000-0005-0000-0000-00000D000000}"/>
    <cellStyle name="20% - Акцент5 4" xfId="15" xr:uid="{00000000-0005-0000-0000-00000E000000}"/>
    <cellStyle name="20% - Акцент6 2" xfId="16" xr:uid="{00000000-0005-0000-0000-00000F000000}"/>
    <cellStyle name="20% - Акцент6 3" xfId="17" xr:uid="{00000000-0005-0000-0000-000010000000}"/>
    <cellStyle name="20% - Акцент6 4" xfId="18" xr:uid="{00000000-0005-0000-0000-000011000000}"/>
    <cellStyle name="40% - Акцент1 2" xfId="19" xr:uid="{00000000-0005-0000-0000-000012000000}"/>
    <cellStyle name="40% - Акцент1 3" xfId="20" xr:uid="{00000000-0005-0000-0000-000013000000}"/>
    <cellStyle name="40% - Акцент1 4" xfId="21" xr:uid="{00000000-0005-0000-0000-000014000000}"/>
    <cellStyle name="40% - Акцент2 2" xfId="22" xr:uid="{00000000-0005-0000-0000-000015000000}"/>
    <cellStyle name="40% - Акцент2 3" xfId="23" xr:uid="{00000000-0005-0000-0000-000016000000}"/>
    <cellStyle name="40% - Акцент2 4" xfId="24" xr:uid="{00000000-0005-0000-0000-000017000000}"/>
    <cellStyle name="40% - Акцент3 2" xfId="25" xr:uid="{00000000-0005-0000-0000-000018000000}"/>
    <cellStyle name="40% - Акцент3 3" xfId="26" xr:uid="{00000000-0005-0000-0000-000019000000}"/>
    <cellStyle name="40% - Акцент3 4" xfId="27" xr:uid="{00000000-0005-0000-0000-00001A000000}"/>
    <cellStyle name="40% - Акцент4 2" xfId="28" xr:uid="{00000000-0005-0000-0000-00001B000000}"/>
    <cellStyle name="40% - Акцент4 3" xfId="29" xr:uid="{00000000-0005-0000-0000-00001C000000}"/>
    <cellStyle name="40% - Акцент4 4" xfId="30" xr:uid="{00000000-0005-0000-0000-00001D000000}"/>
    <cellStyle name="40% - Акцент5 2" xfId="31" xr:uid="{00000000-0005-0000-0000-00001E000000}"/>
    <cellStyle name="40% - Акцент5 3" xfId="32" xr:uid="{00000000-0005-0000-0000-00001F000000}"/>
    <cellStyle name="40% - Акцент5 4" xfId="33" xr:uid="{00000000-0005-0000-0000-000020000000}"/>
    <cellStyle name="40% - Акцент6 2" xfId="34" xr:uid="{00000000-0005-0000-0000-000021000000}"/>
    <cellStyle name="40% - Акцент6 3" xfId="35" xr:uid="{00000000-0005-0000-0000-000022000000}"/>
    <cellStyle name="40% - Акцент6 4" xfId="36" xr:uid="{00000000-0005-0000-0000-000023000000}"/>
    <cellStyle name="60% - Акцент1 2" xfId="37" xr:uid="{00000000-0005-0000-0000-000024000000}"/>
    <cellStyle name="60% - Акцент1 3" xfId="38" xr:uid="{00000000-0005-0000-0000-000025000000}"/>
    <cellStyle name="60% - Акцент1 4" xfId="39" xr:uid="{00000000-0005-0000-0000-000026000000}"/>
    <cellStyle name="60% - Акцент2 2" xfId="40" xr:uid="{00000000-0005-0000-0000-000027000000}"/>
    <cellStyle name="60% - Акцент2 3" xfId="41" xr:uid="{00000000-0005-0000-0000-000028000000}"/>
    <cellStyle name="60% - Акцент2 4" xfId="42" xr:uid="{00000000-0005-0000-0000-000029000000}"/>
    <cellStyle name="60% - Акцент3 2" xfId="43" xr:uid="{00000000-0005-0000-0000-00002A000000}"/>
    <cellStyle name="60% - Акцент3 3" xfId="44" xr:uid="{00000000-0005-0000-0000-00002B000000}"/>
    <cellStyle name="60% - Акцент3 4" xfId="45" xr:uid="{00000000-0005-0000-0000-00002C000000}"/>
    <cellStyle name="60% - Акцент4 2" xfId="46" xr:uid="{00000000-0005-0000-0000-00002D000000}"/>
    <cellStyle name="60% - Акцент4 3" xfId="47" xr:uid="{00000000-0005-0000-0000-00002E000000}"/>
    <cellStyle name="60% - Акцент4 4" xfId="48" xr:uid="{00000000-0005-0000-0000-00002F000000}"/>
    <cellStyle name="60% - Акцент5 2" xfId="49" xr:uid="{00000000-0005-0000-0000-000030000000}"/>
    <cellStyle name="60% - Акцент5 3" xfId="50" xr:uid="{00000000-0005-0000-0000-000031000000}"/>
    <cellStyle name="60% - Акцент5 4" xfId="51" xr:uid="{00000000-0005-0000-0000-000032000000}"/>
    <cellStyle name="60% - Акцент6 2" xfId="52" xr:uid="{00000000-0005-0000-0000-000033000000}"/>
    <cellStyle name="60% - Акцент6 3" xfId="53" xr:uid="{00000000-0005-0000-0000-000034000000}"/>
    <cellStyle name="60% - Акцент6 4" xfId="54" xr:uid="{00000000-0005-0000-0000-000035000000}"/>
    <cellStyle name="br" xfId="162" xr:uid="{588706CA-0CE3-4316-B6F8-6A1B8C96707F}"/>
    <cellStyle name="col" xfId="161" xr:uid="{89519F76-1A1B-47CE-921A-DD22122CF439}"/>
    <cellStyle name="style0" xfId="163" xr:uid="{49D740BB-BF33-46AC-8F86-B28C14C0C1FC}"/>
    <cellStyle name="td" xfId="164" xr:uid="{A7E24B23-6B83-4DE4-9974-F4D122D1D79A}"/>
    <cellStyle name="tr" xfId="160" xr:uid="{C563CE9A-1069-446F-BB01-F6C14B6F482C}"/>
    <cellStyle name="xl21" xfId="165" xr:uid="{C4483D3A-FF57-438A-8F92-DDC7BF4F6286}"/>
    <cellStyle name="xl22" xfId="151" xr:uid="{82228AEB-F0DF-4AF3-9DCA-086E233E6FC9}"/>
    <cellStyle name="xl23" xfId="166" xr:uid="{63EAFB90-4C90-451E-9EB9-EF00672435EF}"/>
    <cellStyle name="xl24" xfId="147" xr:uid="{A417BECB-6214-43D6-9144-1732F725F39F}"/>
    <cellStyle name="xl25" xfId="153" xr:uid="{D5030C00-2FDE-47E3-93EB-11875D0E2856}"/>
    <cellStyle name="xl26" xfId="156" xr:uid="{C05E5F20-7A80-4D25-89F8-42161E1A2A9C}"/>
    <cellStyle name="xl27" xfId="167" xr:uid="{1314FBC3-4964-4BF8-AC23-8137D54E036F}"/>
    <cellStyle name="xl28" xfId="157" xr:uid="{83DF5227-C4FC-4976-B267-B892901EC736}"/>
    <cellStyle name="xl29" xfId="146" xr:uid="{353676F1-5E9F-4085-BD8C-A93A896198A3}"/>
    <cellStyle name="xl30" xfId="159" xr:uid="{EF853022-A71A-4B0D-93CE-31B0045807DF}"/>
    <cellStyle name="xl31" xfId="168" xr:uid="{8F1CE2C9-FF22-441E-B58D-CEF809FBB560}"/>
    <cellStyle name="xl32" xfId="158" xr:uid="{25770273-D298-45CA-BEAB-17027B8DB6DA}"/>
    <cellStyle name="xl33" xfId="148" xr:uid="{5B905C69-E6B3-4616-9867-55DABBBA76FF}"/>
    <cellStyle name="xl34" xfId="149" xr:uid="{937B3DD9-C37D-47D5-B78E-29967C312663}"/>
    <cellStyle name="xl35" xfId="150" xr:uid="{67C4AA95-D8C0-43D0-AF9E-0DBD8DA90302}"/>
    <cellStyle name="xl36" xfId="169" xr:uid="{24A6238E-D81A-40DD-A7B9-8F27E47DB27E}"/>
    <cellStyle name="xl37" xfId="152" xr:uid="{72BF0821-CC78-476D-A7DB-5EE149C51F90}"/>
    <cellStyle name="xl38" xfId="154" xr:uid="{B213AD1A-D4CE-4BE1-B2E3-64102483C500}"/>
    <cellStyle name="xl39" xfId="155" xr:uid="{92DC47BE-F1F0-4F09-8D5F-677726CCD0F6}"/>
    <cellStyle name="Акцент1" xfId="55" builtinId="29" customBuiltin="1"/>
    <cellStyle name="Акцент1 2" xfId="56" xr:uid="{00000000-0005-0000-0000-000037000000}"/>
    <cellStyle name="Акцент1 3" xfId="57" xr:uid="{00000000-0005-0000-0000-000038000000}"/>
    <cellStyle name="Акцент1 4" xfId="58" xr:uid="{00000000-0005-0000-0000-000039000000}"/>
    <cellStyle name="Акцент2" xfId="59" builtinId="33" customBuiltin="1"/>
    <cellStyle name="Акцент2 2" xfId="60" xr:uid="{00000000-0005-0000-0000-00003B000000}"/>
    <cellStyle name="Акцент2 3" xfId="61" xr:uid="{00000000-0005-0000-0000-00003C000000}"/>
    <cellStyle name="Акцент2 4" xfId="62" xr:uid="{00000000-0005-0000-0000-00003D000000}"/>
    <cellStyle name="Акцент3" xfId="63" builtinId="37" customBuiltin="1"/>
    <cellStyle name="Акцент3 2" xfId="64" xr:uid="{00000000-0005-0000-0000-00003F000000}"/>
    <cellStyle name="Акцент3 3" xfId="65" xr:uid="{00000000-0005-0000-0000-000040000000}"/>
    <cellStyle name="Акцент3 4" xfId="66" xr:uid="{00000000-0005-0000-0000-000041000000}"/>
    <cellStyle name="Акцент4" xfId="67" builtinId="41" customBuiltin="1"/>
    <cellStyle name="Акцент4 2" xfId="68" xr:uid="{00000000-0005-0000-0000-000043000000}"/>
    <cellStyle name="Акцент4 3" xfId="69" xr:uid="{00000000-0005-0000-0000-000044000000}"/>
    <cellStyle name="Акцент4 4" xfId="70" xr:uid="{00000000-0005-0000-0000-000045000000}"/>
    <cellStyle name="Акцент5" xfId="71" builtinId="45" customBuiltin="1"/>
    <cellStyle name="Акцент5 2" xfId="72" xr:uid="{00000000-0005-0000-0000-000047000000}"/>
    <cellStyle name="Акцент5 3" xfId="73" xr:uid="{00000000-0005-0000-0000-000048000000}"/>
    <cellStyle name="Акцент5 4" xfId="74" xr:uid="{00000000-0005-0000-0000-000049000000}"/>
    <cellStyle name="Акцент6" xfId="75" builtinId="49" customBuiltin="1"/>
    <cellStyle name="Акцент6 2" xfId="76" xr:uid="{00000000-0005-0000-0000-00004B000000}"/>
    <cellStyle name="Акцент6 3" xfId="77" xr:uid="{00000000-0005-0000-0000-00004C000000}"/>
    <cellStyle name="Акцент6 4" xfId="78" xr:uid="{00000000-0005-0000-0000-00004D000000}"/>
    <cellStyle name="Ввод " xfId="79" builtinId="20" customBuiltin="1"/>
    <cellStyle name="Ввод  2" xfId="80" xr:uid="{00000000-0005-0000-0000-00004F000000}"/>
    <cellStyle name="Ввод  3" xfId="81" xr:uid="{00000000-0005-0000-0000-000050000000}"/>
    <cellStyle name="Ввод  4" xfId="82" xr:uid="{00000000-0005-0000-0000-000051000000}"/>
    <cellStyle name="Вывод" xfId="83" builtinId="21" customBuiltin="1"/>
    <cellStyle name="Вывод 2" xfId="84" xr:uid="{00000000-0005-0000-0000-000053000000}"/>
    <cellStyle name="Вывод 3" xfId="85" xr:uid="{00000000-0005-0000-0000-000054000000}"/>
    <cellStyle name="Вывод 4" xfId="86" xr:uid="{00000000-0005-0000-0000-000055000000}"/>
    <cellStyle name="Вычисление" xfId="87" builtinId="22" customBuiltin="1"/>
    <cellStyle name="Вычисление 2" xfId="88" xr:uid="{00000000-0005-0000-0000-000057000000}"/>
    <cellStyle name="Вычисление 3" xfId="89" xr:uid="{00000000-0005-0000-0000-000058000000}"/>
    <cellStyle name="Вычисление 4" xfId="90" xr:uid="{00000000-0005-0000-0000-000059000000}"/>
    <cellStyle name="Заголовок 1" xfId="91" builtinId="16" customBuiltin="1"/>
    <cellStyle name="Заголовок 1 2" xfId="92" xr:uid="{00000000-0005-0000-0000-00005B000000}"/>
    <cellStyle name="Заголовок 2" xfId="93" builtinId="17" customBuiltin="1"/>
    <cellStyle name="Заголовок 2 2" xfId="94" xr:uid="{00000000-0005-0000-0000-00005D000000}"/>
    <cellStyle name="Заголовок 2 3" xfId="95" xr:uid="{00000000-0005-0000-0000-00005E000000}"/>
    <cellStyle name="Заголовок 2 4" xfId="96" xr:uid="{00000000-0005-0000-0000-00005F000000}"/>
    <cellStyle name="Заголовок 3" xfId="97" builtinId="18" customBuiltin="1"/>
    <cellStyle name="Заголовок 3 2" xfId="98" xr:uid="{00000000-0005-0000-0000-000061000000}"/>
    <cellStyle name="Заголовок 4" xfId="99" builtinId="19" customBuiltin="1"/>
    <cellStyle name="Заголовок 4 2" xfId="100" xr:uid="{00000000-0005-0000-0000-000063000000}"/>
    <cellStyle name="Итог" xfId="101" builtinId="25" customBuiltin="1"/>
    <cellStyle name="Итог 2" xfId="102" xr:uid="{00000000-0005-0000-0000-000065000000}"/>
    <cellStyle name="Итог 3" xfId="103" xr:uid="{00000000-0005-0000-0000-000066000000}"/>
    <cellStyle name="Итог 4" xfId="104" xr:uid="{00000000-0005-0000-0000-000067000000}"/>
    <cellStyle name="Контрольная ячейка" xfId="105" builtinId="23" customBuiltin="1"/>
    <cellStyle name="Контрольная ячейка 2" xfId="106" xr:uid="{00000000-0005-0000-0000-000069000000}"/>
    <cellStyle name="Контрольная ячейка 3" xfId="107" xr:uid="{00000000-0005-0000-0000-00006A000000}"/>
    <cellStyle name="Контрольная ячейка 4" xfId="108" xr:uid="{00000000-0005-0000-0000-00006B000000}"/>
    <cellStyle name="Название" xfId="109" builtinId="15" customBuiltin="1"/>
    <cellStyle name="Название 2" xfId="110" xr:uid="{00000000-0005-0000-0000-00006D000000}"/>
    <cellStyle name="Нейтральный" xfId="111" builtinId="28" customBuiltin="1"/>
    <cellStyle name="Нейтральный 2" xfId="112" xr:uid="{00000000-0005-0000-0000-00006F000000}"/>
    <cellStyle name="Нейтральный 3" xfId="113" xr:uid="{00000000-0005-0000-0000-000070000000}"/>
    <cellStyle name="Нейтральный 4" xfId="114" xr:uid="{00000000-0005-0000-0000-000071000000}"/>
    <cellStyle name="Обычный" xfId="0" builtinId="0"/>
    <cellStyle name="Обычный 2" xfId="115" xr:uid="{00000000-0005-0000-0000-000073000000}"/>
    <cellStyle name="Обычный 2 2" xfId="116" xr:uid="{00000000-0005-0000-0000-000074000000}"/>
    <cellStyle name="Обычный 2 3" xfId="117" xr:uid="{00000000-0005-0000-0000-000075000000}"/>
    <cellStyle name="Обычный 3" xfId="118" xr:uid="{00000000-0005-0000-0000-000076000000}"/>
    <cellStyle name="Обычный 3 2" xfId="119" xr:uid="{00000000-0005-0000-0000-000077000000}"/>
    <cellStyle name="Обычный 4" xfId="120" xr:uid="{00000000-0005-0000-0000-000078000000}"/>
    <cellStyle name="Обычный 5" xfId="145" xr:uid="{00AD5AD0-F0A2-4E87-846D-F5A0D5ABC2F9}"/>
    <cellStyle name="Плохой" xfId="121" builtinId="27" customBuiltin="1"/>
    <cellStyle name="Плохой 2" xfId="122" xr:uid="{00000000-0005-0000-0000-00007A000000}"/>
    <cellStyle name="Плохой 3" xfId="123" xr:uid="{00000000-0005-0000-0000-00007B000000}"/>
    <cellStyle name="Плохой 4" xfId="124" xr:uid="{00000000-0005-0000-0000-00007C000000}"/>
    <cellStyle name="Пояснение" xfId="125" builtinId="53" customBuiltin="1"/>
    <cellStyle name="Пояснение 2" xfId="126" xr:uid="{00000000-0005-0000-0000-00007E000000}"/>
    <cellStyle name="Пояснение 3" xfId="127" xr:uid="{00000000-0005-0000-0000-00007F000000}"/>
    <cellStyle name="Пояснение 4" xfId="128" xr:uid="{00000000-0005-0000-0000-000080000000}"/>
    <cellStyle name="Примечание" xfId="129" builtinId="10" customBuiltin="1"/>
    <cellStyle name="Примечание 2" xfId="130" xr:uid="{00000000-0005-0000-0000-000082000000}"/>
    <cellStyle name="Примечание 3" xfId="131" xr:uid="{00000000-0005-0000-0000-000083000000}"/>
    <cellStyle name="Примечание 4" xfId="132" xr:uid="{00000000-0005-0000-0000-000084000000}"/>
    <cellStyle name="Связанная ячейка" xfId="133" builtinId="24" customBuiltin="1"/>
    <cellStyle name="Связанная ячейка 2" xfId="134" xr:uid="{00000000-0005-0000-0000-000086000000}"/>
    <cellStyle name="Связанная ячейка 3" xfId="135" xr:uid="{00000000-0005-0000-0000-000087000000}"/>
    <cellStyle name="Связанная ячейка 4" xfId="136" xr:uid="{00000000-0005-0000-0000-000088000000}"/>
    <cellStyle name="Текст предупреждения" xfId="137" builtinId="11" customBuiltin="1"/>
    <cellStyle name="Текст предупреждения 2" xfId="138" xr:uid="{00000000-0005-0000-0000-00008A000000}"/>
    <cellStyle name="Текст предупреждения 3" xfId="139" xr:uid="{00000000-0005-0000-0000-00008B000000}"/>
    <cellStyle name="Текст предупреждения 4" xfId="140" xr:uid="{00000000-0005-0000-0000-00008C000000}"/>
    <cellStyle name="Хороший" xfId="141" builtinId="26" customBuiltin="1"/>
    <cellStyle name="Хороший 2" xfId="142" xr:uid="{00000000-0005-0000-0000-00008E000000}"/>
    <cellStyle name="Хороший 3" xfId="143" xr:uid="{00000000-0005-0000-0000-00008F000000}"/>
    <cellStyle name="Хороший 4" xfId="144" xr:uid="{00000000-0005-0000-0000-00009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0"/>
  <sheetViews>
    <sheetView showGridLines="0" zoomScaleNormal="100" workbookViewId="0">
      <selection activeCell="F52" sqref="F52"/>
    </sheetView>
  </sheetViews>
  <sheetFormatPr defaultColWidth="9.140625" defaultRowHeight="12.75" x14ac:dyDescent="0.2"/>
  <cols>
    <col min="1" max="1" width="48.7109375" style="15" customWidth="1"/>
    <col min="2" max="2" width="6.140625" style="15" customWidth="1"/>
    <col min="3" max="3" width="16" style="15" customWidth="1"/>
    <col min="4" max="4" width="14" style="49" customWidth="1"/>
    <col min="5" max="5" width="13.85546875" style="49" customWidth="1"/>
    <col min="6" max="6" width="9.7109375" style="50" customWidth="1"/>
    <col min="7" max="8" width="14.7109375" style="15" hidden="1" customWidth="1"/>
    <col min="9" max="9" width="9.140625" style="15" customWidth="1"/>
    <col min="10" max="16384" width="9.140625" style="15"/>
  </cols>
  <sheetData>
    <row r="1" spans="1:8" ht="18" customHeight="1" x14ac:dyDescent="0.2">
      <c r="A1" s="7" t="s">
        <v>784</v>
      </c>
      <c r="B1" s="8"/>
      <c r="C1" s="8"/>
      <c r="D1" s="8"/>
      <c r="E1" s="8"/>
      <c r="F1" s="8"/>
      <c r="G1" s="13"/>
      <c r="H1" s="14"/>
    </row>
    <row r="2" spans="1:8" ht="13.15" customHeight="1" x14ac:dyDescent="0.2">
      <c r="A2" s="7" t="s">
        <v>785</v>
      </c>
      <c r="B2" s="8"/>
      <c r="C2" s="8"/>
      <c r="D2" s="8"/>
      <c r="E2" s="8"/>
      <c r="F2" s="8"/>
      <c r="G2" s="13"/>
      <c r="H2" s="14"/>
    </row>
    <row r="3" spans="1:8" x14ac:dyDescent="0.2">
      <c r="A3" s="7" t="s">
        <v>786</v>
      </c>
      <c r="B3" s="8"/>
      <c r="C3" s="8"/>
      <c r="D3" s="8"/>
      <c r="E3" s="8"/>
      <c r="F3" s="8"/>
      <c r="G3" s="14"/>
      <c r="H3" s="14"/>
    </row>
    <row r="4" spans="1:8" x14ac:dyDescent="0.2">
      <c r="A4" s="7" t="s">
        <v>1427</v>
      </c>
      <c r="B4" s="8"/>
      <c r="C4" s="8"/>
      <c r="D4" s="8"/>
      <c r="E4" s="8"/>
      <c r="F4" s="8"/>
      <c r="G4" s="14"/>
      <c r="H4" s="14"/>
    </row>
    <row r="5" spans="1:8" x14ac:dyDescent="0.2">
      <c r="A5" s="1"/>
      <c r="B5" s="2"/>
      <c r="C5" s="2"/>
      <c r="D5" s="5"/>
      <c r="E5" s="5"/>
      <c r="F5" s="3"/>
      <c r="G5" s="14"/>
      <c r="H5" s="14"/>
    </row>
    <row r="6" spans="1:8" ht="43.5" customHeight="1" x14ac:dyDescent="0.2">
      <c r="A6" s="9" t="s">
        <v>787</v>
      </c>
      <c r="B6" s="10"/>
      <c r="C6" s="10"/>
      <c r="D6" s="10"/>
      <c r="E6" s="10"/>
      <c r="F6" s="10"/>
      <c r="G6" s="14"/>
      <c r="H6" s="14"/>
    </row>
    <row r="7" spans="1:8" ht="13.15" customHeight="1" x14ac:dyDescent="0.2">
      <c r="A7" s="11" t="s">
        <v>1426</v>
      </c>
      <c r="B7" s="12"/>
      <c r="C7" s="12"/>
      <c r="D7" s="12"/>
      <c r="E7" s="12"/>
      <c r="F7" s="12"/>
      <c r="G7" s="2"/>
      <c r="H7" s="16"/>
    </row>
    <row r="8" spans="1:8" ht="13.15" customHeight="1" x14ac:dyDescent="0.2">
      <c r="A8" s="17"/>
      <c r="B8" s="18"/>
      <c r="C8" s="18"/>
      <c r="D8" s="19"/>
      <c r="E8" s="19"/>
      <c r="F8" s="20"/>
      <c r="G8" s="21"/>
      <c r="H8" s="16"/>
    </row>
    <row r="9" spans="1:8" ht="18.75" x14ac:dyDescent="0.3">
      <c r="A9" s="6" t="s">
        <v>1428</v>
      </c>
      <c r="B9" s="22"/>
      <c r="C9" s="22"/>
      <c r="D9" s="22"/>
      <c r="E9" s="22"/>
      <c r="F9" s="22"/>
      <c r="G9" s="4"/>
    </row>
    <row r="10" spans="1:8" ht="33.75" x14ac:dyDescent="0.2">
      <c r="A10" s="23" t="s">
        <v>0</v>
      </c>
      <c r="B10" s="24" t="s">
        <v>1</v>
      </c>
      <c r="C10" s="24" t="s">
        <v>452</v>
      </c>
      <c r="D10" s="25" t="s">
        <v>788</v>
      </c>
      <c r="E10" s="25" t="s">
        <v>789</v>
      </c>
      <c r="F10" s="26" t="s">
        <v>790</v>
      </c>
      <c r="G10" s="27"/>
      <c r="H10" s="28"/>
    </row>
    <row r="11" spans="1:8" x14ac:dyDescent="0.2">
      <c r="A11" s="29">
        <v>1</v>
      </c>
      <c r="B11" s="30">
        <v>2</v>
      </c>
      <c r="C11" s="30">
        <v>3</v>
      </c>
      <c r="D11" s="30" t="s">
        <v>791</v>
      </c>
      <c r="E11" s="30" t="s">
        <v>8</v>
      </c>
      <c r="F11" s="30" t="s">
        <v>3</v>
      </c>
      <c r="G11" s="30" t="s">
        <v>4</v>
      </c>
      <c r="H11" s="30" t="s">
        <v>9</v>
      </c>
    </row>
    <row r="12" spans="1:8" ht="24.95" customHeight="1" x14ac:dyDescent="0.2">
      <c r="A12" s="31" t="s">
        <v>453</v>
      </c>
      <c r="B12" s="32" t="s">
        <v>454</v>
      </c>
      <c r="C12" s="32" t="s">
        <v>12</v>
      </c>
      <c r="D12" s="33">
        <f>D13+D135</f>
        <v>1498337.69</v>
      </c>
      <c r="E12" s="33">
        <f>E13+E135</f>
        <v>120048.96999999999</v>
      </c>
      <c r="F12" s="34">
        <f>E12/D12</f>
        <v>8.0121437778155336E-2</v>
      </c>
      <c r="G12" s="35">
        <v>1498337689.48</v>
      </c>
      <c r="H12" s="35">
        <v>120048968.09</v>
      </c>
    </row>
    <row r="13" spans="1:8" ht="21" x14ac:dyDescent="0.2">
      <c r="A13" s="36" t="s">
        <v>455</v>
      </c>
      <c r="B13" s="37" t="s">
        <v>454</v>
      </c>
      <c r="C13" s="38" t="s">
        <v>456</v>
      </c>
      <c r="D13" s="39">
        <f>D14+D22+D46+D57+D62+D66+D80+D86+D93+D100+D130+D32</f>
        <v>663516.08000000007</v>
      </c>
      <c r="E13" s="39">
        <f>E14+E22+E46+E57+E62+E66+E80+E86+E93+E100+E130+E32</f>
        <v>58385.169999999984</v>
      </c>
      <c r="F13" s="34">
        <f>E13/D13</f>
        <v>8.7993602204787524E-2</v>
      </c>
      <c r="G13" s="40">
        <v>663516080</v>
      </c>
      <c r="H13" s="40">
        <v>58385161.82</v>
      </c>
    </row>
    <row r="14" spans="1:8" ht="21" x14ac:dyDescent="0.2">
      <c r="A14" s="36" t="s">
        <v>457</v>
      </c>
      <c r="B14" s="37" t="s">
        <v>454</v>
      </c>
      <c r="C14" s="38" t="s">
        <v>458</v>
      </c>
      <c r="D14" s="39">
        <f>D15</f>
        <v>155800</v>
      </c>
      <c r="E14" s="39">
        <f>E15</f>
        <v>18414.45</v>
      </c>
      <c r="F14" s="34">
        <f>E14/D14</f>
        <v>0.11819287548138639</v>
      </c>
      <c r="G14" s="40">
        <v>155800000</v>
      </c>
      <c r="H14" s="40">
        <v>18414444.34</v>
      </c>
    </row>
    <row r="15" spans="1:8" ht="22.5" customHeight="1" x14ac:dyDescent="0.2">
      <c r="A15" s="41" t="s">
        <v>459</v>
      </c>
      <c r="B15" s="42" t="s">
        <v>454</v>
      </c>
      <c r="C15" s="43" t="s">
        <v>460</v>
      </c>
      <c r="D15" s="44">
        <f>D16+D17+D18+D19+D20+D21</f>
        <v>155800</v>
      </c>
      <c r="E15" s="44">
        <f>E16+E17+E18+E19+E20+E21</f>
        <v>18414.45</v>
      </c>
      <c r="F15" s="45">
        <f>E15/D15</f>
        <v>0.11819287548138639</v>
      </c>
      <c r="G15" s="40">
        <v>155800000</v>
      </c>
      <c r="H15" s="40">
        <v>18414444.34</v>
      </c>
    </row>
    <row r="16" spans="1:8" ht="67.5" x14ac:dyDescent="0.2">
      <c r="A16" s="41" t="s">
        <v>461</v>
      </c>
      <c r="B16" s="42" t="s">
        <v>454</v>
      </c>
      <c r="C16" s="43" t="s">
        <v>462</v>
      </c>
      <c r="D16" s="44">
        <v>155800</v>
      </c>
      <c r="E16" s="44">
        <v>18518.11</v>
      </c>
      <c r="F16" s="45">
        <f t="shared" ref="F16" si="0">E16/D16</f>
        <v>0.11885821566110398</v>
      </c>
      <c r="G16" s="40">
        <v>155800000</v>
      </c>
      <c r="H16" s="40">
        <v>18518105.739999998</v>
      </c>
    </row>
    <row r="17" spans="1:8" ht="78.75" x14ac:dyDescent="0.2">
      <c r="A17" s="41" t="s">
        <v>463</v>
      </c>
      <c r="B17" s="42" t="s">
        <v>454</v>
      </c>
      <c r="C17" s="43" t="s">
        <v>464</v>
      </c>
      <c r="D17" s="44">
        <v>0</v>
      </c>
      <c r="E17" s="44">
        <v>-0.56000000000000005</v>
      </c>
      <c r="F17" s="45"/>
      <c r="G17" s="40" t="s">
        <v>17</v>
      </c>
      <c r="H17" s="40">
        <v>-566.91999999999996</v>
      </c>
    </row>
    <row r="18" spans="1:8" ht="33.75" x14ac:dyDescent="0.2">
      <c r="A18" s="41" t="s">
        <v>465</v>
      </c>
      <c r="B18" s="42" t="s">
        <v>454</v>
      </c>
      <c r="C18" s="43" t="s">
        <v>466</v>
      </c>
      <c r="D18" s="44"/>
      <c r="E18" s="44">
        <v>13.98</v>
      </c>
      <c r="F18" s="45"/>
      <c r="G18" s="40" t="s">
        <v>17</v>
      </c>
      <c r="H18" s="40">
        <v>13983.82</v>
      </c>
    </row>
    <row r="19" spans="1:8" ht="90" x14ac:dyDescent="0.2">
      <c r="A19" s="41" t="s">
        <v>467</v>
      </c>
      <c r="B19" s="42" t="s">
        <v>454</v>
      </c>
      <c r="C19" s="43" t="s">
        <v>468</v>
      </c>
      <c r="D19" s="44"/>
      <c r="E19" s="44">
        <v>-550.11</v>
      </c>
      <c r="F19" s="45"/>
      <c r="G19" s="40" t="s">
        <v>17</v>
      </c>
      <c r="H19" s="40">
        <v>-550112.69999999995</v>
      </c>
    </row>
    <row r="20" spans="1:8" ht="33.75" x14ac:dyDescent="0.2">
      <c r="A20" s="41" t="s">
        <v>469</v>
      </c>
      <c r="B20" s="42" t="s">
        <v>454</v>
      </c>
      <c r="C20" s="43" t="s">
        <v>470</v>
      </c>
      <c r="D20" s="44"/>
      <c r="E20" s="44">
        <v>409.63</v>
      </c>
      <c r="F20" s="45"/>
      <c r="G20" s="40" t="s">
        <v>17</v>
      </c>
      <c r="H20" s="40">
        <v>409634.4</v>
      </c>
    </row>
    <row r="21" spans="1:8" ht="33.75" x14ac:dyDescent="0.2">
      <c r="A21" s="41" t="s">
        <v>471</v>
      </c>
      <c r="B21" s="42" t="s">
        <v>454</v>
      </c>
      <c r="C21" s="43" t="s">
        <v>472</v>
      </c>
      <c r="D21" s="44"/>
      <c r="E21" s="44">
        <v>23.4</v>
      </c>
      <c r="F21" s="45"/>
      <c r="G21" s="40" t="s">
        <v>17</v>
      </c>
      <c r="H21" s="40">
        <v>23400</v>
      </c>
    </row>
    <row r="22" spans="1:8" ht="21" x14ac:dyDescent="0.2">
      <c r="A22" s="36" t="s">
        <v>473</v>
      </c>
      <c r="B22" s="37" t="s">
        <v>454</v>
      </c>
      <c r="C22" s="38" t="s">
        <v>474</v>
      </c>
      <c r="D22" s="39">
        <f>D23</f>
        <v>7036.3</v>
      </c>
      <c r="E22" s="39">
        <f>E23</f>
        <v>1891.77</v>
      </c>
      <c r="F22" s="34">
        <f>E22/D22</f>
        <v>0.26885863308841296</v>
      </c>
      <c r="G22" s="40">
        <v>7036300</v>
      </c>
      <c r="H22" s="40">
        <v>1891761.81</v>
      </c>
    </row>
    <row r="23" spans="1:8" ht="25.5" customHeight="1" x14ac:dyDescent="0.2">
      <c r="A23" s="41" t="s">
        <v>475</v>
      </c>
      <c r="B23" s="42" t="s">
        <v>454</v>
      </c>
      <c r="C23" s="43" t="s">
        <v>476</v>
      </c>
      <c r="D23" s="44">
        <f>D24+D26+D28+D30</f>
        <v>7036.3</v>
      </c>
      <c r="E23" s="44">
        <f>E24+E26+E28+E30</f>
        <v>1891.77</v>
      </c>
      <c r="F23" s="45">
        <f>E23/D23</f>
        <v>0.26885863308841296</v>
      </c>
      <c r="G23" s="40">
        <v>7036300</v>
      </c>
      <c r="H23" s="40">
        <v>1891761.81</v>
      </c>
    </row>
    <row r="24" spans="1:8" ht="51" customHeight="1" x14ac:dyDescent="0.2">
      <c r="A24" s="41" t="s">
        <v>477</v>
      </c>
      <c r="B24" s="42" t="s">
        <v>454</v>
      </c>
      <c r="C24" s="43" t="s">
        <v>478</v>
      </c>
      <c r="D24" s="44">
        <f>D25</f>
        <v>7036.3</v>
      </c>
      <c r="E24" s="44">
        <f>E25</f>
        <v>972.52</v>
      </c>
      <c r="F24" s="45">
        <f t="shared" ref="F24:F25" si="1">E24/D24</f>
        <v>0.1382146866961329</v>
      </c>
      <c r="G24" s="40">
        <v>7036300</v>
      </c>
      <c r="H24" s="40">
        <v>972516.28</v>
      </c>
    </row>
    <row r="25" spans="1:8" ht="78.75" x14ac:dyDescent="0.2">
      <c r="A25" s="41" t="s">
        <v>479</v>
      </c>
      <c r="B25" s="42" t="s">
        <v>454</v>
      </c>
      <c r="C25" s="43" t="s">
        <v>480</v>
      </c>
      <c r="D25" s="44">
        <v>7036.3</v>
      </c>
      <c r="E25" s="44">
        <v>972.52</v>
      </c>
      <c r="F25" s="45">
        <f t="shared" si="1"/>
        <v>0.1382146866961329</v>
      </c>
      <c r="G25" s="40">
        <v>7036300</v>
      </c>
      <c r="H25" s="40">
        <v>972516.28</v>
      </c>
    </row>
    <row r="26" spans="1:8" ht="56.25" x14ac:dyDescent="0.2">
      <c r="A26" s="41" t="s">
        <v>481</v>
      </c>
      <c r="B26" s="42" t="s">
        <v>454</v>
      </c>
      <c r="C26" s="43" t="s">
        <v>482</v>
      </c>
      <c r="D26" s="44">
        <f>D27</f>
        <v>0</v>
      </c>
      <c r="E26" s="44">
        <f>E27</f>
        <v>4</v>
      </c>
      <c r="F26" s="45"/>
      <c r="G26" s="40" t="s">
        <v>17</v>
      </c>
      <c r="H26" s="40">
        <v>3991.35</v>
      </c>
    </row>
    <row r="27" spans="1:8" ht="90" x14ac:dyDescent="0.2">
      <c r="A27" s="41" t="s">
        <v>483</v>
      </c>
      <c r="B27" s="42" t="s">
        <v>454</v>
      </c>
      <c r="C27" s="43" t="s">
        <v>484</v>
      </c>
      <c r="D27" s="44"/>
      <c r="E27" s="44">
        <v>4</v>
      </c>
      <c r="F27" s="45"/>
      <c r="G27" s="40" t="s">
        <v>17</v>
      </c>
      <c r="H27" s="40">
        <v>3991.35</v>
      </c>
    </row>
    <row r="28" spans="1:8" ht="45" x14ac:dyDescent="0.2">
      <c r="A28" s="41" t="s">
        <v>485</v>
      </c>
      <c r="B28" s="42" t="s">
        <v>454</v>
      </c>
      <c r="C28" s="43" t="s">
        <v>486</v>
      </c>
      <c r="D28" s="44">
        <f>D29</f>
        <v>0</v>
      </c>
      <c r="E28" s="44">
        <f>E29</f>
        <v>1039.8699999999999</v>
      </c>
      <c r="F28" s="45"/>
      <c r="G28" s="40" t="s">
        <v>17</v>
      </c>
      <c r="H28" s="40">
        <v>1039877.1</v>
      </c>
    </row>
    <row r="29" spans="1:8" ht="78.75" x14ac:dyDescent="0.2">
      <c r="A29" s="41" t="s">
        <v>487</v>
      </c>
      <c r="B29" s="42" t="s">
        <v>454</v>
      </c>
      <c r="C29" s="43" t="s">
        <v>488</v>
      </c>
      <c r="D29" s="44"/>
      <c r="E29" s="44">
        <v>1039.8699999999999</v>
      </c>
      <c r="F29" s="45"/>
      <c r="G29" s="40" t="s">
        <v>17</v>
      </c>
      <c r="H29" s="40">
        <v>1039877.1</v>
      </c>
    </row>
    <row r="30" spans="1:8" ht="45" x14ac:dyDescent="0.2">
      <c r="A30" s="41" t="s">
        <v>489</v>
      </c>
      <c r="B30" s="42" t="s">
        <v>454</v>
      </c>
      <c r="C30" s="43" t="s">
        <v>490</v>
      </c>
      <c r="D30" s="44">
        <f>D31</f>
        <v>0</v>
      </c>
      <c r="E30" s="44">
        <f>E31</f>
        <v>-124.62</v>
      </c>
      <c r="F30" s="45"/>
      <c r="G30" s="40" t="s">
        <v>17</v>
      </c>
      <c r="H30" s="40">
        <v>-124622.92</v>
      </c>
    </row>
    <row r="31" spans="1:8" ht="78.75" x14ac:dyDescent="0.2">
      <c r="A31" s="41" t="s">
        <v>491</v>
      </c>
      <c r="B31" s="42" t="s">
        <v>454</v>
      </c>
      <c r="C31" s="43" t="s">
        <v>492</v>
      </c>
      <c r="D31" s="44"/>
      <c r="E31" s="44">
        <v>-124.62</v>
      </c>
      <c r="F31" s="45"/>
      <c r="G31" s="40" t="s">
        <v>17</v>
      </c>
      <c r="H31" s="40">
        <v>-124622.92</v>
      </c>
    </row>
    <row r="32" spans="1:8" ht="21" x14ac:dyDescent="0.2">
      <c r="A32" s="36" t="s">
        <v>493</v>
      </c>
      <c r="B32" s="37" t="s">
        <v>454</v>
      </c>
      <c r="C32" s="38" t="s">
        <v>494</v>
      </c>
      <c r="D32" s="39">
        <f>D33+D39+D42+D44</f>
        <v>71540</v>
      </c>
      <c r="E32" s="39">
        <f>E33+E39+E42+E44</f>
        <v>9844.869999999999</v>
      </c>
      <c r="F32" s="34">
        <f>E32/D32</f>
        <v>0.13761350293542074</v>
      </c>
      <c r="G32" s="40">
        <v>71540000</v>
      </c>
      <c r="H32" s="40">
        <v>9844873.3399999999</v>
      </c>
    </row>
    <row r="33" spans="1:8" ht="22.5" x14ac:dyDescent="0.2">
      <c r="A33" s="41" t="s">
        <v>495</v>
      </c>
      <c r="B33" s="42" t="s">
        <v>454</v>
      </c>
      <c r="C33" s="43" t="s">
        <v>496</v>
      </c>
      <c r="D33" s="44">
        <f>D34+D36+D38</f>
        <v>54660</v>
      </c>
      <c r="E33" s="44">
        <f>E34+E36+E38</f>
        <v>9781.8499999999985</v>
      </c>
      <c r="F33" s="45">
        <f>E33/D33</f>
        <v>0.17895810464690814</v>
      </c>
      <c r="G33" s="40">
        <v>54660000</v>
      </c>
      <c r="H33" s="40">
        <v>9781855.6899999995</v>
      </c>
    </row>
    <row r="34" spans="1:8" ht="22.5" x14ac:dyDescent="0.2">
      <c r="A34" s="41" t="s">
        <v>497</v>
      </c>
      <c r="B34" s="42" t="s">
        <v>454</v>
      </c>
      <c r="C34" s="43" t="s">
        <v>498</v>
      </c>
      <c r="D34" s="44">
        <f>D35</f>
        <v>54660</v>
      </c>
      <c r="E34" s="44">
        <f>E35</f>
        <v>3137.49</v>
      </c>
      <c r="F34" s="45">
        <f t="shared" ref="F34:F45" si="2">E34/D34</f>
        <v>5.7400109769484078E-2</v>
      </c>
      <c r="G34" s="40">
        <v>54660000</v>
      </c>
      <c r="H34" s="40">
        <v>3137490.32</v>
      </c>
    </row>
    <row r="35" spans="1:8" ht="22.5" x14ac:dyDescent="0.2">
      <c r="A35" s="41" t="s">
        <v>497</v>
      </c>
      <c r="B35" s="42" t="s">
        <v>454</v>
      </c>
      <c r="C35" s="43" t="s">
        <v>499</v>
      </c>
      <c r="D35" s="44">
        <v>54660</v>
      </c>
      <c r="E35" s="44">
        <v>3137.49</v>
      </c>
      <c r="F35" s="45">
        <f t="shared" si="2"/>
        <v>5.7400109769484078E-2</v>
      </c>
      <c r="G35" s="40">
        <v>54660000</v>
      </c>
      <c r="H35" s="40">
        <v>3137490.32</v>
      </c>
    </row>
    <row r="36" spans="1:8" ht="33.75" x14ac:dyDescent="0.2">
      <c r="A36" s="41" t="s">
        <v>500</v>
      </c>
      <c r="B36" s="42" t="s">
        <v>454</v>
      </c>
      <c r="C36" s="43" t="s">
        <v>501</v>
      </c>
      <c r="D36" s="44">
        <f>D37</f>
        <v>0</v>
      </c>
      <c r="E36" s="44">
        <f>E37</f>
        <v>6644.36</v>
      </c>
      <c r="F36" s="45"/>
      <c r="G36" s="40" t="s">
        <v>17</v>
      </c>
      <c r="H36" s="40">
        <v>6644363.8600000003</v>
      </c>
    </row>
    <row r="37" spans="1:8" ht="45" x14ac:dyDescent="0.2">
      <c r="A37" s="41" t="s">
        <v>502</v>
      </c>
      <c r="B37" s="42" t="s">
        <v>454</v>
      </c>
      <c r="C37" s="43" t="s">
        <v>503</v>
      </c>
      <c r="D37" s="44"/>
      <c r="E37" s="44">
        <v>6644.36</v>
      </c>
      <c r="F37" s="45"/>
      <c r="G37" s="40" t="s">
        <v>17</v>
      </c>
      <c r="H37" s="40">
        <v>6644363.8600000003</v>
      </c>
    </row>
    <row r="38" spans="1:8" ht="22.5" x14ac:dyDescent="0.2">
      <c r="A38" s="41" t="s">
        <v>504</v>
      </c>
      <c r="B38" s="42" t="s">
        <v>454</v>
      </c>
      <c r="C38" s="43" t="s">
        <v>505</v>
      </c>
      <c r="D38" s="44"/>
      <c r="E38" s="44"/>
      <c r="F38" s="45"/>
      <c r="G38" s="40" t="s">
        <v>17</v>
      </c>
      <c r="H38" s="40">
        <v>1.51</v>
      </c>
    </row>
    <row r="39" spans="1:8" ht="22.5" x14ac:dyDescent="0.2">
      <c r="A39" s="41" t="s">
        <v>506</v>
      </c>
      <c r="B39" s="42" t="s">
        <v>454</v>
      </c>
      <c r="C39" s="43" t="s">
        <v>507</v>
      </c>
      <c r="D39" s="44">
        <f>D40+D41</f>
        <v>0</v>
      </c>
      <c r="E39" s="44">
        <f>E40+E41</f>
        <v>-549.31000000000006</v>
      </c>
      <c r="F39" s="45"/>
      <c r="G39" s="40" t="s">
        <v>17</v>
      </c>
      <c r="H39" s="40">
        <v>-549309.38</v>
      </c>
    </row>
    <row r="40" spans="1:8" ht="22.5" x14ac:dyDescent="0.2">
      <c r="A40" s="41" t="s">
        <v>506</v>
      </c>
      <c r="B40" s="42" t="s">
        <v>454</v>
      </c>
      <c r="C40" s="43" t="s">
        <v>508</v>
      </c>
      <c r="D40" s="44"/>
      <c r="E40" s="44">
        <v>-552.46</v>
      </c>
      <c r="F40" s="45"/>
      <c r="G40" s="40" t="s">
        <v>17</v>
      </c>
      <c r="H40" s="40">
        <v>-552465.74</v>
      </c>
    </row>
    <row r="41" spans="1:8" ht="22.5" x14ac:dyDescent="0.2">
      <c r="A41" s="41" t="s">
        <v>509</v>
      </c>
      <c r="B41" s="42" t="s">
        <v>454</v>
      </c>
      <c r="C41" s="43" t="s">
        <v>510</v>
      </c>
      <c r="D41" s="44"/>
      <c r="E41" s="44">
        <v>3.15</v>
      </c>
      <c r="F41" s="45"/>
      <c r="G41" s="40" t="s">
        <v>17</v>
      </c>
      <c r="H41" s="40">
        <v>3156.36</v>
      </c>
    </row>
    <row r="42" spans="1:8" ht="21" customHeight="1" x14ac:dyDescent="0.2">
      <c r="A42" s="41" t="s">
        <v>511</v>
      </c>
      <c r="B42" s="42" t="s">
        <v>454</v>
      </c>
      <c r="C42" s="43" t="s">
        <v>512</v>
      </c>
      <c r="D42" s="44">
        <f>D43</f>
        <v>280</v>
      </c>
      <c r="E42" s="44">
        <f>E43</f>
        <v>870.3</v>
      </c>
      <c r="F42" s="45">
        <f t="shared" si="2"/>
        <v>3.1082142857142854</v>
      </c>
      <c r="G42" s="40">
        <v>280000</v>
      </c>
      <c r="H42" s="40">
        <v>870296.71</v>
      </c>
    </row>
    <row r="43" spans="1:8" ht="22.5" customHeight="1" x14ac:dyDescent="0.2">
      <c r="A43" s="41" t="s">
        <v>511</v>
      </c>
      <c r="B43" s="42" t="s">
        <v>454</v>
      </c>
      <c r="C43" s="43" t="s">
        <v>513</v>
      </c>
      <c r="D43" s="44">
        <v>280</v>
      </c>
      <c r="E43" s="44">
        <v>870.3</v>
      </c>
      <c r="F43" s="45">
        <f t="shared" si="2"/>
        <v>3.1082142857142854</v>
      </c>
      <c r="G43" s="40">
        <v>280000</v>
      </c>
      <c r="H43" s="40">
        <v>870296.71</v>
      </c>
    </row>
    <row r="44" spans="1:8" ht="22.5" x14ac:dyDescent="0.2">
      <c r="A44" s="41" t="s">
        <v>514</v>
      </c>
      <c r="B44" s="42" t="s">
        <v>454</v>
      </c>
      <c r="C44" s="43" t="s">
        <v>515</v>
      </c>
      <c r="D44" s="44">
        <f>D45</f>
        <v>16600</v>
      </c>
      <c r="E44" s="44">
        <f>E45</f>
        <v>-257.97000000000003</v>
      </c>
      <c r="F44" s="45">
        <f t="shared" si="2"/>
        <v>-1.5540361445783133E-2</v>
      </c>
      <c r="G44" s="40">
        <v>16600000</v>
      </c>
      <c r="H44" s="40">
        <v>-257969.68</v>
      </c>
    </row>
    <row r="45" spans="1:8" ht="22.5" x14ac:dyDescent="0.2">
      <c r="A45" s="41" t="s">
        <v>516</v>
      </c>
      <c r="B45" s="42" t="s">
        <v>454</v>
      </c>
      <c r="C45" s="43" t="s">
        <v>517</v>
      </c>
      <c r="D45" s="44">
        <v>16600</v>
      </c>
      <c r="E45" s="44">
        <v>-257.97000000000003</v>
      </c>
      <c r="F45" s="45">
        <f t="shared" si="2"/>
        <v>-1.5540361445783133E-2</v>
      </c>
      <c r="G45" s="40">
        <v>16600000</v>
      </c>
      <c r="H45" s="40">
        <v>-257969.68</v>
      </c>
    </row>
    <row r="46" spans="1:8" ht="21" x14ac:dyDescent="0.2">
      <c r="A46" s="36" t="s">
        <v>518</v>
      </c>
      <c r="B46" s="37" t="s">
        <v>454</v>
      </c>
      <c r="C46" s="38" t="s">
        <v>519</v>
      </c>
      <c r="D46" s="39">
        <f>D47+D49+D52</f>
        <v>112160</v>
      </c>
      <c r="E46" s="39">
        <f>E47+E49+E52</f>
        <v>9277.1899999999987</v>
      </c>
      <c r="F46" s="34">
        <f>E46/D46</f>
        <v>8.2713890870185436E-2</v>
      </c>
      <c r="G46" s="40">
        <v>112160000</v>
      </c>
      <c r="H46" s="40">
        <v>9277187.4399999995</v>
      </c>
    </row>
    <row r="47" spans="1:8" ht="27" customHeight="1" x14ac:dyDescent="0.2">
      <c r="A47" s="41" t="s">
        <v>520</v>
      </c>
      <c r="B47" s="42" t="s">
        <v>454</v>
      </c>
      <c r="C47" s="43" t="s">
        <v>521</v>
      </c>
      <c r="D47" s="44">
        <f>D48</f>
        <v>22180</v>
      </c>
      <c r="E47" s="44">
        <f>E48</f>
        <v>664.44</v>
      </c>
      <c r="F47" s="45">
        <f>E47/D47</f>
        <v>2.9956717763751129E-2</v>
      </c>
      <c r="G47" s="40">
        <v>22180000</v>
      </c>
      <c r="H47" s="40">
        <v>664444.81000000006</v>
      </c>
    </row>
    <row r="48" spans="1:8" ht="33.75" x14ac:dyDescent="0.2">
      <c r="A48" s="41" t="s">
        <v>522</v>
      </c>
      <c r="B48" s="42" t="s">
        <v>454</v>
      </c>
      <c r="C48" s="43" t="s">
        <v>523</v>
      </c>
      <c r="D48" s="44">
        <v>22180</v>
      </c>
      <c r="E48" s="44">
        <v>664.44</v>
      </c>
      <c r="F48" s="45">
        <f t="shared" ref="F48:F56" si="3">E48/D48</f>
        <v>2.9956717763751129E-2</v>
      </c>
      <c r="G48" s="40">
        <v>22180000</v>
      </c>
      <c r="H48" s="40">
        <v>664444.81000000006</v>
      </c>
    </row>
    <row r="49" spans="1:8" ht="26.25" customHeight="1" x14ac:dyDescent="0.2">
      <c r="A49" s="41" t="s">
        <v>524</v>
      </c>
      <c r="B49" s="42" t="s">
        <v>454</v>
      </c>
      <c r="C49" s="43" t="s">
        <v>525</v>
      </c>
      <c r="D49" s="44">
        <f>D50+D51</f>
        <v>29050</v>
      </c>
      <c r="E49" s="44">
        <f>E50+E51</f>
        <v>3613.8</v>
      </c>
      <c r="F49" s="45">
        <f t="shared" si="3"/>
        <v>0.12439931153184165</v>
      </c>
      <c r="G49" s="40">
        <v>29050000</v>
      </c>
      <c r="H49" s="40">
        <v>3613790.48</v>
      </c>
    </row>
    <row r="50" spans="1:8" ht="22.5" x14ac:dyDescent="0.2">
      <c r="A50" s="41" t="s">
        <v>526</v>
      </c>
      <c r="B50" s="42" t="s">
        <v>454</v>
      </c>
      <c r="C50" s="43" t="s">
        <v>527</v>
      </c>
      <c r="D50" s="44">
        <v>29050</v>
      </c>
      <c r="E50" s="44">
        <v>3613.77</v>
      </c>
      <c r="F50" s="45">
        <f t="shared" si="3"/>
        <v>0.12439827882960414</v>
      </c>
      <c r="G50" s="40">
        <v>29050000</v>
      </c>
      <c r="H50" s="40">
        <v>3613765.48</v>
      </c>
    </row>
    <row r="51" spans="1:8" ht="22.5" x14ac:dyDescent="0.2">
      <c r="A51" s="41" t="s">
        <v>528</v>
      </c>
      <c r="B51" s="42" t="s">
        <v>454</v>
      </c>
      <c r="C51" s="43" t="s">
        <v>529</v>
      </c>
      <c r="D51" s="44"/>
      <c r="E51" s="44">
        <v>0.03</v>
      </c>
      <c r="F51" s="45" t="s">
        <v>17</v>
      </c>
      <c r="G51" s="40" t="s">
        <v>17</v>
      </c>
      <c r="H51" s="40">
        <v>25</v>
      </c>
    </row>
    <row r="52" spans="1:8" ht="22.5" customHeight="1" x14ac:dyDescent="0.2">
      <c r="A52" s="41" t="s">
        <v>530</v>
      </c>
      <c r="B52" s="42" t="s">
        <v>454</v>
      </c>
      <c r="C52" s="43" t="s">
        <v>531</v>
      </c>
      <c r="D52" s="44">
        <f>D53+D55</f>
        <v>60930</v>
      </c>
      <c r="E52" s="44">
        <f>E53+E55</f>
        <v>4998.95</v>
      </c>
      <c r="F52" s="45">
        <f t="shared" si="3"/>
        <v>8.2044149023469556E-2</v>
      </c>
      <c r="G52" s="40">
        <v>60930000</v>
      </c>
      <c r="H52" s="40">
        <v>4998952.1500000004</v>
      </c>
    </row>
    <row r="53" spans="1:8" ht="24" customHeight="1" x14ac:dyDescent="0.2">
      <c r="A53" s="41" t="s">
        <v>532</v>
      </c>
      <c r="B53" s="42" t="s">
        <v>454</v>
      </c>
      <c r="C53" s="43" t="s">
        <v>533</v>
      </c>
      <c r="D53" s="44">
        <f>D54</f>
        <v>53900</v>
      </c>
      <c r="E53" s="44">
        <f>E54</f>
        <v>4862.83</v>
      </c>
      <c r="F53" s="45">
        <f t="shared" si="3"/>
        <v>9.0219480519480519E-2</v>
      </c>
      <c r="G53" s="40">
        <v>53900000</v>
      </c>
      <c r="H53" s="40">
        <v>4862826.16</v>
      </c>
    </row>
    <row r="54" spans="1:8" ht="22.5" x14ac:dyDescent="0.2">
      <c r="A54" s="41" t="s">
        <v>534</v>
      </c>
      <c r="B54" s="42" t="s">
        <v>454</v>
      </c>
      <c r="C54" s="43" t="s">
        <v>535</v>
      </c>
      <c r="D54" s="44">
        <v>53900</v>
      </c>
      <c r="E54" s="44">
        <v>4862.83</v>
      </c>
      <c r="F54" s="45">
        <f t="shared" si="3"/>
        <v>9.0219480519480519E-2</v>
      </c>
      <c r="G54" s="40">
        <v>53900000</v>
      </c>
      <c r="H54" s="40">
        <v>4862826.16</v>
      </c>
    </row>
    <row r="55" spans="1:8" ht="28.5" customHeight="1" x14ac:dyDescent="0.2">
      <c r="A55" s="41" t="s">
        <v>536</v>
      </c>
      <c r="B55" s="42" t="s">
        <v>454</v>
      </c>
      <c r="C55" s="43" t="s">
        <v>537</v>
      </c>
      <c r="D55" s="44">
        <f>D56</f>
        <v>7030</v>
      </c>
      <c r="E55" s="44">
        <f>E56</f>
        <v>136.12</v>
      </c>
      <c r="F55" s="45">
        <f t="shared" si="3"/>
        <v>1.9362731152204837E-2</v>
      </c>
      <c r="G55" s="40">
        <v>7030000</v>
      </c>
      <c r="H55" s="40">
        <v>136125.99</v>
      </c>
    </row>
    <row r="56" spans="1:8" ht="22.5" x14ac:dyDescent="0.2">
      <c r="A56" s="41" t="s">
        <v>538</v>
      </c>
      <c r="B56" s="42" t="s">
        <v>454</v>
      </c>
      <c r="C56" s="43" t="s">
        <v>539</v>
      </c>
      <c r="D56" s="44">
        <v>7030</v>
      </c>
      <c r="E56" s="44">
        <v>136.12</v>
      </c>
      <c r="F56" s="45">
        <f t="shared" si="3"/>
        <v>1.9362731152204837E-2</v>
      </c>
      <c r="G56" s="40">
        <v>7030000</v>
      </c>
      <c r="H56" s="40">
        <v>136125.99</v>
      </c>
    </row>
    <row r="57" spans="1:8" ht="21" x14ac:dyDescent="0.2">
      <c r="A57" s="36" t="s">
        <v>540</v>
      </c>
      <c r="B57" s="37" t="s">
        <v>454</v>
      </c>
      <c r="C57" s="38" t="s">
        <v>541</v>
      </c>
      <c r="D57" s="39">
        <f>D58+D60</f>
        <v>5000</v>
      </c>
      <c r="E57" s="39">
        <f>E58+E60</f>
        <v>798</v>
      </c>
      <c r="F57" s="34">
        <f>E57/D57</f>
        <v>0.15959999999999999</v>
      </c>
      <c r="G57" s="40">
        <v>5000000</v>
      </c>
      <c r="H57" s="40">
        <v>798001.26</v>
      </c>
    </row>
    <row r="58" spans="1:8" ht="22.5" x14ac:dyDescent="0.2">
      <c r="A58" s="41" t="s">
        <v>542</v>
      </c>
      <c r="B58" s="42" t="s">
        <v>454</v>
      </c>
      <c r="C58" s="43" t="s">
        <v>543</v>
      </c>
      <c r="D58" s="44">
        <f>D59</f>
        <v>5000</v>
      </c>
      <c r="E58" s="44">
        <f>E59</f>
        <v>778</v>
      </c>
      <c r="F58" s="45">
        <f>E58/D58</f>
        <v>0.15559999999999999</v>
      </c>
      <c r="G58" s="40">
        <v>5000000</v>
      </c>
      <c r="H58" s="40">
        <v>778001.26</v>
      </c>
    </row>
    <row r="59" spans="1:8" ht="33.75" x14ac:dyDescent="0.2">
      <c r="A59" s="41" t="s">
        <v>544</v>
      </c>
      <c r="B59" s="42" t="s">
        <v>454</v>
      </c>
      <c r="C59" s="43" t="s">
        <v>545</v>
      </c>
      <c r="D59" s="44">
        <v>5000</v>
      </c>
      <c r="E59" s="44">
        <v>778</v>
      </c>
      <c r="F59" s="45">
        <f t="shared" ref="F59" si="4">E59/D59</f>
        <v>0.15559999999999999</v>
      </c>
      <c r="G59" s="40">
        <v>5000000</v>
      </c>
      <c r="H59" s="40">
        <v>778001.26</v>
      </c>
    </row>
    <row r="60" spans="1:8" ht="22.5" x14ac:dyDescent="0.2">
      <c r="A60" s="41" t="s">
        <v>546</v>
      </c>
      <c r="B60" s="42" t="s">
        <v>454</v>
      </c>
      <c r="C60" s="43" t="s">
        <v>547</v>
      </c>
      <c r="D60" s="44">
        <f>D61</f>
        <v>0</v>
      </c>
      <c r="E60" s="44">
        <f>E61</f>
        <v>20</v>
      </c>
      <c r="F60" s="45"/>
      <c r="G60" s="40" t="s">
        <v>17</v>
      </c>
      <c r="H60" s="40">
        <v>20000</v>
      </c>
    </row>
    <row r="61" spans="1:8" ht="22.5" x14ac:dyDescent="0.2">
      <c r="A61" s="41" t="s">
        <v>548</v>
      </c>
      <c r="B61" s="42" t="s">
        <v>454</v>
      </c>
      <c r="C61" s="43" t="s">
        <v>549</v>
      </c>
      <c r="D61" s="44"/>
      <c r="E61" s="44">
        <v>20</v>
      </c>
      <c r="F61" s="45"/>
      <c r="G61" s="40" t="s">
        <v>17</v>
      </c>
      <c r="H61" s="40">
        <v>20000</v>
      </c>
    </row>
    <row r="62" spans="1:8" ht="31.5" x14ac:dyDescent="0.2">
      <c r="A62" s="36" t="s">
        <v>550</v>
      </c>
      <c r="B62" s="37" t="s">
        <v>454</v>
      </c>
      <c r="C62" s="38" t="s">
        <v>551</v>
      </c>
      <c r="D62" s="39">
        <f t="shared" ref="D62:E64" si="5">D63</f>
        <v>0</v>
      </c>
      <c r="E62" s="39">
        <f t="shared" si="5"/>
        <v>-0.06</v>
      </c>
      <c r="F62" s="45"/>
      <c r="G62" s="40" t="s">
        <v>17</v>
      </c>
      <c r="H62" s="40">
        <v>-59.75</v>
      </c>
    </row>
    <row r="63" spans="1:8" ht="21" customHeight="1" x14ac:dyDescent="0.2">
      <c r="A63" s="41" t="s">
        <v>552</v>
      </c>
      <c r="B63" s="42" t="s">
        <v>454</v>
      </c>
      <c r="C63" s="43" t="s">
        <v>553</v>
      </c>
      <c r="D63" s="44">
        <f t="shared" si="5"/>
        <v>0</v>
      </c>
      <c r="E63" s="44">
        <f t="shared" si="5"/>
        <v>-0.06</v>
      </c>
      <c r="F63" s="45"/>
      <c r="G63" s="40" t="s">
        <v>17</v>
      </c>
      <c r="H63" s="40">
        <v>-59.75</v>
      </c>
    </row>
    <row r="64" spans="1:8" ht="22.5" x14ac:dyDescent="0.2">
      <c r="A64" s="41" t="s">
        <v>554</v>
      </c>
      <c r="B64" s="42" t="s">
        <v>454</v>
      </c>
      <c r="C64" s="43" t="s">
        <v>555</v>
      </c>
      <c r="D64" s="44">
        <f t="shared" si="5"/>
        <v>0</v>
      </c>
      <c r="E64" s="44">
        <f t="shared" si="5"/>
        <v>-0.06</v>
      </c>
      <c r="F64" s="45"/>
      <c r="G64" s="40" t="s">
        <v>17</v>
      </c>
      <c r="H64" s="40">
        <v>-59.75</v>
      </c>
    </row>
    <row r="65" spans="1:8" ht="22.5" x14ac:dyDescent="0.2">
      <c r="A65" s="41" t="s">
        <v>556</v>
      </c>
      <c r="B65" s="42" t="s">
        <v>454</v>
      </c>
      <c r="C65" s="43" t="s">
        <v>557</v>
      </c>
      <c r="D65" s="44"/>
      <c r="E65" s="44">
        <v>-0.06</v>
      </c>
      <c r="F65" s="45"/>
      <c r="G65" s="40" t="s">
        <v>17</v>
      </c>
      <c r="H65" s="40">
        <v>-59.75</v>
      </c>
    </row>
    <row r="66" spans="1:8" ht="31.5" x14ac:dyDescent="0.2">
      <c r="A66" s="36" t="s">
        <v>558</v>
      </c>
      <c r="B66" s="37" t="s">
        <v>454</v>
      </c>
      <c r="C66" s="38" t="s">
        <v>559</v>
      </c>
      <c r="D66" s="39">
        <f>D67+D72+D75</f>
        <v>160706.72</v>
      </c>
      <c r="E66" s="39">
        <f>E67+E72+E75</f>
        <v>11454.720000000003</v>
      </c>
      <c r="F66" s="34">
        <f>E66/D66</f>
        <v>7.1277168745650474E-2</v>
      </c>
      <c r="G66" s="40">
        <v>160706720</v>
      </c>
      <c r="H66" s="40">
        <v>11454716.35</v>
      </c>
    </row>
    <row r="67" spans="1:8" ht="56.25" x14ac:dyDescent="0.2">
      <c r="A67" s="41" t="s">
        <v>560</v>
      </c>
      <c r="B67" s="42" t="s">
        <v>454</v>
      </c>
      <c r="C67" s="43" t="s">
        <v>561</v>
      </c>
      <c r="D67" s="44">
        <f>D68+D70</f>
        <v>155973.70000000001</v>
      </c>
      <c r="E67" s="44">
        <f>E68+E70</f>
        <v>10488.990000000002</v>
      </c>
      <c r="F67" s="45">
        <f>E67/D67</f>
        <v>6.7248452784027052E-2</v>
      </c>
      <c r="G67" s="40">
        <v>155973700</v>
      </c>
      <c r="H67" s="40">
        <v>10488985.99</v>
      </c>
    </row>
    <row r="68" spans="1:8" ht="56.25" x14ac:dyDescent="0.2">
      <c r="A68" s="41" t="s">
        <v>562</v>
      </c>
      <c r="B68" s="42" t="s">
        <v>454</v>
      </c>
      <c r="C68" s="43" t="s">
        <v>563</v>
      </c>
      <c r="D68" s="44">
        <f>D69</f>
        <v>154329.70000000001</v>
      </c>
      <c r="E68" s="44">
        <f>E69</f>
        <v>10301.120000000001</v>
      </c>
      <c r="F68" s="45">
        <f t="shared" ref="F68:F79" si="6">E68/D68</f>
        <v>6.674748930374387E-2</v>
      </c>
      <c r="G68" s="40">
        <v>154329700</v>
      </c>
      <c r="H68" s="40">
        <v>10301119.77</v>
      </c>
    </row>
    <row r="69" spans="1:8" ht="56.25" x14ac:dyDescent="0.2">
      <c r="A69" s="41" t="s">
        <v>564</v>
      </c>
      <c r="B69" s="42" t="s">
        <v>454</v>
      </c>
      <c r="C69" s="43" t="s">
        <v>565</v>
      </c>
      <c r="D69" s="44">
        <v>154329.70000000001</v>
      </c>
      <c r="E69" s="44">
        <v>10301.120000000001</v>
      </c>
      <c r="F69" s="45">
        <f t="shared" si="6"/>
        <v>6.674748930374387E-2</v>
      </c>
      <c r="G69" s="40">
        <v>154329700</v>
      </c>
      <c r="H69" s="40">
        <v>10301119.77</v>
      </c>
    </row>
    <row r="70" spans="1:8" ht="33.75" x14ac:dyDescent="0.2">
      <c r="A70" s="41" t="s">
        <v>566</v>
      </c>
      <c r="B70" s="42" t="s">
        <v>454</v>
      </c>
      <c r="C70" s="43" t="s">
        <v>567</v>
      </c>
      <c r="D70" s="44">
        <f>D71</f>
        <v>1644</v>
      </c>
      <c r="E70" s="44">
        <f>E71</f>
        <v>187.87</v>
      </c>
      <c r="F70" s="45">
        <f t="shared" si="6"/>
        <v>0.11427615571776156</v>
      </c>
      <c r="G70" s="40">
        <v>1644000</v>
      </c>
      <c r="H70" s="40">
        <v>187866.22</v>
      </c>
    </row>
    <row r="71" spans="1:8" ht="22.5" x14ac:dyDescent="0.2">
      <c r="A71" s="41" t="s">
        <v>568</v>
      </c>
      <c r="B71" s="42" t="s">
        <v>454</v>
      </c>
      <c r="C71" s="43" t="s">
        <v>569</v>
      </c>
      <c r="D71" s="44">
        <v>1644</v>
      </c>
      <c r="E71" s="44">
        <v>187.87</v>
      </c>
      <c r="F71" s="45">
        <f t="shared" si="6"/>
        <v>0.11427615571776156</v>
      </c>
      <c r="G71" s="40">
        <v>1644000</v>
      </c>
      <c r="H71" s="40">
        <v>187866.22</v>
      </c>
    </row>
    <row r="72" spans="1:8" ht="22.5" x14ac:dyDescent="0.2">
      <c r="A72" s="41" t="s">
        <v>570</v>
      </c>
      <c r="B72" s="42" t="s">
        <v>454</v>
      </c>
      <c r="C72" s="43" t="s">
        <v>571</v>
      </c>
      <c r="D72" s="44">
        <f>D73</f>
        <v>1777.9</v>
      </c>
      <c r="E72" s="44">
        <f>E73</f>
        <v>359.62</v>
      </c>
      <c r="F72" s="45">
        <f t="shared" si="6"/>
        <v>0.20227234377636535</v>
      </c>
      <c r="G72" s="40">
        <v>1777900</v>
      </c>
      <c r="H72" s="40">
        <v>359624.72</v>
      </c>
    </row>
    <row r="73" spans="1:8" ht="33.75" x14ac:dyDescent="0.2">
      <c r="A73" s="41" t="s">
        <v>572</v>
      </c>
      <c r="B73" s="42" t="s">
        <v>454</v>
      </c>
      <c r="C73" s="43" t="s">
        <v>573</v>
      </c>
      <c r="D73" s="44">
        <f>D74</f>
        <v>1777.9</v>
      </c>
      <c r="E73" s="44">
        <f>E74</f>
        <v>359.62</v>
      </c>
      <c r="F73" s="45">
        <f t="shared" si="6"/>
        <v>0.20227234377636535</v>
      </c>
      <c r="G73" s="40">
        <v>1777900</v>
      </c>
      <c r="H73" s="40">
        <v>359624.72</v>
      </c>
    </row>
    <row r="74" spans="1:8" ht="33.75" x14ac:dyDescent="0.2">
      <c r="A74" s="41" t="s">
        <v>574</v>
      </c>
      <c r="B74" s="42" t="s">
        <v>454</v>
      </c>
      <c r="C74" s="43" t="s">
        <v>575</v>
      </c>
      <c r="D74" s="44">
        <v>1777.9</v>
      </c>
      <c r="E74" s="44">
        <v>359.62</v>
      </c>
      <c r="F74" s="45">
        <f t="shared" si="6"/>
        <v>0.20227234377636535</v>
      </c>
      <c r="G74" s="40">
        <v>1777900</v>
      </c>
      <c r="H74" s="40">
        <v>359624.72</v>
      </c>
    </row>
    <row r="75" spans="1:8" ht="56.25" x14ac:dyDescent="0.2">
      <c r="A75" s="41" t="s">
        <v>576</v>
      </c>
      <c r="B75" s="42" t="s">
        <v>454</v>
      </c>
      <c r="C75" s="43" t="s">
        <v>577</v>
      </c>
      <c r="D75" s="44">
        <f>D76+D78</f>
        <v>2955.12</v>
      </c>
      <c r="E75" s="44">
        <f>E76+E78</f>
        <v>606.11</v>
      </c>
      <c r="F75" s="45">
        <f t="shared" si="6"/>
        <v>0.20510503803568045</v>
      </c>
      <c r="G75" s="40">
        <v>2955120</v>
      </c>
      <c r="H75" s="40">
        <v>606105.64</v>
      </c>
    </row>
    <row r="76" spans="1:8" ht="33.75" x14ac:dyDescent="0.2">
      <c r="A76" s="41" t="s">
        <v>578</v>
      </c>
      <c r="B76" s="42" t="s">
        <v>454</v>
      </c>
      <c r="C76" s="43" t="s">
        <v>579</v>
      </c>
      <c r="D76" s="44">
        <f>D77</f>
        <v>1055.1199999999999</v>
      </c>
      <c r="E76" s="44">
        <f>E77</f>
        <v>188.71</v>
      </c>
      <c r="F76" s="45">
        <f t="shared" si="6"/>
        <v>0.17885169459397987</v>
      </c>
      <c r="G76" s="40">
        <v>1055120</v>
      </c>
      <c r="H76" s="40">
        <v>188707</v>
      </c>
    </row>
    <row r="77" spans="1:8" ht="22.5" x14ac:dyDescent="0.2">
      <c r="A77" s="41" t="s">
        <v>580</v>
      </c>
      <c r="B77" s="42" t="s">
        <v>454</v>
      </c>
      <c r="C77" s="43" t="s">
        <v>581</v>
      </c>
      <c r="D77" s="44">
        <v>1055.1199999999999</v>
      </c>
      <c r="E77" s="44">
        <v>188.71</v>
      </c>
      <c r="F77" s="45">
        <f t="shared" si="6"/>
        <v>0.17885169459397987</v>
      </c>
      <c r="G77" s="40">
        <v>1055120</v>
      </c>
      <c r="H77" s="40">
        <v>188707</v>
      </c>
    </row>
    <row r="78" spans="1:8" ht="56.25" x14ac:dyDescent="0.2">
      <c r="A78" s="41" t="s">
        <v>582</v>
      </c>
      <c r="B78" s="42" t="s">
        <v>454</v>
      </c>
      <c r="C78" s="43" t="s">
        <v>583</v>
      </c>
      <c r="D78" s="44">
        <f>D79</f>
        <v>1900</v>
      </c>
      <c r="E78" s="44">
        <f>E79</f>
        <v>417.4</v>
      </c>
      <c r="F78" s="45">
        <f t="shared" si="6"/>
        <v>0.21968421052631579</v>
      </c>
      <c r="G78" s="40">
        <v>1900000</v>
      </c>
      <c r="H78" s="40">
        <v>417398.64</v>
      </c>
    </row>
    <row r="79" spans="1:8" ht="56.25" x14ac:dyDescent="0.2">
      <c r="A79" s="41" t="s">
        <v>584</v>
      </c>
      <c r="B79" s="42" t="s">
        <v>454</v>
      </c>
      <c r="C79" s="43" t="s">
        <v>585</v>
      </c>
      <c r="D79" s="44">
        <v>1900</v>
      </c>
      <c r="E79" s="44">
        <v>417.4</v>
      </c>
      <c r="F79" s="45">
        <f t="shared" si="6"/>
        <v>0.21968421052631579</v>
      </c>
      <c r="G79" s="40">
        <v>1900000</v>
      </c>
      <c r="H79" s="40">
        <v>417398.64</v>
      </c>
    </row>
    <row r="80" spans="1:8" ht="21" x14ac:dyDescent="0.2">
      <c r="A80" s="36" t="s">
        <v>586</v>
      </c>
      <c r="B80" s="37" t="s">
        <v>454</v>
      </c>
      <c r="C80" s="38" t="s">
        <v>587</v>
      </c>
      <c r="D80" s="39">
        <f>D81</f>
        <v>351</v>
      </c>
      <c r="E80" s="39">
        <f>E81</f>
        <v>912.46</v>
      </c>
      <c r="F80" s="34">
        <f>E80/D80</f>
        <v>2.5996011396011398</v>
      </c>
      <c r="G80" s="40">
        <v>351000</v>
      </c>
      <c r="H80" s="40">
        <v>912462.13</v>
      </c>
    </row>
    <row r="81" spans="1:8" ht="22.5" x14ac:dyDescent="0.2">
      <c r="A81" s="41" t="s">
        <v>588</v>
      </c>
      <c r="B81" s="42" t="s">
        <v>454</v>
      </c>
      <c r="C81" s="43" t="s">
        <v>589</v>
      </c>
      <c r="D81" s="44">
        <f>D82+D83+D84</f>
        <v>351</v>
      </c>
      <c r="E81" s="44">
        <f>E82+E83+E84</f>
        <v>912.46</v>
      </c>
      <c r="F81" s="45">
        <f>E81/D81</f>
        <v>2.5996011396011398</v>
      </c>
      <c r="G81" s="40">
        <v>351000</v>
      </c>
      <c r="H81" s="40">
        <v>912462.13</v>
      </c>
    </row>
    <row r="82" spans="1:8" ht="22.5" x14ac:dyDescent="0.2">
      <c r="A82" s="41" t="s">
        <v>590</v>
      </c>
      <c r="B82" s="42" t="s">
        <v>454</v>
      </c>
      <c r="C82" s="43" t="s">
        <v>591</v>
      </c>
      <c r="D82" s="44"/>
      <c r="E82" s="44">
        <v>22.11</v>
      </c>
      <c r="F82" s="45"/>
      <c r="G82" s="40" t="s">
        <v>17</v>
      </c>
      <c r="H82" s="40">
        <v>22109.94</v>
      </c>
    </row>
    <row r="83" spans="1:8" ht="22.5" x14ac:dyDescent="0.2">
      <c r="A83" s="41" t="s">
        <v>592</v>
      </c>
      <c r="B83" s="42" t="s">
        <v>454</v>
      </c>
      <c r="C83" s="43" t="s">
        <v>593</v>
      </c>
      <c r="D83" s="44">
        <v>351</v>
      </c>
      <c r="E83" s="44">
        <v>889.41</v>
      </c>
      <c r="F83" s="45">
        <f t="shared" ref="F83" si="7">E83/D83</f>
        <v>2.5339316239316236</v>
      </c>
      <c r="G83" s="40">
        <v>351000</v>
      </c>
      <c r="H83" s="40">
        <v>889405.14</v>
      </c>
    </row>
    <row r="84" spans="1:8" ht="22.5" x14ac:dyDescent="0.2">
      <c r="A84" s="41" t="s">
        <v>594</v>
      </c>
      <c r="B84" s="42" t="s">
        <v>454</v>
      </c>
      <c r="C84" s="43" t="s">
        <v>595</v>
      </c>
      <c r="D84" s="44">
        <f>D85</f>
        <v>0</v>
      </c>
      <c r="E84" s="44">
        <f>E85</f>
        <v>0.94</v>
      </c>
      <c r="F84" s="45"/>
      <c r="G84" s="40" t="s">
        <v>17</v>
      </c>
      <c r="H84" s="40">
        <v>947.05</v>
      </c>
    </row>
    <row r="85" spans="1:8" ht="22.5" x14ac:dyDescent="0.2">
      <c r="A85" s="41" t="s">
        <v>596</v>
      </c>
      <c r="B85" s="42" t="s">
        <v>454</v>
      </c>
      <c r="C85" s="43" t="s">
        <v>597</v>
      </c>
      <c r="D85" s="44"/>
      <c r="E85" s="44">
        <v>0.94</v>
      </c>
      <c r="F85" s="45"/>
      <c r="G85" s="40" t="s">
        <v>17</v>
      </c>
      <c r="H85" s="40">
        <v>947.05</v>
      </c>
    </row>
    <row r="86" spans="1:8" ht="21" x14ac:dyDescent="0.2">
      <c r="A86" s="36" t="s">
        <v>598</v>
      </c>
      <c r="B86" s="37" t="s">
        <v>454</v>
      </c>
      <c r="C86" s="38" t="s">
        <v>599</v>
      </c>
      <c r="D86" s="39">
        <f>D87+D90</f>
        <v>124285.92000000001</v>
      </c>
      <c r="E86" s="39">
        <f>E87+E90</f>
        <v>3187.4500000000003</v>
      </c>
      <c r="F86" s="34">
        <f>E86/D86</f>
        <v>2.5646106976558568E-2</v>
      </c>
      <c r="G86" s="40">
        <v>124285920</v>
      </c>
      <c r="H86" s="40">
        <v>3187444.97</v>
      </c>
    </row>
    <row r="87" spans="1:8" ht="22.5" x14ac:dyDescent="0.2">
      <c r="A87" s="41" t="s">
        <v>600</v>
      </c>
      <c r="B87" s="42" t="s">
        <v>454</v>
      </c>
      <c r="C87" s="43" t="s">
        <v>601</v>
      </c>
      <c r="D87" s="44">
        <f>D88</f>
        <v>15.6</v>
      </c>
      <c r="E87" s="44">
        <f>E88</f>
        <v>2.4</v>
      </c>
      <c r="F87" s="45">
        <f>E87/D87</f>
        <v>0.15384615384615385</v>
      </c>
      <c r="G87" s="40">
        <v>15600</v>
      </c>
      <c r="H87" s="40">
        <v>2400</v>
      </c>
    </row>
    <row r="88" spans="1:8" ht="22.5" x14ac:dyDescent="0.2">
      <c r="A88" s="41" t="s">
        <v>602</v>
      </c>
      <c r="B88" s="42" t="s">
        <v>454</v>
      </c>
      <c r="C88" s="43" t="s">
        <v>603</v>
      </c>
      <c r="D88" s="44">
        <f>D89</f>
        <v>15.6</v>
      </c>
      <c r="E88" s="44">
        <f>E89</f>
        <v>2.4</v>
      </c>
      <c r="F88" s="45">
        <f t="shared" ref="F88:F92" si="8">E88/D88</f>
        <v>0.15384615384615385</v>
      </c>
      <c r="G88" s="40">
        <v>15600</v>
      </c>
      <c r="H88" s="40">
        <v>2400</v>
      </c>
    </row>
    <row r="89" spans="1:8" ht="22.5" x14ac:dyDescent="0.2">
      <c r="A89" s="41" t="s">
        <v>604</v>
      </c>
      <c r="B89" s="42" t="s">
        <v>454</v>
      </c>
      <c r="C89" s="43" t="s">
        <v>605</v>
      </c>
      <c r="D89" s="44">
        <v>15.6</v>
      </c>
      <c r="E89" s="44">
        <v>2.4</v>
      </c>
      <c r="F89" s="45">
        <f t="shared" si="8"/>
        <v>0.15384615384615385</v>
      </c>
      <c r="G89" s="40">
        <v>15600</v>
      </c>
      <c r="H89" s="40">
        <v>2400</v>
      </c>
    </row>
    <row r="90" spans="1:8" ht="22.5" x14ac:dyDescent="0.2">
      <c r="A90" s="41" t="s">
        <v>606</v>
      </c>
      <c r="B90" s="42" t="s">
        <v>454</v>
      </c>
      <c r="C90" s="43" t="s">
        <v>607</v>
      </c>
      <c r="D90" s="44">
        <f>D91</f>
        <v>124270.32</v>
      </c>
      <c r="E90" s="44">
        <f>E91</f>
        <v>3185.05</v>
      </c>
      <c r="F90" s="45">
        <f t="shared" si="8"/>
        <v>2.5630013666980176E-2</v>
      </c>
      <c r="G90" s="40">
        <v>124270320</v>
      </c>
      <c r="H90" s="40">
        <v>3185044.97</v>
      </c>
    </row>
    <row r="91" spans="1:8" ht="22.5" x14ac:dyDescent="0.2">
      <c r="A91" s="41" t="s">
        <v>608</v>
      </c>
      <c r="B91" s="42" t="s">
        <v>454</v>
      </c>
      <c r="C91" s="43" t="s">
        <v>609</v>
      </c>
      <c r="D91" s="44">
        <f>D92</f>
        <v>124270.32</v>
      </c>
      <c r="E91" s="44">
        <f>E92</f>
        <v>3185.05</v>
      </c>
      <c r="F91" s="45">
        <f t="shared" si="8"/>
        <v>2.5630013666980176E-2</v>
      </c>
      <c r="G91" s="40">
        <v>124270320</v>
      </c>
      <c r="H91" s="40">
        <v>3185044.97</v>
      </c>
    </row>
    <row r="92" spans="1:8" ht="22.5" x14ac:dyDescent="0.2">
      <c r="A92" s="41" t="s">
        <v>610</v>
      </c>
      <c r="B92" s="42" t="s">
        <v>454</v>
      </c>
      <c r="C92" s="43" t="s">
        <v>611</v>
      </c>
      <c r="D92" s="44">
        <v>124270.32</v>
      </c>
      <c r="E92" s="44">
        <v>3185.05</v>
      </c>
      <c r="F92" s="45">
        <f t="shared" si="8"/>
        <v>2.5630013666980176E-2</v>
      </c>
      <c r="G92" s="40">
        <v>124270320</v>
      </c>
      <c r="H92" s="40">
        <v>3185044.97</v>
      </c>
    </row>
    <row r="93" spans="1:8" ht="21" x14ac:dyDescent="0.2">
      <c r="A93" s="36" t="s">
        <v>612</v>
      </c>
      <c r="B93" s="37" t="s">
        <v>454</v>
      </c>
      <c r="C93" s="38" t="s">
        <v>613</v>
      </c>
      <c r="D93" s="39">
        <f>D94+D97</f>
        <v>21313</v>
      </c>
      <c r="E93" s="39">
        <f>E94+E97</f>
        <v>1816.6</v>
      </c>
      <c r="F93" s="34">
        <f>E93/D93</f>
        <v>8.5234364003190538E-2</v>
      </c>
      <c r="G93" s="40">
        <v>21313000</v>
      </c>
      <c r="H93" s="40">
        <v>1816595.11</v>
      </c>
    </row>
    <row r="94" spans="1:8" ht="56.25" x14ac:dyDescent="0.2">
      <c r="A94" s="41" t="s">
        <v>614</v>
      </c>
      <c r="B94" s="42" t="s">
        <v>454</v>
      </c>
      <c r="C94" s="43" t="s">
        <v>615</v>
      </c>
      <c r="D94" s="44">
        <f>D95</f>
        <v>15313</v>
      </c>
      <c r="E94" s="44">
        <f>E95</f>
        <v>46.73</v>
      </c>
      <c r="F94" s="45">
        <f>E94/D94</f>
        <v>3.0516554561483703E-3</v>
      </c>
      <c r="G94" s="40">
        <v>15313000</v>
      </c>
      <c r="H94" s="40">
        <v>46728.26</v>
      </c>
    </row>
    <row r="95" spans="1:8" ht="67.5" x14ac:dyDescent="0.2">
      <c r="A95" s="41" t="s">
        <v>616</v>
      </c>
      <c r="B95" s="42" t="s">
        <v>454</v>
      </c>
      <c r="C95" s="43" t="s">
        <v>617</v>
      </c>
      <c r="D95" s="44">
        <f>D96</f>
        <v>15313</v>
      </c>
      <c r="E95" s="44">
        <f>E96</f>
        <v>46.73</v>
      </c>
      <c r="F95" s="45">
        <f t="shared" ref="F95:F99" si="9">E95/D95</f>
        <v>3.0516554561483703E-3</v>
      </c>
      <c r="G95" s="40">
        <v>15313000</v>
      </c>
      <c r="H95" s="40">
        <v>46728.26</v>
      </c>
    </row>
    <row r="96" spans="1:8" ht="67.5" x14ac:dyDescent="0.2">
      <c r="A96" s="41" t="s">
        <v>618</v>
      </c>
      <c r="B96" s="42" t="s">
        <v>454</v>
      </c>
      <c r="C96" s="43" t="s">
        <v>619</v>
      </c>
      <c r="D96" s="44">
        <v>15313</v>
      </c>
      <c r="E96" s="44">
        <v>46.73</v>
      </c>
      <c r="F96" s="45">
        <f t="shared" si="9"/>
        <v>3.0516554561483703E-3</v>
      </c>
      <c r="G96" s="40">
        <v>15313000</v>
      </c>
      <c r="H96" s="40">
        <v>46728.26</v>
      </c>
    </row>
    <row r="97" spans="1:8" ht="22.5" x14ac:dyDescent="0.2">
      <c r="A97" s="41" t="s">
        <v>620</v>
      </c>
      <c r="B97" s="42" t="s">
        <v>454</v>
      </c>
      <c r="C97" s="43" t="s">
        <v>621</v>
      </c>
      <c r="D97" s="44">
        <f>D98</f>
        <v>6000</v>
      </c>
      <c r="E97" s="44">
        <f>E98</f>
        <v>1769.87</v>
      </c>
      <c r="F97" s="45">
        <f t="shared" si="9"/>
        <v>0.29497833333333334</v>
      </c>
      <c r="G97" s="40">
        <v>6000000</v>
      </c>
      <c r="H97" s="40">
        <v>1769866.85</v>
      </c>
    </row>
    <row r="98" spans="1:8" ht="33.75" x14ac:dyDescent="0.2">
      <c r="A98" s="41" t="s">
        <v>622</v>
      </c>
      <c r="B98" s="42" t="s">
        <v>454</v>
      </c>
      <c r="C98" s="43" t="s">
        <v>623</v>
      </c>
      <c r="D98" s="44">
        <f>D99</f>
        <v>6000</v>
      </c>
      <c r="E98" s="44">
        <f>E99</f>
        <v>1769.87</v>
      </c>
      <c r="F98" s="45">
        <f t="shared" si="9"/>
        <v>0.29497833333333334</v>
      </c>
      <c r="G98" s="40">
        <v>6000000</v>
      </c>
      <c r="H98" s="40">
        <v>1769866.85</v>
      </c>
    </row>
    <row r="99" spans="1:8" ht="33.75" x14ac:dyDescent="0.2">
      <c r="A99" s="41" t="s">
        <v>624</v>
      </c>
      <c r="B99" s="42" t="s">
        <v>454</v>
      </c>
      <c r="C99" s="43" t="s">
        <v>625</v>
      </c>
      <c r="D99" s="44">
        <v>6000</v>
      </c>
      <c r="E99" s="44">
        <v>1769.87</v>
      </c>
      <c r="F99" s="45">
        <f t="shared" si="9"/>
        <v>0.29497833333333334</v>
      </c>
      <c r="G99" s="40">
        <v>6000000</v>
      </c>
      <c r="H99" s="40">
        <v>1769866.85</v>
      </c>
    </row>
    <row r="100" spans="1:8" ht="21" x14ac:dyDescent="0.2">
      <c r="A100" s="36" t="s">
        <v>626</v>
      </c>
      <c r="B100" s="37" t="s">
        <v>454</v>
      </c>
      <c r="C100" s="38" t="s">
        <v>627</v>
      </c>
      <c r="D100" s="39">
        <f>D101+D118+D120+D125</f>
        <v>5000</v>
      </c>
      <c r="E100" s="39">
        <f>E101+E118+E120+E125</f>
        <v>717.77</v>
      </c>
      <c r="F100" s="34">
        <f>E100/D100</f>
        <v>0.14355399999999999</v>
      </c>
      <c r="G100" s="40">
        <v>5000000</v>
      </c>
      <c r="H100" s="40">
        <v>717778.67</v>
      </c>
    </row>
    <row r="101" spans="1:8" ht="22.5" x14ac:dyDescent="0.2">
      <c r="A101" s="41" t="s">
        <v>628</v>
      </c>
      <c r="B101" s="42" t="s">
        <v>454</v>
      </c>
      <c r="C101" s="43" t="s">
        <v>629</v>
      </c>
      <c r="D101" s="44">
        <f>D102+D104+D106+D108+D110+D112+D114+D116</f>
        <v>0</v>
      </c>
      <c r="E101" s="44">
        <f>E102+E104+E106+E108+E110+E112+E114+E116</f>
        <v>144.87</v>
      </c>
      <c r="F101" s="45"/>
      <c r="G101" s="40" t="s">
        <v>17</v>
      </c>
      <c r="H101" s="40">
        <v>144876.46</v>
      </c>
    </row>
    <row r="102" spans="1:8" ht="56.25" x14ac:dyDescent="0.2">
      <c r="A102" s="41" t="s">
        <v>630</v>
      </c>
      <c r="B102" s="42" t="s">
        <v>454</v>
      </c>
      <c r="C102" s="43" t="s">
        <v>631</v>
      </c>
      <c r="D102" s="44">
        <f>D103</f>
        <v>0</v>
      </c>
      <c r="E102" s="44">
        <f>E103</f>
        <v>9</v>
      </c>
      <c r="F102" s="45"/>
      <c r="G102" s="40" t="s">
        <v>17</v>
      </c>
      <c r="H102" s="40">
        <v>9000.56</v>
      </c>
    </row>
    <row r="103" spans="1:8" ht="67.5" x14ac:dyDescent="0.2">
      <c r="A103" s="41" t="s">
        <v>632</v>
      </c>
      <c r="B103" s="42" t="s">
        <v>454</v>
      </c>
      <c r="C103" s="43" t="s">
        <v>633</v>
      </c>
      <c r="D103" s="44"/>
      <c r="E103" s="44">
        <v>9</v>
      </c>
      <c r="F103" s="45"/>
      <c r="G103" s="40" t="s">
        <v>17</v>
      </c>
      <c r="H103" s="40">
        <v>9000.56</v>
      </c>
    </row>
    <row r="104" spans="1:8" ht="33.75" x14ac:dyDescent="0.2">
      <c r="A104" s="41" t="s">
        <v>634</v>
      </c>
      <c r="B104" s="42" t="s">
        <v>454</v>
      </c>
      <c r="C104" s="43" t="s">
        <v>635</v>
      </c>
      <c r="D104" s="44">
        <f>D105</f>
        <v>0</v>
      </c>
      <c r="E104" s="44">
        <f>E105</f>
        <v>0.08</v>
      </c>
      <c r="F104" s="45"/>
      <c r="G104" s="40" t="s">
        <v>17</v>
      </c>
      <c r="H104" s="40">
        <v>82.57</v>
      </c>
    </row>
    <row r="105" spans="1:8" ht="56.25" x14ac:dyDescent="0.2">
      <c r="A105" s="41" t="s">
        <v>636</v>
      </c>
      <c r="B105" s="42" t="s">
        <v>454</v>
      </c>
      <c r="C105" s="43" t="s">
        <v>637</v>
      </c>
      <c r="D105" s="44"/>
      <c r="E105" s="44">
        <v>0.08</v>
      </c>
      <c r="F105" s="45"/>
      <c r="G105" s="40" t="s">
        <v>17</v>
      </c>
      <c r="H105" s="40">
        <v>82.57</v>
      </c>
    </row>
    <row r="106" spans="1:8" ht="45" x14ac:dyDescent="0.2">
      <c r="A106" s="41" t="s">
        <v>638</v>
      </c>
      <c r="B106" s="42" t="s">
        <v>454</v>
      </c>
      <c r="C106" s="43" t="s">
        <v>639</v>
      </c>
      <c r="D106" s="44">
        <f>D107</f>
        <v>0</v>
      </c>
      <c r="E106" s="44">
        <f>E107</f>
        <v>1.51</v>
      </c>
      <c r="F106" s="45"/>
      <c r="G106" s="40" t="s">
        <v>17</v>
      </c>
      <c r="H106" s="40">
        <v>1514.25</v>
      </c>
    </row>
    <row r="107" spans="1:8" ht="56.25" x14ac:dyDescent="0.2">
      <c r="A107" s="41" t="s">
        <v>640</v>
      </c>
      <c r="B107" s="42" t="s">
        <v>454</v>
      </c>
      <c r="C107" s="43" t="s">
        <v>641</v>
      </c>
      <c r="D107" s="44"/>
      <c r="E107" s="44">
        <v>1.51</v>
      </c>
      <c r="F107" s="45"/>
      <c r="G107" s="40" t="s">
        <v>17</v>
      </c>
      <c r="H107" s="40">
        <v>1514.25</v>
      </c>
    </row>
    <row r="108" spans="1:8" ht="45" x14ac:dyDescent="0.2">
      <c r="A108" s="41" t="s">
        <v>642</v>
      </c>
      <c r="B108" s="42" t="s">
        <v>454</v>
      </c>
      <c r="C108" s="43" t="s">
        <v>643</v>
      </c>
      <c r="D108" s="44">
        <f>D109</f>
        <v>0</v>
      </c>
      <c r="E108" s="44">
        <f>E109</f>
        <v>0.08</v>
      </c>
      <c r="F108" s="45"/>
      <c r="G108" s="40" t="s">
        <v>17</v>
      </c>
      <c r="H108" s="40">
        <v>80</v>
      </c>
    </row>
    <row r="109" spans="1:8" ht="67.5" x14ac:dyDescent="0.2">
      <c r="A109" s="41" t="s">
        <v>644</v>
      </c>
      <c r="B109" s="42" t="s">
        <v>454</v>
      </c>
      <c r="C109" s="43" t="s">
        <v>645</v>
      </c>
      <c r="D109" s="44"/>
      <c r="E109" s="44">
        <v>0.08</v>
      </c>
      <c r="F109" s="45"/>
      <c r="G109" s="40" t="s">
        <v>17</v>
      </c>
      <c r="H109" s="40">
        <v>80</v>
      </c>
    </row>
    <row r="110" spans="1:8" ht="45" x14ac:dyDescent="0.2">
      <c r="A110" s="41" t="s">
        <v>646</v>
      </c>
      <c r="B110" s="42" t="s">
        <v>454</v>
      </c>
      <c r="C110" s="43" t="s">
        <v>647</v>
      </c>
      <c r="D110" s="44">
        <f>D111</f>
        <v>0</v>
      </c>
      <c r="E110" s="44">
        <f>E111</f>
        <v>0.15</v>
      </c>
      <c r="F110" s="45"/>
      <c r="G110" s="40" t="s">
        <v>17</v>
      </c>
      <c r="H110" s="40">
        <v>150</v>
      </c>
    </row>
    <row r="111" spans="1:8" ht="78.75" x14ac:dyDescent="0.2">
      <c r="A111" s="41" t="s">
        <v>648</v>
      </c>
      <c r="B111" s="42" t="s">
        <v>454</v>
      </c>
      <c r="C111" s="43" t="s">
        <v>649</v>
      </c>
      <c r="D111" s="44"/>
      <c r="E111" s="44">
        <v>0.15</v>
      </c>
      <c r="F111" s="45"/>
      <c r="G111" s="40" t="s">
        <v>17</v>
      </c>
      <c r="H111" s="40">
        <v>150</v>
      </c>
    </row>
    <row r="112" spans="1:8" ht="45" x14ac:dyDescent="0.2">
      <c r="A112" s="41" t="s">
        <v>650</v>
      </c>
      <c r="B112" s="42" t="s">
        <v>454</v>
      </c>
      <c r="C112" s="43" t="s">
        <v>651</v>
      </c>
      <c r="D112" s="44">
        <f>D113</f>
        <v>0</v>
      </c>
      <c r="E112" s="44">
        <f>E113</f>
        <v>0.25</v>
      </c>
      <c r="F112" s="45"/>
      <c r="G112" s="40" t="s">
        <v>17</v>
      </c>
      <c r="H112" s="40">
        <v>250</v>
      </c>
    </row>
    <row r="113" spans="1:8" ht="56.25" x14ac:dyDescent="0.2">
      <c r="A113" s="41" t="s">
        <v>652</v>
      </c>
      <c r="B113" s="42" t="s">
        <v>454</v>
      </c>
      <c r="C113" s="43" t="s">
        <v>653</v>
      </c>
      <c r="D113" s="44"/>
      <c r="E113" s="44">
        <v>0.25</v>
      </c>
      <c r="F113" s="45"/>
      <c r="G113" s="40" t="s">
        <v>17</v>
      </c>
      <c r="H113" s="40">
        <v>250</v>
      </c>
    </row>
    <row r="114" spans="1:8" ht="33.75" x14ac:dyDescent="0.2">
      <c r="A114" s="41" t="s">
        <v>654</v>
      </c>
      <c r="B114" s="42" t="s">
        <v>454</v>
      </c>
      <c r="C114" s="43" t="s">
        <v>655</v>
      </c>
      <c r="D114" s="44">
        <f>D115</f>
        <v>0</v>
      </c>
      <c r="E114" s="44">
        <f>E115</f>
        <v>2</v>
      </c>
      <c r="F114" s="45"/>
      <c r="G114" s="40" t="s">
        <v>17</v>
      </c>
      <c r="H114" s="40">
        <v>2000</v>
      </c>
    </row>
    <row r="115" spans="1:8" ht="56.25" x14ac:dyDescent="0.2">
      <c r="A115" s="41" t="s">
        <v>656</v>
      </c>
      <c r="B115" s="42" t="s">
        <v>454</v>
      </c>
      <c r="C115" s="43" t="s">
        <v>657</v>
      </c>
      <c r="D115" s="44"/>
      <c r="E115" s="44">
        <v>2</v>
      </c>
      <c r="F115" s="45"/>
      <c r="G115" s="40" t="s">
        <v>17</v>
      </c>
      <c r="H115" s="40">
        <v>2000</v>
      </c>
    </row>
    <row r="116" spans="1:8" ht="45" x14ac:dyDescent="0.2">
      <c r="A116" s="41" t="s">
        <v>658</v>
      </c>
      <c r="B116" s="42" t="s">
        <v>454</v>
      </c>
      <c r="C116" s="43" t="s">
        <v>659</v>
      </c>
      <c r="D116" s="44">
        <f>D117</f>
        <v>0</v>
      </c>
      <c r="E116" s="44">
        <f>E117</f>
        <v>131.80000000000001</v>
      </c>
      <c r="F116" s="45"/>
      <c r="G116" s="40" t="s">
        <v>17</v>
      </c>
      <c r="H116" s="40">
        <v>131799.07999999999</v>
      </c>
    </row>
    <row r="117" spans="1:8" ht="67.5" x14ac:dyDescent="0.2">
      <c r="A117" s="41" t="s">
        <v>660</v>
      </c>
      <c r="B117" s="42" t="s">
        <v>454</v>
      </c>
      <c r="C117" s="43" t="s">
        <v>661</v>
      </c>
      <c r="D117" s="44"/>
      <c r="E117" s="44">
        <v>131.80000000000001</v>
      </c>
      <c r="F117" s="45"/>
      <c r="G117" s="40" t="s">
        <v>17</v>
      </c>
      <c r="H117" s="40">
        <v>131799.07999999999</v>
      </c>
    </row>
    <row r="118" spans="1:8" ht="22.5" x14ac:dyDescent="0.2">
      <c r="A118" s="41" t="s">
        <v>662</v>
      </c>
      <c r="B118" s="42" t="s">
        <v>454</v>
      </c>
      <c r="C118" s="43" t="s">
        <v>663</v>
      </c>
      <c r="D118" s="44">
        <f>D119</f>
        <v>0</v>
      </c>
      <c r="E118" s="44">
        <f>E119</f>
        <v>35</v>
      </c>
      <c r="F118" s="45"/>
      <c r="G118" s="40" t="s">
        <v>17</v>
      </c>
      <c r="H118" s="40">
        <v>35000</v>
      </c>
    </row>
    <row r="119" spans="1:8" ht="33.75" x14ac:dyDescent="0.2">
      <c r="A119" s="41" t="s">
        <v>664</v>
      </c>
      <c r="B119" s="42" t="s">
        <v>454</v>
      </c>
      <c r="C119" s="43" t="s">
        <v>665</v>
      </c>
      <c r="D119" s="44"/>
      <c r="E119" s="44">
        <v>35</v>
      </c>
      <c r="F119" s="45"/>
      <c r="G119" s="40" t="s">
        <v>17</v>
      </c>
      <c r="H119" s="40">
        <v>35000</v>
      </c>
    </row>
    <row r="120" spans="1:8" ht="78.75" x14ac:dyDescent="0.2">
      <c r="A120" s="41" t="s">
        <v>666</v>
      </c>
      <c r="B120" s="42" t="s">
        <v>454</v>
      </c>
      <c r="C120" s="43" t="s">
        <v>667</v>
      </c>
      <c r="D120" s="44">
        <f>D121+D123</f>
        <v>5000</v>
      </c>
      <c r="E120" s="44">
        <f>E121+E123</f>
        <v>466.5</v>
      </c>
      <c r="F120" s="45">
        <f>E120/D120</f>
        <v>9.3299999999999994E-2</v>
      </c>
      <c r="G120" s="40">
        <v>5000000</v>
      </c>
      <c r="H120" s="40">
        <v>466504.49</v>
      </c>
    </row>
    <row r="121" spans="1:8" ht="45" x14ac:dyDescent="0.2">
      <c r="A121" s="41" t="s">
        <v>668</v>
      </c>
      <c r="B121" s="42" t="s">
        <v>454</v>
      </c>
      <c r="C121" s="43" t="s">
        <v>669</v>
      </c>
      <c r="D121" s="44">
        <f>D122</f>
        <v>0</v>
      </c>
      <c r="E121" s="44">
        <f>E122</f>
        <v>63.67</v>
      </c>
      <c r="F121" s="45"/>
      <c r="G121" s="40" t="s">
        <v>17</v>
      </c>
      <c r="H121" s="40">
        <v>63671.57</v>
      </c>
    </row>
    <row r="122" spans="1:8" ht="56.25" x14ac:dyDescent="0.2">
      <c r="A122" s="41" t="s">
        <v>670</v>
      </c>
      <c r="B122" s="42" t="s">
        <v>454</v>
      </c>
      <c r="C122" s="43" t="s">
        <v>671</v>
      </c>
      <c r="D122" s="44"/>
      <c r="E122" s="44">
        <v>63.67</v>
      </c>
      <c r="F122" s="45"/>
      <c r="G122" s="40" t="s">
        <v>17</v>
      </c>
      <c r="H122" s="40">
        <v>63671.57</v>
      </c>
    </row>
    <row r="123" spans="1:8" ht="56.25" x14ac:dyDescent="0.2">
      <c r="A123" s="41" t="s">
        <v>672</v>
      </c>
      <c r="B123" s="42" t="s">
        <v>454</v>
      </c>
      <c r="C123" s="43" t="s">
        <v>673</v>
      </c>
      <c r="D123" s="44">
        <f>D124</f>
        <v>5000</v>
      </c>
      <c r="E123" s="44">
        <f>E124</f>
        <v>402.83</v>
      </c>
      <c r="F123" s="45">
        <f t="shared" ref="F123:F124" si="10">E123/D123</f>
        <v>8.0565999999999999E-2</v>
      </c>
      <c r="G123" s="40">
        <v>5000000</v>
      </c>
      <c r="H123" s="40">
        <v>402832.92</v>
      </c>
    </row>
    <row r="124" spans="1:8" ht="45" x14ac:dyDescent="0.2">
      <c r="A124" s="41" t="s">
        <v>674</v>
      </c>
      <c r="B124" s="42" t="s">
        <v>454</v>
      </c>
      <c r="C124" s="43" t="s">
        <v>675</v>
      </c>
      <c r="D124" s="44">
        <v>5000</v>
      </c>
      <c r="E124" s="44">
        <v>402.83</v>
      </c>
      <c r="F124" s="45">
        <f t="shared" si="10"/>
        <v>8.0565999999999999E-2</v>
      </c>
      <c r="G124" s="40">
        <v>5000000</v>
      </c>
      <c r="H124" s="40">
        <v>402832.92</v>
      </c>
    </row>
    <row r="125" spans="1:8" ht="22.5" x14ac:dyDescent="0.2">
      <c r="A125" s="41" t="s">
        <v>676</v>
      </c>
      <c r="B125" s="42" t="s">
        <v>454</v>
      </c>
      <c r="C125" s="43" t="s">
        <v>677</v>
      </c>
      <c r="D125" s="44">
        <f>D126+D128</f>
        <v>0</v>
      </c>
      <c r="E125" s="44">
        <f>E126+E128</f>
        <v>71.399999999999991</v>
      </c>
      <c r="F125" s="45"/>
      <c r="G125" s="40" t="s">
        <v>17</v>
      </c>
      <c r="H125" s="40">
        <v>71397.72</v>
      </c>
    </row>
    <row r="126" spans="1:8" ht="67.5" x14ac:dyDescent="0.2">
      <c r="A126" s="41" t="s">
        <v>678</v>
      </c>
      <c r="B126" s="42" t="s">
        <v>454</v>
      </c>
      <c r="C126" s="43" t="s">
        <v>679</v>
      </c>
      <c r="D126" s="44">
        <f>D127</f>
        <v>0</v>
      </c>
      <c r="E126" s="44">
        <f>E127</f>
        <v>66.91</v>
      </c>
      <c r="F126" s="45"/>
      <c r="G126" s="40" t="s">
        <v>17</v>
      </c>
      <c r="H126" s="40">
        <v>66911</v>
      </c>
    </row>
    <row r="127" spans="1:8" ht="45" x14ac:dyDescent="0.2">
      <c r="A127" s="41" t="s">
        <v>680</v>
      </c>
      <c r="B127" s="42" t="s">
        <v>454</v>
      </c>
      <c r="C127" s="43" t="s">
        <v>681</v>
      </c>
      <c r="D127" s="44"/>
      <c r="E127" s="44">
        <v>66.91</v>
      </c>
      <c r="F127" s="45"/>
      <c r="G127" s="40" t="s">
        <v>17</v>
      </c>
      <c r="H127" s="40">
        <v>66911</v>
      </c>
    </row>
    <row r="128" spans="1:8" ht="45" x14ac:dyDescent="0.2">
      <c r="A128" s="41" t="s">
        <v>682</v>
      </c>
      <c r="B128" s="42" t="s">
        <v>454</v>
      </c>
      <c r="C128" s="43" t="s">
        <v>683</v>
      </c>
      <c r="D128" s="44">
        <f>D129</f>
        <v>0</v>
      </c>
      <c r="E128" s="44">
        <f>E129</f>
        <v>4.49</v>
      </c>
      <c r="F128" s="45"/>
      <c r="G128" s="40" t="s">
        <v>17</v>
      </c>
      <c r="H128" s="40">
        <v>4486.72</v>
      </c>
    </row>
    <row r="129" spans="1:8" ht="45" x14ac:dyDescent="0.2">
      <c r="A129" s="41" t="s">
        <v>684</v>
      </c>
      <c r="B129" s="42" t="s">
        <v>454</v>
      </c>
      <c r="C129" s="43" t="s">
        <v>685</v>
      </c>
      <c r="D129" s="44"/>
      <c r="E129" s="44">
        <v>4.49</v>
      </c>
      <c r="F129" s="45"/>
      <c r="G129" s="40" t="s">
        <v>17</v>
      </c>
      <c r="H129" s="40">
        <v>4486.72</v>
      </c>
    </row>
    <row r="130" spans="1:8" ht="21" x14ac:dyDescent="0.2">
      <c r="A130" s="36" t="s">
        <v>686</v>
      </c>
      <c r="B130" s="37" t="s">
        <v>454</v>
      </c>
      <c r="C130" s="38" t="s">
        <v>687</v>
      </c>
      <c r="D130" s="39">
        <f>D131+D133</f>
        <v>323.14</v>
      </c>
      <c r="E130" s="39">
        <f>E131+E133</f>
        <v>69.95</v>
      </c>
      <c r="F130" s="34">
        <f>E130/D130</f>
        <v>0.21646964164139385</v>
      </c>
      <c r="G130" s="40">
        <v>323140</v>
      </c>
      <c r="H130" s="40">
        <v>69956.149999999994</v>
      </c>
    </row>
    <row r="131" spans="1:8" ht="22.5" x14ac:dyDescent="0.2">
      <c r="A131" s="41" t="s">
        <v>688</v>
      </c>
      <c r="B131" s="42" t="s">
        <v>454</v>
      </c>
      <c r="C131" s="43" t="s">
        <v>689</v>
      </c>
      <c r="D131" s="44">
        <f>D132</f>
        <v>0</v>
      </c>
      <c r="E131" s="44">
        <f>E132</f>
        <v>69.95</v>
      </c>
      <c r="F131" s="45"/>
      <c r="G131" s="40" t="s">
        <v>17</v>
      </c>
      <c r="H131" s="40">
        <v>69948.7</v>
      </c>
    </row>
    <row r="132" spans="1:8" ht="22.5" x14ac:dyDescent="0.2">
      <c r="A132" s="41" t="s">
        <v>690</v>
      </c>
      <c r="B132" s="42" t="s">
        <v>454</v>
      </c>
      <c r="C132" s="43" t="s">
        <v>691</v>
      </c>
      <c r="D132" s="44"/>
      <c r="E132" s="44">
        <v>69.95</v>
      </c>
      <c r="F132" s="45"/>
      <c r="G132" s="40" t="s">
        <v>17</v>
      </c>
      <c r="H132" s="40">
        <v>69948.7</v>
      </c>
    </row>
    <row r="133" spans="1:8" ht="22.5" x14ac:dyDescent="0.2">
      <c r="A133" s="41" t="s">
        <v>692</v>
      </c>
      <c r="B133" s="42" t="s">
        <v>454</v>
      </c>
      <c r="C133" s="43" t="s">
        <v>693</v>
      </c>
      <c r="D133" s="44">
        <f>D134</f>
        <v>323.14</v>
      </c>
      <c r="E133" s="44">
        <f>E134</f>
        <v>0</v>
      </c>
      <c r="F133" s="45"/>
      <c r="G133" s="40">
        <v>323140</v>
      </c>
      <c r="H133" s="40">
        <v>7.45</v>
      </c>
    </row>
    <row r="134" spans="1:8" ht="22.5" x14ac:dyDescent="0.2">
      <c r="A134" s="41" t="s">
        <v>694</v>
      </c>
      <c r="B134" s="42" t="s">
        <v>454</v>
      </c>
      <c r="C134" s="43" t="s">
        <v>695</v>
      </c>
      <c r="D134" s="44">
        <v>323.14</v>
      </c>
      <c r="E134" s="44"/>
      <c r="F134" s="45"/>
      <c r="G134" s="40">
        <v>323140</v>
      </c>
      <c r="H134" s="40">
        <v>7.45</v>
      </c>
    </row>
    <row r="135" spans="1:8" ht="21" x14ac:dyDescent="0.2">
      <c r="A135" s="36" t="s">
        <v>696</v>
      </c>
      <c r="B135" s="37" t="s">
        <v>454</v>
      </c>
      <c r="C135" s="38" t="s">
        <v>697</v>
      </c>
      <c r="D135" s="39">
        <f>D136+D168+D174</f>
        <v>834821.60999999987</v>
      </c>
      <c r="E135" s="39">
        <f>E136+E168+E174</f>
        <v>61663.8</v>
      </c>
      <c r="F135" s="34">
        <f>E135/D135</f>
        <v>7.3864642770807065E-2</v>
      </c>
      <c r="G135" s="40">
        <v>834821609.48000002</v>
      </c>
      <c r="H135" s="40">
        <v>61663806.270000003</v>
      </c>
    </row>
    <row r="136" spans="1:8" ht="21" x14ac:dyDescent="0.2">
      <c r="A136" s="36" t="s">
        <v>698</v>
      </c>
      <c r="B136" s="37" t="s">
        <v>454</v>
      </c>
      <c r="C136" s="38" t="s">
        <v>699</v>
      </c>
      <c r="D136" s="39">
        <f>D137+D150+D161</f>
        <v>834821.60999999987</v>
      </c>
      <c r="E136" s="39">
        <f>E137+E150+E161</f>
        <v>60862.350000000006</v>
      </c>
      <c r="F136" s="34">
        <f t="shared" ref="F136:F137" si="11">E136/D136</f>
        <v>7.2904617310996553E-2</v>
      </c>
      <c r="G136" s="40">
        <v>834821609.48000002</v>
      </c>
      <c r="H136" s="40">
        <v>60862357.329999998</v>
      </c>
    </row>
    <row r="137" spans="1:8" ht="21" x14ac:dyDescent="0.2">
      <c r="A137" s="36" t="s">
        <v>700</v>
      </c>
      <c r="B137" s="37" t="s">
        <v>454</v>
      </c>
      <c r="C137" s="38" t="s">
        <v>701</v>
      </c>
      <c r="D137" s="39">
        <f>D138+D140+D142+D144+D146+D148</f>
        <v>615801.81999999995</v>
      </c>
      <c r="E137" s="39">
        <f>E138+E140+E142+E144+E146+E148</f>
        <v>16403.95</v>
      </c>
      <c r="F137" s="34">
        <f t="shared" si="11"/>
        <v>2.6638359074677632E-2</v>
      </c>
      <c r="G137" s="40">
        <v>615801822.63999999</v>
      </c>
      <c r="H137" s="40">
        <v>16403949.529999999</v>
      </c>
    </row>
    <row r="138" spans="1:8" ht="22.5" x14ac:dyDescent="0.2">
      <c r="A138" s="41" t="s">
        <v>702</v>
      </c>
      <c r="B138" s="42" t="s">
        <v>454</v>
      </c>
      <c r="C138" s="43" t="s">
        <v>703</v>
      </c>
      <c r="D138" s="44">
        <f>D139</f>
        <v>135784.51999999999</v>
      </c>
      <c r="E138" s="44">
        <f>E139</f>
        <v>0</v>
      </c>
      <c r="F138" s="45">
        <f t="shared" ref="F138:F167" si="12">E138/D138</f>
        <v>0</v>
      </c>
      <c r="G138" s="40">
        <v>135784519.80000001</v>
      </c>
      <c r="H138" s="40" t="s">
        <v>17</v>
      </c>
    </row>
    <row r="139" spans="1:8" ht="22.5" x14ac:dyDescent="0.2">
      <c r="A139" s="41" t="s">
        <v>704</v>
      </c>
      <c r="B139" s="42" t="s">
        <v>454</v>
      </c>
      <c r="C139" s="43" t="s">
        <v>705</v>
      </c>
      <c r="D139" s="44">
        <v>135784.51999999999</v>
      </c>
      <c r="E139" s="44">
        <v>0</v>
      </c>
      <c r="F139" s="45">
        <f t="shared" si="12"/>
        <v>0</v>
      </c>
      <c r="G139" s="40">
        <v>135784519.80000001</v>
      </c>
      <c r="H139" s="40" t="s">
        <v>17</v>
      </c>
    </row>
    <row r="140" spans="1:8" ht="33.75" x14ac:dyDescent="0.2">
      <c r="A140" s="41" t="s">
        <v>706</v>
      </c>
      <c r="B140" s="42" t="s">
        <v>454</v>
      </c>
      <c r="C140" s="43" t="s">
        <v>707</v>
      </c>
      <c r="D140" s="44">
        <f>D141</f>
        <v>11130.9</v>
      </c>
      <c r="E140" s="44">
        <f>E141</f>
        <v>3128.63</v>
      </c>
      <c r="F140" s="45">
        <f t="shared" si="12"/>
        <v>0.28107610345973821</v>
      </c>
      <c r="G140" s="40">
        <v>11130897</v>
      </c>
      <c r="H140" s="40">
        <v>3128624.91</v>
      </c>
    </row>
    <row r="141" spans="1:8" ht="45" x14ac:dyDescent="0.2">
      <c r="A141" s="41" t="s">
        <v>708</v>
      </c>
      <c r="B141" s="42" t="s">
        <v>454</v>
      </c>
      <c r="C141" s="43" t="s">
        <v>709</v>
      </c>
      <c r="D141" s="44">
        <v>11130.9</v>
      </c>
      <c r="E141" s="44">
        <v>3128.63</v>
      </c>
      <c r="F141" s="45">
        <f t="shared" si="12"/>
        <v>0.28107610345973821</v>
      </c>
      <c r="G141" s="40">
        <v>11130897</v>
      </c>
      <c r="H141" s="40">
        <v>3128624.91</v>
      </c>
    </row>
    <row r="142" spans="1:8" ht="33.75" x14ac:dyDescent="0.2">
      <c r="A142" s="41" t="s">
        <v>710</v>
      </c>
      <c r="B142" s="42" t="s">
        <v>454</v>
      </c>
      <c r="C142" s="43" t="s">
        <v>711</v>
      </c>
      <c r="D142" s="44">
        <f>D143</f>
        <v>428992.6</v>
      </c>
      <c r="E142" s="44">
        <f>E143</f>
        <v>0</v>
      </c>
      <c r="F142" s="45">
        <f t="shared" si="12"/>
        <v>0</v>
      </c>
      <c r="G142" s="40">
        <v>428992607</v>
      </c>
      <c r="H142" s="40" t="s">
        <v>17</v>
      </c>
    </row>
    <row r="143" spans="1:8" ht="33.75" x14ac:dyDescent="0.2">
      <c r="A143" s="41" t="s">
        <v>712</v>
      </c>
      <c r="B143" s="42" t="s">
        <v>454</v>
      </c>
      <c r="C143" s="43" t="s">
        <v>713</v>
      </c>
      <c r="D143" s="44">
        <v>428992.6</v>
      </c>
      <c r="E143" s="44">
        <v>0</v>
      </c>
      <c r="F143" s="45">
        <f t="shared" si="12"/>
        <v>0</v>
      </c>
      <c r="G143" s="40">
        <v>428992607</v>
      </c>
      <c r="H143" s="40" t="s">
        <v>17</v>
      </c>
    </row>
    <row r="144" spans="1:8" ht="22.5" x14ac:dyDescent="0.2">
      <c r="A144" s="41" t="s">
        <v>714</v>
      </c>
      <c r="B144" s="42" t="s">
        <v>454</v>
      </c>
      <c r="C144" s="43" t="s">
        <v>715</v>
      </c>
      <c r="D144" s="44">
        <f>D145</f>
        <v>1630.12</v>
      </c>
      <c r="E144" s="44">
        <f>E145</f>
        <v>0</v>
      </c>
      <c r="F144" s="45">
        <f t="shared" si="12"/>
        <v>0</v>
      </c>
      <c r="G144" s="40">
        <v>1630117.44</v>
      </c>
      <c r="H144" s="40" t="s">
        <v>17</v>
      </c>
    </row>
    <row r="145" spans="1:8" ht="22.5" x14ac:dyDescent="0.2">
      <c r="A145" s="41" t="s">
        <v>716</v>
      </c>
      <c r="B145" s="42" t="s">
        <v>454</v>
      </c>
      <c r="C145" s="43" t="s">
        <v>717</v>
      </c>
      <c r="D145" s="44">
        <v>1630.12</v>
      </c>
      <c r="E145" s="44">
        <v>0</v>
      </c>
      <c r="F145" s="45">
        <f t="shared" si="12"/>
        <v>0</v>
      </c>
      <c r="G145" s="40">
        <v>1630117.44</v>
      </c>
      <c r="H145" s="40" t="s">
        <v>17</v>
      </c>
    </row>
    <row r="146" spans="1:8" ht="22.5" x14ac:dyDescent="0.2">
      <c r="A146" s="41" t="s">
        <v>718</v>
      </c>
      <c r="B146" s="42" t="s">
        <v>454</v>
      </c>
      <c r="C146" s="43" t="s">
        <v>719</v>
      </c>
      <c r="D146" s="44">
        <f>D147</f>
        <v>161.22</v>
      </c>
      <c r="E146" s="44">
        <f>E147</f>
        <v>161.22</v>
      </c>
      <c r="F146" s="45">
        <f t="shared" si="12"/>
        <v>1</v>
      </c>
      <c r="G146" s="40">
        <v>161223</v>
      </c>
      <c r="H146" s="40">
        <v>161223</v>
      </c>
    </row>
    <row r="147" spans="1:8" ht="22.5" x14ac:dyDescent="0.2">
      <c r="A147" s="41" t="s">
        <v>720</v>
      </c>
      <c r="B147" s="42" t="s">
        <v>454</v>
      </c>
      <c r="C147" s="43" t="s">
        <v>721</v>
      </c>
      <c r="D147" s="44">
        <v>161.22</v>
      </c>
      <c r="E147" s="44">
        <v>161.22</v>
      </c>
      <c r="F147" s="45">
        <f t="shared" si="12"/>
        <v>1</v>
      </c>
      <c r="G147" s="40">
        <v>161223</v>
      </c>
      <c r="H147" s="40">
        <v>161223</v>
      </c>
    </row>
    <row r="148" spans="1:8" ht="22.5" x14ac:dyDescent="0.2">
      <c r="A148" s="41" t="s">
        <v>722</v>
      </c>
      <c r="B148" s="42" t="s">
        <v>454</v>
      </c>
      <c r="C148" s="43" t="s">
        <v>723</v>
      </c>
      <c r="D148" s="44">
        <f>D149</f>
        <v>38102.46</v>
      </c>
      <c r="E148" s="44">
        <f>E149</f>
        <v>13114.1</v>
      </c>
      <c r="F148" s="45">
        <f t="shared" si="12"/>
        <v>0.3441798770997988</v>
      </c>
      <c r="G148" s="40">
        <v>38102458.399999999</v>
      </c>
      <c r="H148" s="40">
        <v>13114101.619999999</v>
      </c>
    </row>
    <row r="149" spans="1:8" ht="22.5" x14ac:dyDescent="0.2">
      <c r="A149" s="41" t="s">
        <v>724</v>
      </c>
      <c r="B149" s="42" t="s">
        <v>454</v>
      </c>
      <c r="C149" s="43" t="s">
        <v>725</v>
      </c>
      <c r="D149" s="44">
        <v>38102.46</v>
      </c>
      <c r="E149" s="44">
        <v>13114.1</v>
      </c>
      <c r="F149" s="45">
        <f t="shared" si="12"/>
        <v>0.3441798770997988</v>
      </c>
      <c r="G149" s="40">
        <v>38102458.399999999</v>
      </c>
      <c r="H149" s="40">
        <v>13114101.619999999</v>
      </c>
    </row>
    <row r="150" spans="1:8" ht="21" x14ac:dyDescent="0.2">
      <c r="A150" s="36" t="s">
        <v>726</v>
      </c>
      <c r="B150" s="37" t="s">
        <v>454</v>
      </c>
      <c r="C150" s="38" t="s">
        <v>727</v>
      </c>
      <c r="D150" s="39">
        <f>D151+D153+D155+D157+D159</f>
        <v>201852.59</v>
      </c>
      <c r="E150" s="39">
        <f>E151+E153+E155+E157+E159</f>
        <v>42774.62000000001</v>
      </c>
      <c r="F150" s="34">
        <f t="shared" si="12"/>
        <v>0.21191018653761148</v>
      </c>
      <c r="G150" s="40">
        <v>201852589.13999999</v>
      </c>
      <c r="H150" s="40">
        <v>42774623.060000002</v>
      </c>
    </row>
    <row r="151" spans="1:8" ht="22.5" x14ac:dyDescent="0.2">
      <c r="A151" s="41" t="s">
        <v>728</v>
      </c>
      <c r="B151" s="42" t="s">
        <v>454</v>
      </c>
      <c r="C151" s="43" t="s">
        <v>729</v>
      </c>
      <c r="D151" s="44">
        <f>D152</f>
        <v>192944.41</v>
      </c>
      <c r="E151" s="44">
        <f>E152</f>
        <v>40936.83</v>
      </c>
      <c r="F151" s="45">
        <f t="shared" si="12"/>
        <v>0.21216903874022575</v>
      </c>
      <c r="G151" s="40">
        <v>192944409.13999999</v>
      </c>
      <c r="H151" s="40">
        <v>40936834.640000001</v>
      </c>
    </row>
    <row r="152" spans="1:8" ht="22.5" x14ac:dyDescent="0.2">
      <c r="A152" s="41" t="s">
        <v>730</v>
      </c>
      <c r="B152" s="42" t="s">
        <v>454</v>
      </c>
      <c r="C152" s="43" t="s">
        <v>731</v>
      </c>
      <c r="D152" s="44">
        <v>192944.41</v>
      </c>
      <c r="E152" s="44">
        <v>40936.83</v>
      </c>
      <c r="F152" s="45">
        <f t="shared" si="12"/>
        <v>0.21216903874022575</v>
      </c>
      <c r="G152" s="40">
        <v>192944409.13999999</v>
      </c>
      <c r="H152" s="40">
        <v>40936834.640000001</v>
      </c>
    </row>
    <row r="153" spans="1:8" ht="33.75" x14ac:dyDescent="0.2">
      <c r="A153" s="41" t="s">
        <v>732</v>
      </c>
      <c r="B153" s="42" t="s">
        <v>454</v>
      </c>
      <c r="C153" s="43" t="s">
        <v>733</v>
      </c>
      <c r="D153" s="44">
        <f>D154</f>
        <v>6760.78</v>
      </c>
      <c r="E153" s="44">
        <f>E154</f>
        <v>1474.41</v>
      </c>
      <c r="F153" s="45">
        <f t="shared" si="12"/>
        <v>0.21808282476282326</v>
      </c>
      <c r="G153" s="40">
        <v>6760780</v>
      </c>
      <c r="H153" s="40">
        <v>1474405.5</v>
      </c>
    </row>
    <row r="154" spans="1:8" ht="33.75" x14ac:dyDescent="0.2">
      <c r="A154" s="41" t="s">
        <v>734</v>
      </c>
      <c r="B154" s="42" t="s">
        <v>454</v>
      </c>
      <c r="C154" s="43" t="s">
        <v>735</v>
      </c>
      <c r="D154" s="44">
        <v>6760.78</v>
      </c>
      <c r="E154" s="44">
        <v>1474.41</v>
      </c>
      <c r="F154" s="45">
        <f t="shared" si="12"/>
        <v>0.21808282476282326</v>
      </c>
      <c r="G154" s="40">
        <v>6760780</v>
      </c>
      <c r="H154" s="40">
        <v>1474405.5</v>
      </c>
    </row>
    <row r="155" spans="1:8" ht="33.75" x14ac:dyDescent="0.2">
      <c r="A155" s="41" t="s">
        <v>736</v>
      </c>
      <c r="B155" s="42" t="s">
        <v>454</v>
      </c>
      <c r="C155" s="43" t="s">
        <v>737</v>
      </c>
      <c r="D155" s="44">
        <f>D156</f>
        <v>894.3</v>
      </c>
      <c r="E155" s="44">
        <f>E156</f>
        <v>152.55000000000001</v>
      </c>
      <c r="F155" s="45">
        <f t="shared" si="12"/>
        <v>0.17058034216705806</v>
      </c>
      <c r="G155" s="40">
        <v>894300</v>
      </c>
      <c r="H155" s="40">
        <v>152552.57</v>
      </c>
    </row>
    <row r="156" spans="1:8" ht="33.75" x14ac:dyDescent="0.2">
      <c r="A156" s="41" t="s">
        <v>738</v>
      </c>
      <c r="B156" s="42" t="s">
        <v>454</v>
      </c>
      <c r="C156" s="43" t="s">
        <v>739</v>
      </c>
      <c r="D156" s="44">
        <v>894.3</v>
      </c>
      <c r="E156" s="44">
        <v>152.55000000000001</v>
      </c>
      <c r="F156" s="45">
        <f t="shared" si="12"/>
        <v>0.17058034216705806</v>
      </c>
      <c r="G156" s="40">
        <v>894300</v>
      </c>
      <c r="H156" s="40">
        <v>152552.57</v>
      </c>
    </row>
    <row r="157" spans="1:8" ht="33.75" x14ac:dyDescent="0.2">
      <c r="A157" s="41" t="s">
        <v>740</v>
      </c>
      <c r="B157" s="42" t="s">
        <v>454</v>
      </c>
      <c r="C157" s="43" t="s">
        <v>741</v>
      </c>
      <c r="D157" s="44">
        <f>D158</f>
        <v>2.6</v>
      </c>
      <c r="E157" s="44">
        <f>E158</f>
        <v>2.6</v>
      </c>
      <c r="F157" s="45">
        <f t="shared" si="12"/>
        <v>1</v>
      </c>
      <c r="G157" s="40">
        <v>2600</v>
      </c>
      <c r="H157" s="40">
        <v>2600</v>
      </c>
    </row>
    <row r="158" spans="1:8" ht="45" x14ac:dyDescent="0.2">
      <c r="A158" s="41" t="s">
        <v>742</v>
      </c>
      <c r="B158" s="42" t="s">
        <v>454</v>
      </c>
      <c r="C158" s="43" t="s">
        <v>743</v>
      </c>
      <c r="D158" s="44">
        <v>2.6</v>
      </c>
      <c r="E158" s="44">
        <v>2.6</v>
      </c>
      <c r="F158" s="45">
        <f t="shared" si="12"/>
        <v>1</v>
      </c>
      <c r="G158" s="40">
        <v>2600</v>
      </c>
      <c r="H158" s="40">
        <v>2600</v>
      </c>
    </row>
    <row r="159" spans="1:8" ht="22.5" x14ac:dyDescent="0.2">
      <c r="A159" s="41" t="s">
        <v>744</v>
      </c>
      <c r="B159" s="42" t="s">
        <v>454</v>
      </c>
      <c r="C159" s="43" t="s">
        <v>745</v>
      </c>
      <c r="D159" s="44">
        <f>D160</f>
        <v>1250.5</v>
      </c>
      <c r="E159" s="44">
        <f>E160</f>
        <v>208.23</v>
      </c>
      <c r="F159" s="45">
        <f t="shared" si="12"/>
        <v>0.16651739304278287</v>
      </c>
      <c r="G159" s="40">
        <v>1250500</v>
      </c>
      <c r="H159" s="40">
        <v>208230.35</v>
      </c>
    </row>
    <row r="160" spans="1:8" ht="22.5" x14ac:dyDescent="0.2">
      <c r="A160" s="41" t="s">
        <v>746</v>
      </c>
      <c r="B160" s="42" t="s">
        <v>454</v>
      </c>
      <c r="C160" s="43" t="s">
        <v>747</v>
      </c>
      <c r="D160" s="44">
        <v>1250.5</v>
      </c>
      <c r="E160" s="44">
        <v>208.23</v>
      </c>
      <c r="F160" s="45">
        <f t="shared" si="12"/>
        <v>0.16651739304278287</v>
      </c>
      <c r="G160" s="40">
        <v>1250500</v>
      </c>
      <c r="H160" s="40">
        <v>208230.35</v>
      </c>
    </row>
    <row r="161" spans="1:8" ht="21" x14ac:dyDescent="0.2">
      <c r="A161" s="36" t="s">
        <v>748</v>
      </c>
      <c r="B161" s="37" t="s">
        <v>454</v>
      </c>
      <c r="C161" s="38" t="s">
        <v>749</v>
      </c>
      <c r="D161" s="39">
        <f>D162+D164+D166</f>
        <v>17167.2</v>
      </c>
      <c r="E161" s="39">
        <f>E162+E164+E166</f>
        <v>1683.78</v>
      </c>
      <c r="F161" s="34">
        <f t="shared" si="12"/>
        <v>9.8081224660981403E-2</v>
      </c>
      <c r="G161" s="40">
        <v>17167197.699999999</v>
      </c>
      <c r="H161" s="40">
        <v>1683784.74</v>
      </c>
    </row>
    <row r="162" spans="1:8" ht="45" x14ac:dyDescent="0.2">
      <c r="A162" s="41" t="s">
        <v>750</v>
      </c>
      <c r="B162" s="42" t="s">
        <v>454</v>
      </c>
      <c r="C162" s="43" t="s">
        <v>751</v>
      </c>
      <c r="D162" s="44">
        <f>D163</f>
        <v>859.54</v>
      </c>
      <c r="E162" s="44">
        <f>E163</f>
        <v>359</v>
      </c>
      <c r="F162" s="45">
        <f t="shared" si="12"/>
        <v>0.41766526281499411</v>
      </c>
      <c r="G162" s="40">
        <v>859538.7</v>
      </c>
      <c r="H162" s="40">
        <v>359000</v>
      </c>
    </row>
    <row r="163" spans="1:8" ht="56.25" x14ac:dyDescent="0.2">
      <c r="A163" s="41" t="s">
        <v>752</v>
      </c>
      <c r="B163" s="42" t="s">
        <v>454</v>
      </c>
      <c r="C163" s="43" t="s">
        <v>753</v>
      </c>
      <c r="D163" s="44">
        <v>859.54</v>
      </c>
      <c r="E163" s="44">
        <v>359</v>
      </c>
      <c r="F163" s="45">
        <f t="shared" si="12"/>
        <v>0.41766526281499411</v>
      </c>
      <c r="G163" s="40">
        <v>859538.7</v>
      </c>
      <c r="H163" s="40">
        <v>359000</v>
      </c>
    </row>
    <row r="164" spans="1:8" ht="78.75" x14ac:dyDescent="0.2">
      <c r="A164" s="41" t="s">
        <v>754</v>
      </c>
      <c r="B164" s="42" t="s">
        <v>454</v>
      </c>
      <c r="C164" s="43" t="s">
        <v>755</v>
      </c>
      <c r="D164" s="44">
        <f>D165</f>
        <v>5234.04</v>
      </c>
      <c r="E164" s="44">
        <f>E165</f>
        <v>1324.78</v>
      </c>
      <c r="F164" s="45">
        <f t="shared" si="12"/>
        <v>0.25310849745129954</v>
      </c>
      <c r="G164" s="40">
        <v>5234040</v>
      </c>
      <c r="H164" s="40">
        <v>1324784.74</v>
      </c>
    </row>
    <row r="165" spans="1:8" ht="78.75" x14ac:dyDescent="0.2">
      <c r="A165" s="41" t="s">
        <v>756</v>
      </c>
      <c r="B165" s="42" t="s">
        <v>454</v>
      </c>
      <c r="C165" s="43" t="s">
        <v>757</v>
      </c>
      <c r="D165" s="44">
        <v>5234.04</v>
      </c>
      <c r="E165" s="44">
        <v>1324.78</v>
      </c>
      <c r="F165" s="45">
        <f t="shared" si="12"/>
        <v>0.25310849745129954</v>
      </c>
      <c r="G165" s="40">
        <v>5234040</v>
      </c>
      <c r="H165" s="40">
        <v>1324784.74</v>
      </c>
    </row>
    <row r="166" spans="1:8" ht="22.5" x14ac:dyDescent="0.2">
      <c r="A166" s="41" t="s">
        <v>758</v>
      </c>
      <c r="B166" s="42" t="s">
        <v>454</v>
      </c>
      <c r="C166" s="43" t="s">
        <v>759</v>
      </c>
      <c r="D166" s="44">
        <f>D167</f>
        <v>11073.62</v>
      </c>
      <c r="E166" s="44">
        <f>E167</f>
        <v>0</v>
      </c>
      <c r="F166" s="45">
        <f t="shared" si="12"/>
        <v>0</v>
      </c>
      <c r="G166" s="40">
        <v>11073619</v>
      </c>
      <c r="H166" s="40" t="s">
        <v>17</v>
      </c>
    </row>
    <row r="167" spans="1:8" ht="22.5" x14ac:dyDescent="0.2">
      <c r="A167" s="41" t="s">
        <v>760</v>
      </c>
      <c r="B167" s="42" t="s">
        <v>454</v>
      </c>
      <c r="C167" s="43" t="s">
        <v>761</v>
      </c>
      <c r="D167" s="44">
        <v>11073.62</v>
      </c>
      <c r="E167" s="44">
        <v>0</v>
      </c>
      <c r="F167" s="45">
        <f t="shared" si="12"/>
        <v>0</v>
      </c>
      <c r="G167" s="40">
        <v>11073619</v>
      </c>
      <c r="H167" s="40" t="s">
        <v>17</v>
      </c>
    </row>
    <row r="168" spans="1:8" ht="52.5" x14ac:dyDescent="0.2">
      <c r="A168" s="36" t="s">
        <v>762</v>
      </c>
      <c r="B168" s="37" t="s">
        <v>454</v>
      </c>
      <c r="C168" s="38" t="s">
        <v>763</v>
      </c>
      <c r="D168" s="39">
        <f t="shared" ref="D168:E170" si="13">D169</f>
        <v>0</v>
      </c>
      <c r="E168" s="39">
        <f t="shared" si="13"/>
        <v>1887.1999999999998</v>
      </c>
      <c r="F168" s="34"/>
      <c r="G168" s="40" t="s">
        <v>17</v>
      </c>
      <c r="H168" s="40">
        <v>1887206.17</v>
      </c>
    </row>
    <row r="169" spans="1:8" ht="56.25" x14ac:dyDescent="0.2">
      <c r="A169" s="41" t="s">
        <v>764</v>
      </c>
      <c r="B169" s="42" t="s">
        <v>454</v>
      </c>
      <c r="C169" s="43" t="s">
        <v>765</v>
      </c>
      <c r="D169" s="44">
        <f t="shared" si="13"/>
        <v>0</v>
      </c>
      <c r="E169" s="44">
        <f t="shared" si="13"/>
        <v>1887.1999999999998</v>
      </c>
      <c r="F169" s="45"/>
      <c r="G169" s="40" t="s">
        <v>17</v>
      </c>
      <c r="H169" s="40">
        <v>1887206.17</v>
      </c>
    </row>
    <row r="170" spans="1:8" ht="56.25" x14ac:dyDescent="0.2">
      <c r="A170" s="41" t="s">
        <v>766</v>
      </c>
      <c r="B170" s="42" t="s">
        <v>454</v>
      </c>
      <c r="C170" s="43" t="s">
        <v>767</v>
      </c>
      <c r="D170" s="44">
        <f t="shared" si="13"/>
        <v>0</v>
      </c>
      <c r="E170" s="44">
        <f t="shared" si="13"/>
        <v>1887.1999999999998</v>
      </c>
      <c r="F170" s="45"/>
      <c r="G170" s="40" t="s">
        <v>17</v>
      </c>
      <c r="H170" s="40">
        <v>1887206.17</v>
      </c>
    </row>
    <row r="171" spans="1:8" ht="22.5" x14ac:dyDescent="0.2">
      <c r="A171" s="41" t="s">
        <v>768</v>
      </c>
      <c r="B171" s="42" t="s">
        <v>454</v>
      </c>
      <c r="C171" s="43" t="s">
        <v>769</v>
      </c>
      <c r="D171" s="44">
        <f>D172+D173</f>
        <v>0</v>
      </c>
      <c r="E171" s="44">
        <f>E172+E173</f>
        <v>1887.1999999999998</v>
      </c>
      <c r="F171" s="45"/>
      <c r="G171" s="40" t="s">
        <v>17</v>
      </c>
      <c r="H171" s="40">
        <v>1887206.17</v>
      </c>
    </row>
    <row r="172" spans="1:8" ht="22.5" x14ac:dyDescent="0.2">
      <c r="A172" s="41" t="s">
        <v>770</v>
      </c>
      <c r="B172" s="42" t="s">
        <v>454</v>
      </c>
      <c r="C172" s="43" t="s">
        <v>771</v>
      </c>
      <c r="D172" s="44">
        <v>0</v>
      </c>
      <c r="E172" s="44">
        <v>1214.0899999999999</v>
      </c>
      <c r="F172" s="45"/>
      <c r="G172" s="40" t="s">
        <v>17</v>
      </c>
      <c r="H172" s="40">
        <v>1214093.8600000001</v>
      </c>
    </row>
    <row r="173" spans="1:8" ht="22.5" x14ac:dyDescent="0.2">
      <c r="A173" s="41" t="s">
        <v>772</v>
      </c>
      <c r="B173" s="42" t="s">
        <v>454</v>
      </c>
      <c r="C173" s="43" t="s">
        <v>773</v>
      </c>
      <c r="D173" s="44">
        <v>0</v>
      </c>
      <c r="E173" s="44">
        <v>673.11</v>
      </c>
      <c r="F173" s="45"/>
      <c r="G173" s="40" t="s">
        <v>17</v>
      </c>
      <c r="H173" s="40">
        <v>673112.31</v>
      </c>
    </row>
    <row r="174" spans="1:8" ht="31.5" x14ac:dyDescent="0.2">
      <c r="A174" s="36" t="s">
        <v>774</v>
      </c>
      <c r="B174" s="37" t="s">
        <v>454</v>
      </c>
      <c r="C174" s="38" t="s">
        <v>775</v>
      </c>
      <c r="D174" s="39">
        <f>D175</f>
        <v>0</v>
      </c>
      <c r="E174" s="39">
        <f>E175</f>
        <v>-1085.75</v>
      </c>
      <c r="F174" s="46"/>
      <c r="G174" s="40" t="s">
        <v>17</v>
      </c>
      <c r="H174" s="40">
        <v>-1085757.23</v>
      </c>
    </row>
    <row r="175" spans="1:8" ht="33.75" x14ac:dyDescent="0.2">
      <c r="A175" s="41" t="s">
        <v>776</v>
      </c>
      <c r="B175" s="42" t="s">
        <v>454</v>
      </c>
      <c r="C175" s="43" t="s">
        <v>777</v>
      </c>
      <c r="D175" s="44">
        <f>D176+D177+D178</f>
        <v>0</v>
      </c>
      <c r="E175" s="44">
        <f>E176+E177+E178</f>
        <v>-1085.75</v>
      </c>
      <c r="F175" s="45"/>
      <c r="G175" s="40" t="s">
        <v>17</v>
      </c>
      <c r="H175" s="40">
        <v>-1085757.23</v>
      </c>
    </row>
    <row r="176" spans="1:8" ht="45" x14ac:dyDescent="0.2">
      <c r="A176" s="41" t="s">
        <v>778</v>
      </c>
      <c r="B176" s="42" t="s">
        <v>454</v>
      </c>
      <c r="C176" s="43" t="s">
        <v>779</v>
      </c>
      <c r="D176" s="44"/>
      <c r="E176" s="44">
        <v>-40.99</v>
      </c>
      <c r="F176" s="45"/>
      <c r="G176" s="40" t="s">
        <v>17</v>
      </c>
      <c r="H176" s="40">
        <v>-40992.410000000003</v>
      </c>
    </row>
    <row r="177" spans="1:8" ht="45" x14ac:dyDescent="0.2">
      <c r="A177" s="41" t="s">
        <v>780</v>
      </c>
      <c r="B177" s="42" t="s">
        <v>454</v>
      </c>
      <c r="C177" s="43" t="s">
        <v>781</v>
      </c>
      <c r="D177" s="44"/>
      <c r="E177" s="44">
        <v>-966.78</v>
      </c>
      <c r="F177" s="45"/>
      <c r="G177" s="40" t="s">
        <v>17</v>
      </c>
      <c r="H177" s="40">
        <v>-966776.79</v>
      </c>
    </row>
    <row r="178" spans="1:8" ht="33.75" x14ac:dyDescent="0.2">
      <c r="A178" s="41" t="s">
        <v>782</v>
      </c>
      <c r="B178" s="42" t="s">
        <v>454</v>
      </c>
      <c r="C178" s="43" t="s">
        <v>783</v>
      </c>
      <c r="D178" s="44"/>
      <c r="E178" s="44">
        <v>-77.98</v>
      </c>
      <c r="F178" s="45"/>
      <c r="G178" s="40" t="s">
        <v>17</v>
      </c>
      <c r="H178" s="40">
        <v>-77988.03</v>
      </c>
    </row>
    <row r="180" spans="1:8" ht="14.25" customHeight="1" x14ac:dyDescent="0.2">
      <c r="A180" s="47"/>
      <c r="B180" s="48"/>
      <c r="C180" s="48"/>
      <c r="D180" s="48"/>
      <c r="E180" s="48"/>
      <c r="F180" s="48"/>
      <c r="G180" s="48"/>
      <c r="H180" s="48"/>
    </row>
  </sheetData>
  <mergeCells count="9">
    <mergeCell ref="A180:H180"/>
    <mergeCell ref="B8:C8"/>
    <mergeCell ref="A9:F9"/>
    <mergeCell ref="A1:F1"/>
    <mergeCell ref="A2:F2"/>
    <mergeCell ref="A3:F3"/>
    <mergeCell ref="A4:F4"/>
    <mergeCell ref="A6:F6"/>
    <mergeCell ref="A7:F7"/>
  </mergeCells>
  <phoneticPr fontId="0" type="noConversion"/>
  <printOptions horizontalCentered="1"/>
  <pageMargins left="0.59055118110236227" right="0.19685039370078741" top="0.39370078740157483" bottom="0.19685039370078741" header="0" footer="0"/>
  <pageSetup paperSize="9" scale="85" fitToWidth="2" fitToHeight="0" orientation="portrait" r:id="rId1"/>
  <headerFooter alignWithMargins="0">
    <oddFooter>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16"/>
  <sheetViews>
    <sheetView showGridLines="0" zoomScaleNormal="100" zoomScaleSheetLayoutView="50" workbookViewId="0">
      <selection sqref="A1:XFD1048576"/>
    </sheetView>
  </sheetViews>
  <sheetFormatPr defaultColWidth="9.140625" defaultRowHeight="12.75" x14ac:dyDescent="0.2"/>
  <cols>
    <col min="1" max="1" width="44.7109375" style="17" customWidth="1"/>
    <col min="2" max="2" width="6.7109375" style="17" customWidth="1"/>
    <col min="3" max="3" width="20.7109375" style="17" customWidth="1"/>
    <col min="4" max="4" width="16.42578125" style="69" customWidth="1"/>
    <col min="5" max="5" width="15.85546875" style="69" customWidth="1"/>
    <col min="6" max="6" width="9.42578125" style="70" customWidth="1"/>
    <col min="7" max="8" width="16.7109375" style="17" hidden="1" customWidth="1"/>
    <col min="9" max="9" width="12.7109375" style="49" customWidth="1"/>
    <col min="10" max="10" width="11.140625" style="15" customWidth="1"/>
    <col min="11" max="16384" width="9.140625" style="15"/>
  </cols>
  <sheetData>
    <row r="1" spans="1:10" ht="14.25" x14ac:dyDescent="0.2">
      <c r="A1" s="51" t="s">
        <v>54</v>
      </c>
      <c r="B1" s="51"/>
      <c r="C1" s="51"/>
      <c r="D1" s="51"/>
      <c r="E1" s="51"/>
      <c r="F1" s="51"/>
      <c r="G1" s="51"/>
      <c r="H1" s="51"/>
    </row>
    <row r="2" spans="1:10" ht="22.5" customHeight="1" x14ac:dyDescent="0.2">
      <c r="A2" s="52" t="s">
        <v>0</v>
      </c>
      <c r="B2" s="52" t="s">
        <v>1</v>
      </c>
      <c r="C2" s="52" t="s">
        <v>55</v>
      </c>
      <c r="D2" s="53" t="s">
        <v>788</v>
      </c>
      <c r="E2" s="53" t="s">
        <v>789</v>
      </c>
      <c r="F2" s="54" t="s">
        <v>790</v>
      </c>
      <c r="G2" s="24"/>
      <c r="H2" s="28"/>
    </row>
    <row r="3" spans="1:10" ht="22.5" x14ac:dyDescent="0.2">
      <c r="A3" s="52"/>
      <c r="B3" s="52"/>
      <c r="C3" s="52"/>
      <c r="D3" s="53"/>
      <c r="E3" s="53"/>
      <c r="F3" s="54"/>
      <c r="G3" s="24" t="s">
        <v>2</v>
      </c>
      <c r="H3" s="24" t="s">
        <v>2</v>
      </c>
    </row>
    <row r="4" spans="1:10" ht="13.5" customHeight="1" x14ac:dyDescent="0.2">
      <c r="A4" s="55">
        <v>1</v>
      </c>
      <c r="B4" s="55">
        <v>2</v>
      </c>
      <c r="C4" s="55">
        <v>3</v>
      </c>
      <c r="D4" s="55" t="s">
        <v>791</v>
      </c>
      <c r="E4" s="55" t="s">
        <v>8</v>
      </c>
      <c r="F4" s="55" t="s">
        <v>3</v>
      </c>
      <c r="G4" s="55" t="s">
        <v>4</v>
      </c>
      <c r="H4" s="55" t="s">
        <v>9</v>
      </c>
    </row>
    <row r="5" spans="1:10" ht="24.95" customHeight="1" x14ac:dyDescent="0.2">
      <c r="A5" s="56" t="s">
        <v>56</v>
      </c>
      <c r="B5" s="32" t="s">
        <v>57</v>
      </c>
      <c r="C5" s="32" t="s">
        <v>12</v>
      </c>
      <c r="D5" s="33">
        <f>D6+D71+D80+D105+D125+D174+D238+D249+D299+D308</f>
        <v>1683114.83</v>
      </c>
      <c r="E5" s="33">
        <f>E6+E71+E80+E105+E125+E174+E238+E249+E299+E308</f>
        <v>156961.75</v>
      </c>
      <c r="F5" s="34">
        <f>E5/D5</f>
        <v>9.3256709050564296E-2</v>
      </c>
      <c r="G5" s="35">
        <v>1683114827.48</v>
      </c>
      <c r="H5" s="35">
        <v>156961751.83000001</v>
      </c>
      <c r="J5" s="49"/>
    </row>
    <row r="6" spans="1:10" x14ac:dyDescent="0.2">
      <c r="A6" s="57" t="s">
        <v>58</v>
      </c>
      <c r="B6" s="37" t="s">
        <v>57</v>
      </c>
      <c r="C6" s="38" t="s">
        <v>59</v>
      </c>
      <c r="D6" s="39">
        <f>D7+D15+D27+D31+D40+D44+D47</f>
        <v>137121.59</v>
      </c>
      <c r="E6" s="39">
        <f>E7+E15+E27+E31+E40+E44+E47</f>
        <v>20107.89</v>
      </c>
      <c r="F6" s="34">
        <f>E6/D6</f>
        <v>0.1466427715722958</v>
      </c>
      <c r="G6" s="40">
        <v>137121592.47</v>
      </c>
      <c r="H6" s="40">
        <v>20107901.800000001</v>
      </c>
      <c r="J6" s="49"/>
    </row>
    <row r="7" spans="1:10" ht="33.75" x14ac:dyDescent="0.2">
      <c r="A7" s="58" t="s">
        <v>60</v>
      </c>
      <c r="B7" s="42" t="s">
        <v>57</v>
      </c>
      <c r="C7" s="43" t="s">
        <v>61</v>
      </c>
      <c r="D7" s="44">
        <f>D8+D12</f>
        <v>7508.82</v>
      </c>
      <c r="E7" s="44">
        <f>E8+E12</f>
        <v>1256.26</v>
      </c>
      <c r="F7" s="45">
        <f>E7/D7</f>
        <v>0.16730458314355651</v>
      </c>
      <c r="G7" s="40">
        <v>7508820</v>
      </c>
      <c r="H7" s="40">
        <v>1256266.8999999999</v>
      </c>
      <c r="J7" s="49"/>
    </row>
    <row r="8" spans="1:10" ht="56.25" x14ac:dyDescent="0.2">
      <c r="A8" s="58" t="s">
        <v>62</v>
      </c>
      <c r="B8" s="42" t="s">
        <v>57</v>
      </c>
      <c r="C8" s="43" t="s">
        <v>63</v>
      </c>
      <c r="D8" s="44">
        <f>D9</f>
        <v>7254.32</v>
      </c>
      <c r="E8" s="44">
        <f>E9</f>
        <v>1256.26</v>
      </c>
      <c r="F8" s="45">
        <f t="shared" ref="F8:F71" si="0">E8/D8</f>
        <v>0.17317405352948312</v>
      </c>
      <c r="G8" s="40">
        <v>7254320</v>
      </c>
      <c r="H8" s="40">
        <v>1256266.8999999999</v>
      </c>
      <c r="J8" s="49"/>
    </row>
    <row r="9" spans="1:10" ht="22.5" x14ac:dyDescent="0.2">
      <c r="A9" s="58" t="s">
        <v>64</v>
      </c>
      <c r="B9" s="42" t="s">
        <v>57</v>
      </c>
      <c r="C9" s="43" t="s">
        <v>65</v>
      </c>
      <c r="D9" s="44">
        <f>D10+D11</f>
        <v>7254.32</v>
      </c>
      <c r="E9" s="44">
        <f>E10+E11</f>
        <v>1256.26</v>
      </c>
      <c r="F9" s="45">
        <f t="shared" si="0"/>
        <v>0.17317405352948312</v>
      </c>
      <c r="G9" s="40">
        <v>7254320</v>
      </c>
      <c r="H9" s="40">
        <v>1256266.8999999999</v>
      </c>
      <c r="J9" s="49"/>
    </row>
    <row r="10" spans="1:10" ht="22.5" x14ac:dyDescent="0.2">
      <c r="A10" s="58" t="s">
        <v>66</v>
      </c>
      <c r="B10" s="42" t="s">
        <v>57</v>
      </c>
      <c r="C10" s="43" t="s">
        <v>67</v>
      </c>
      <c r="D10" s="44">
        <v>5571.67</v>
      </c>
      <c r="E10" s="44">
        <v>1025.26</v>
      </c>
      <c r="F10" s="45">
        <f t="shared" si="0"/>
        <v>0.18401305174211682</v>
      </c>
      <c r="G10" s="40">
        <v>5571670</v>
      </c>
      <c r="H10" s="40">
        <v>1025264.68</v>
      </c>
      <c r="J10" s="49"/>
    </row>
    <row r="11" spans="1:10" ht="33.75" x14ac:dyDescent="0.2">
      <c r="A11" s="58" t="s">
        <v>68</v>
      </c>
      <c r="B11" s="42" t="s">
        <v>57</v>
      </c>
      <c r="C11" s="43" t="s">
        <v>69</v>
      </c>
      <c r="D11" s="44">
        <v>1682.65</v>
      </c>
      <c r="E11" s="44">
        <v>231</v>
      </c>
      <c r="F11" s="45">
        <f t="shared" si="0"/>
        <v>0.13728345169821413</v>
      </c>
      <c r="G11" s="40">
        <v>1682650</v>
      </c>
      <c r="H11" s="40">
        <v>231002.22</v>
      </c>
      <c r="J11" s="49"/>
    </row>
    <row r="12" spans="1:10" ht="22.5" x14ac:dyDescent="0.2">
      <c r="A12" s="58" t="s">
        <v>70</v>
      </c>
      <c r="B12" s="42" t="s">
        <v>57</v>
      </c>
      <c r="C12" s="43" t="s">
        <v>71</v>
      </c>
      <c r="D12" s="44">
        <f>D13</f>
        <v>254.5</v>
      </c>
      <c r="E12" s="44">
        <f>E13</f>
        <v>0</v>
      </c>
      <c r="F12" s="45">
        <f t="shared" si="0"/>
        <v>0</v>
      </c>
      <c r="G12" s="40">
        <v>254500</v>
      </c>
      <c r="H12" s="40" t="s">
        <v>17</v>
      </c>
      <c r="J12" s="49"/>
    </row>
    <row r="13" spans="1:10" ht="22.5" x14ac:dyDescent="0.2">
      <c r="A13" s="58" t="s">
        <v>72</v>
      </c>
      <c r="B13" s="42" t="s">
        <v>57</v>
      </c>
      <c r="C13" s="43" t="s">
        <v>73</v>
      </c>
      <c r="D13" s="44">
        <f>D14</f>
        <v>254.5</v>
      </c>
      <c r="E13" s="44">
        <f>E14</f>
        <v>0</v>
      </c>
      <c r="F13" s="45">
        <f t="shared" si="0"/>
        <v>0</v>
      </c>
      <c r="G13" s="40">
        <v>254500</v>
      </c>
      <c r="H13" s="40" t="s">
        <v>17</v>
      </c>
      <c r="J13" s="49"/>
    </row>
    <row r="14" spans="1:10" x14ac:dyDescent="0.2">
      <c r="A14" s="58" t="s">
        <v>74</v>
      </c>
      <c r="B14" s="42" t="s">
        <v>57</v>
      </c>
      <c r="C14" s="43" t="s">
        <v>75</v>
      </c>
      <c r="D14" s="44">
        <v>254.5</v>
      </c>
      <c r="E14" s="44">
        <v>0</v>
      </c>
      <c r="F14" s="45">
        <f t="shared" si="0"/>
        <v>0</v>
      </c>
      <c r="G14" s="40">
        <v>254500</v>
      </c>
      <c r="H14" s="40" t="s">
        <v>17</v>
      </c>
      <c r="J14" s="49"/>
    </row>
    <row r="15" spans="1:10" ht="45" x14ac:dyDescent="0.2">
      <c r="A15" s="58" t="s">
        <v>76</v>
      </c>
      <c r="B15" s="42" t="s">
        <v>57</v>
      </c>
      <c r="C15" s="43" t="s">
        <v>77</v>
      </c>
      <c r="D15" s="44">
        <f>D16+D21+D24</f>
        <v>50442.69</v>
      </c>
      <c r="E15" s="44">
        <f>E16+E21+E24</f>
        <v>8296.4399999999987</v>
      </c>
      <c r="F15" s="45">
        <f t="shared" si="0"/>
        <v>0.1644725925599923</v>
      </c>
      <c r="G15" s="40">
        <v>50442690</v>
      </c>
      <c r="H15" s="40">
        <v>8296439.2800000003</v>
      </c>
      <c r="J15" s="49"/>
    </row>
    <row r="16" spans="1:10" ht="56.25" x14ac:dyDescent="0.2">
      <c r="A16" s="58" t="s">
        <v>62</v>
      </c>
      <c r="B16" s="42" t="s">
        <v>57</v>
      </c>
      <c r="C16" s="43" t="s">
        <v>78</v>
      </c>
      <c r="D16" s="44">
        <f>D17</f>
        <v>46857.56</v>
      </c>
      <c r="E16" s="44">
        <f>E17</f>
        <v>7738.369999999999</v>
      </c>
      <c r="F16" s="45">
        <f t="shared" si="0"/>
        <v>0.16514667003574235</v>
      </c>
      <c r="G16" s="40">
        <v>46857560</v>
      </c>
      <c r="H16" s="40">
        <v>7738368.9900000002</v>
      </c>
      <c r="J16" s="49"/>
    </row>
    <row r="17" spans="1:10" ht="22.5" x14ac:dyDescent="0.2">
      <c r="A17" s="58" t="s">
        <v>64</v>
      </c>
      <c r="B17" s="42" t="s">
        <v>57</v>
      </c>
      <c r="C17" s="43" t="s">
        <v>79</v>
      </c>
      <c r="D17" s="44">
        <f>D18+D19+D20</f>
        <v>46857.56</v>
      </c>
      <c r="E17" s="44">
        <f>E18+E19+E20</f>
        <v>7738.369999999999</v>
      </c>
      <c r="F17" s="45">
        <f t="shared" si="0"/>
        <v>0.16514667003574235</v>
      </c>
      <c r="G17" s="40">
        <v>46857560</v>
      </c>
      <c r="H17" s="40">
        <v>7738368.9900000002</v>
      </c>
      <c r="J17" s="49"/>
    </row>
    <row r="18" spans="1:10" ht="22.5" x14ac:dyDescent="0.2">
      <c r="A18" s="58" t="s">
        <v>66</v>
      </c>
      <c r="B18" s="42" t="s">
        <v>57</v>
      </c>
      <c r="C18" s="43" t="s">
        <v>80</v>
      </c>
      <c r="D18" s="44">
        <v>35733.01</v>
      </c>
      <c r="E18" s="44">
        <v>6179.73</v>
      </c>
      <c r="F18" s="45">
        <f t="shared" si="0"/>
        <v>0.17294177008877784</v>
      </c>
      <c r="G18" s="40">
        <v>35733010</v>
      </c>
      <c r="H18" s="40">
        <v>6179733.5300000003</v>
      </c>
      <c r="J18" s="49"/>
    </row>
    <row r="19" spans="1:10" ht="33.75" x14ac:dyDescent="0.2">
      <c r="A19" s="58" t="s">
        <v>81</v>
      </c>
      <c r="B19" s="42" t="s">
        <v>57</v>
      </c>
      <c r="C19" s="43" t="s">
        <v>82</v>
      </c>
      <c r="D19" s="44">
        <v>333</v>
      </c>
      <c r="E19" s="44">
        <v>98.44</v>
      </c>
      <c r="F19" s="45">
        <f t="shared" si="0"/>
        <v>0.29561561561561561</v>
      </c>
      <c r="G19" s="40">
        <v>333000</v>
      </c>
      <c r="H19" s="40">
        <v>98435</v>
      </c>
      <c r="J19" s="49"/>
    </row>
    <row r="20" spans="1:10" ht="33.75" x14ac:dyDescent="0.2">
      <c r="A20" s="58" t="s">
        <v>68</v>
      </c>
      <c r="B20" s="42" t="s">
        <v>57</v>
      </c>
      <c r="C20" s="43" t="s">
        <v>83</v>
      </c>
      <c r="D20" s="44">
        <v>10791.55</v>
      </c>
      <c r="E20" s="44">
        <v>1460.2</v>
      </c>
      <c r="F20" s="45">
        <f t="shared" si="0"/>
        <v>0.13530957091428017</v>
      </c>
      <c r="G20" s="40">
        <v>10791550</v>
      </c>
      <c r="H20" s="40">
        <v>1460200.46</v>
      </c>
      <c r="J20" s="49"/>
    </row>
    <row r="21" spans="1:10" ht="22.5" x14ac:dyDescent="0.2">
      <c r="A21" s="58" t="s">
        <v>70</v>
      </c>
      <c r="B21" s="42" t="s">
        <v>57</v>
      </c>
      <c r="C21" s="43" t="s">
        <v>84</v>
      </c>
      <c r="D21" s="44">
        <f>D22</f>
        <v>3477.8</v>
      </c>
      <c r="E21" s="44">
        <f>E22</f>
        <v>558.07000000000005</v>
      </c>
      <c r="F21" s="45">
        <f t="shared" si="0"/>
        <v>0.1604663867962505</v>
      </c>
      <c r="G21" s="40">
        <v>3477800</v>
      </c>
      <c r="H21" s="40">
        <v>558070.29</v>
      </c>
      <c r="J21" s="49"/>
    </row>
    <row r="22" spans="1:10" ht="22.5" x14ac:dyDescent="0.2">
      <c r="A22" s="58" t="s">
        <v>72</v>
      </c>
      <c r="B22" s="42" t="s">
        <v>57</v>
      </c>
      <c r="C22" s="43" t="s">
        <v>85</v>
      </c>
      <c r="D22" s="44">
        <f>D23</f>
        <v>3477.8</v>
      </c>
      <c r="E22" s="44">
        <f>E23</f>
        <v>558.07000000000005</v>
      </c>
      <c r="F22" s="45">
        <f t="shared" si="0"/>
        <v>0.1604663867962505</v>
      </c>
      <c r="G22" s="40">
        <v>3477800</v>
      </c>
      <c r="H22" s="40">
        <v>558070.29</v>
      </c>
      <c r="J22" s="49"/>
    </row>
    <row r="23" spans="1:10" x14ac:dyDescent="0.2">
      <c r="A23" s="58" t="s">
        <v>74</v>
      </c>
      <c r="B23" s="42" t="s">
        <v>57</v>
      </c>
      <c r="C23" s="43" t="s">
        <v>86</v>
      </c>
      <c r="D23" s="44">
        <v>3477.8</v>
      </c>
      <c r="E23" s="44">
        <v>558.07000000000005</v>
      </c>
      <c r="F23" s="45">
        <f t="shared" si="0"/>
        <v>0.1604663867962505</v>
      </c>
      <c r="G23" s="40">
        <v>3477800</v>
      </c>
      <c r="H23" s="40">
        <v>558070.29</v>
      </c>
      <c r="J23" s="49"/>
    </row>
    <row r="24" spans="1:10" x14ac:dyDescent="0.2">
      <c r="A24" s="58" t="s">
        <v>87</v>
      </c>
      <c r="B24" s="42" t="s">
        <v>57</v>
      </c>
      <c r="C24" s="43" t="s">
        <v>88</v>
      </c>
      <c r="D24" s="44">
        <f>D25</f>
        <v>107.33</v>
      </c>
      <c r="E24" s="44">
        <f>E25</f>
        <v>0</v>
      </c>
      <c r="F24" s="45">
        <f t="shared" si="0"/>
        <v>0</v>
      </c>
      <c r="G24" s="40">
        <v>107330</v>
      </c>
      <c r="H24" s="40" t="s">
        <v>17</v>
      </c>
      <c r="J24" s="49"/>
    </row>
    <row r="25" spans="1:10" x14ac:dyDescent="0.2">
      <c r="A25" s="58" t="s">
        <v>89</v>
      </c>
      <c r="B25" s="42" t="s">
        <v>57</v>
      </c>
      <c r="C25" s="43" t="s">
        <v>90</v>
      </c>
      <c r="D25" s="44">
        <f>D26</f>
        <v>107.33</v>
      </c>
      <c r="E25" s="44">
        <f>E26</f>
        <v>0</v>
      </c>
      <c r="F25" s="45">
        <f t="shared" si="0"/>
        <v>0</v>
      </c>
      <c r="G25" s="40">
        <v>107330</v>
      </c>
      <c r="H25" s="40" t="s">
        <v>17</v>
      </c>
      <c r="J25" s="49"/>
    </row>
    <row r="26" spans="1:10" x14ac:dyDescent="0.2">
      <c r="A26" s="58" t="s">
        <v>91</v>
      </c>
      <c r="B26" s="42" t="s">
        <v>57</v>
      </c>
      <c r="C26" s="43" t="s">
        <v>92</v>
      </c>
      <c r="D26" s="44">
        <v>107.33</v>
      </c>
      <c r="E26" s="44">
        <v>0</v>
      </c>
      <c r="F26" s="45">
        <f t="shared" si="0"/>
        <v>0</v>
      </c>
      <c r="G26" s="40">
        <v>107330</v>
      </c>
      <c r="H26" s="40" t="s">
        <v>17</v>
      </c>
      <c r="J26" s="49"/>
    </row>
    <row r="27" spans="1:10" x14ac:dyDescent="0.2">
      <c r="A27" s="58" t="s">
        <v>93</v>
      </c>
      <c r="B27" s="42" t="s">
        <v>57</v>
      </c>
      <c r="C27" s="43" t="s">
        <v>94</v>
      </c>
      <c r="D27" s="44">
        <f t="shared" ref="D27:E29" si="1">D28</f>
        <v>2.6</v>
      </c>
      <c r="E27" s="44">
        <f t="shared" si="1"/>
        <v>2.6</v>
      </c>
      <c r="F27" s="45">
        <f t="shared" si="0"/>
        <v>1</v>
      </c>
      <c r="G27" s="40">
        <v>2600</v>
      </c>
      <c r="H27" s="40">
        <v>2600</v>
      </c>
      <c r="J27" s="49"/>
    </row>
    <row r="28" spans="1:10" ht="22.5" x14ac:dyDescent="0.2">
      <c r="A28" s="58" t="s">
        <v>70</v>
      </c>
      <c r="B28" s="42" t="s">
        <v>57</v>
      </c>
      <c r="C28" s="43" t="s">
        <v>95</v>
      </c>
      <c r="D28" s="44">
        <f t="shared" si="1"/>
        <v>2.6</v>
      </c>
      <c r="E28" s="44">
        <f t="shared" si="1"/>
        <v>2.6</v>
      </c>
      <c r="F28" s="45">
        <f t="shared" si="0"/>
        <v>1</v>
      </c>
      <c r="G28" s="40">
        <v>2600</v>
      </c>
      <c r="H28" s="40">
        <v>2600</v>
      </c>
      <c r="J28" s="49"/>
    </row>
    <row r="29" spans="1:10" ht="22.5" x14ac:dyDescent="0.2">
      <c r="A29" s="58" t="s">
        <v>72</v>
      </c>
      <c r="B29" s="42" t="s">
        <v>57</v>
      </c>
      <c r="C29" s="43" t="s">
        <v>96</v>
      </c>
      <c r="D29" s="44">
        <f t="shared" si="1"/>
        <v>2.6</v>
      </c>
      <c r="E29" s="44">
        <f t="shared" si="1"/>
        <v>2.6</v>
      </c>
      <c r="F29" s="45">
        <f t="shared" si="0"/>
        <v>1</v>
      </c>
      <c r="G29" s="40">
        <v>2600</v>
      </c>
      <c r="H29" s="40">
        <v>2600</v>
      </c>
      <c r="J29" s="49"/>
    </row>
    <row r="30" spans="1:10" x14ac:dyDescent="0.2">
      <c r="A30" s="58" t="s">
        <v>74</v>
      </c>
      <c r="B30" s="42" t="s">
        <v>57</v>
      </c>
      <c r="C30" s="43" t="s">
        <v>97</v>
      </c>
      <c r="D30" s="44">
        <v>2.6</v>
      </c>
      <c r="E30" s="44">
        <v>2.6</v>
      </c>
      <c r="F30" s="45">
        <f t="shared" si="0"/>
        <v>1</v>
      </c>
      <c r="G30" s="40">
        <v>2600</v>
      </c>
      <c r="H30" s="40">
        <v>2600</v>
      </c>
      <c r="J30" s="49"/>
    </row>
    <row r="31" spans="1:10" ht="33.75" x14ac:dyDescent="0.2">
      <c r="A31" s="58" t="s">
        <v>98</v>
      </c>
      <c r="B31" s="42" t="s">
        <v>57</v>
      </c>
      <c r="C31" s="43" t="s">
        <v>99</v>
      </c>
      <c r="D31" s="44">
        <f>D32+D37</f>
        <v>14085.84</v>
      </c>
      <c r="E31" s="44">
        <f>E32+E37</f>
        <v>2577.1</v>
      </c>
      <c r="F31" s="45">
        <f t="shared" si="0"/>
        <v>0.18295678496987045</v>
      </c>
      <c r="G31" s="40">
        <v>14085840</v>
      </c>
      <c r="H31" s="40">
        <v>2577104.85</v>
      </c>
      <c r="J31" s="49"/>
    </row>
    <row r="32" spans="1:10" ht="56.25" x14ac:dyDescent="0.2">
      <c r="A32" s="58" t="s">
        <v>62</v>
      </c>
      <c r="B32" s="42" t="s">
        <v>57</v>
      </c>
      <c r="C32" s="43" t="s">
        <v>100</v>
      </c>
      <c r="D32" s="44">
        <f>D33</f>
        <v>13409.8</v>
      </c>
      <c r="E32" s="44">
        <f>E33</f>
        <v>2322.41</v>
      </c>
      <c r="F32" s="45">
        <f t="shared" si="0"/>
        <v>0.17318751957523601</v>
      </c>
      <c r="G32" s="40">
        <v>13409800</v>
      </c>
      <c r="H32" s="40">
        <v>2322414.85</v>
      </c>
      <c r="J32" s="49"/>
    </row>
    <row r="33" spans="1:10" ht="22.5" x14ac:dyDescent="0.2">
      <c r="A33" s="58" t="s">
        <v>64</v>
      </c>
      <c r="B33" s="42" t="s">
        <v>57</v>
      </c>
      <c r="C33" s="43" t="s">
        <v>101</v>
      </c>
      <c r="D33" s="44">
        <f>D34+D35+D36</f>
        <v>13409.8</v>
      </c>
      <c r="E33" s="44">
        <f>E34+E35+E36</f>
        <v>2322.41</v>
      </c>
      <c r="F33" s="45">
        <f t="shared" si="0"/>
        <v>0.17318751957523601</v>
      </c>
      <c r="G33" s="40">
        <v>13409800</v>
      </c>
      <c r="H33" s="40">
        <v>2322414.85</v>
      </c>
      <c r="J33" s="49"/>
    </row>
    <row r="34" spans="1:10" ht="22.5" x14ac:dyDescent="0.2">
      <c r="A34" s="58" t="s">
        <v>66</v>
      </c>
      <c r="B34" s="42" t="s">
        <v>57</v>
      </c>
      <c r="C34" s="43" t="s">
        <v>102</v>
      </c>
      <c r="D34" s="44">
        <v>10268.969999999999</v>
      </c>
      <c r="E34" s="44">
        <v>1856.63</v>
      </c>
      <c r="F34" s="45">
        <f t="shared" si="0"/>
        <v>0.18080002181328803</v>
      </c>
      <c r="G34" s="40">
        <v>10268970</v>
      </c>
      <c r="H34" s="40">
        <v>1856637.49</v>
      </c>
      <c r="J34" s="49"/>
    </row>
    <row r="35" spans="1:10" ht="33.75" x14ac:dyDescent="0.2">
      <c r="A35" s="58" t="s">
        <v>81</v>
      </c>
      <c r="B35" s="42" t="s">
        <v>57</v>
      </c>
      <c r="C35" s="43" t="s">
        <v>103</v>
      </c>
      <c r="D35" s="44">
        <v>39.6</v>
      </c>
      <c r="E35" s="44">
        <v>0</v>
      </c>
      <c r="F35" s="45">
        <f t="shared" si="0"/>
        <v>0</v>
      </c>
      <c r="G35" s="40">
        <v>39600</v>
      </c>
      <c r="H35" s="40" t="s">
        <v>17</v>
      </c>
      <c r="J35" s="49"/>
    </row>
    <row r="36" spans="1:10" ht="33.75" x14ac:dyDescent="0.2">
      <c r="A36" s="58" t="s">
        <v>68</v>
      </c>
      <c r="B36" s="42" t="s">
        <v>57</v>
      </c>
      <c r="C36" s="43" t="s">
        <v>104</v>
      </c>
      <c r="D36" s="44">
        <v>3101.23</v>
      </c>
      <c r="E36" s="44">
        <v>465.78</v>
      </c>
      <c r="F36" s="45">
        <f t="shared" si="0"/>
        <v>0.15019202058538064</v>
      </c>
      <c r="G36" s="40">
        <v>3101230</v>
      </c>
      <c r="H36" s="40">
        <v>465777.36</v>
      </c>
      <c r="J36" s="49"/>
    </row>
    <row r="37" spans="1:10" ht="22.5" x14ac:dyDescent="0.2">
      <c r="A37" s="58" t="s">
        <v>70</v>
      </c>
      <c r="B37" s="42" t="s">
        <v>57</v>
      </c>
      <c r="C37" s="43" t="s">
        <v>105</v>
      </c>
      <c r="D37" s="44">
        <f>D38</f>
        <v>676.04</v>
      </c>
      <c r="E37" s="44">
        <f>E38</f>
        <v>254.69</v>
      </c>
      <c r="F37" s="45">
        <f t="shared" si="0"/>
        <v>0.37673806283651856</v>
      </c>
      <c r="G37" s="40">
        <v>676040</v>
      </c>
      <c r="H37" s="40">
        <v>254690</v>
      </c>
      <c r="J37" s="49"/>
    </row>
    <row r="38" spans="1:10" ht="22.5" x14ac:dyDescent="0.2">
      <c r="A38" s="58" t="s">
        <v>72</v>
      </c>
      <c r="B38" s="42" t="s">
        <v>57</v>
      </c>
      <c r="C38" s="43" t="s">
        <v>106</v>
      </c>
      <c r="D38" s="44">
        <f>D39</f>
        <v>676.04</v>
      </c>
      <c r="E38" s="44">
        <f>E39</f>
        <v>254.69</v>
      </c>
      <c r="F38" s="45">
        <f t="shared" si="0"/>
        <v>0.37673806283651856</v>
      </c>
      <c r="G38" s="40">
        <v>676040</v>
      </c>
      <c r="H38" s="40">
        <v>254690</v>
      </c>
      <c r="J38" s="49"/>
    </row>
    <row r="39" spans="1:10" x14ac:dyDescent="0.2">
      <c r="A39" s="58" t="s">
        <v>74</v>
      </c>
      <c r="B39" s="42" t="s">
        <v>57</v>
      </c>
      <c r="C39" s="43" t="s">
        <v>107</v>
      </c>
      <c r="D39" s="44">
        <v>676.04</v>
      </c>
      <c r="E39" s="44">
        <v>254.69</v>
      </c>
      <c r="F39" s="45">
        <f t="shared" si="0"/>
        <v>0.37673806283651856</v>
      </c>
      <c r="G39" s="40">
        <v>676040</v>
      </c>
      <c r="H39" s="40">
        <v>254690</v>
      </c>
      <c r="J39" s="49"/>
    </row>
    <row r="40" spans="1:10" x14ac:dyDescent="0.2">
      <c r="A40" s="58" t="s">
        <v>108</v>
      </c>
      <c r="B40" s="42" t="s">
        <v>57</v>
      </c>
      <c r="C40" s="43" t="s">
        <v>109</v>
      </c>
      <c r="D40" s="44">
        <f t="shared" ref="D40:E42" si="2">D41</f>
        <v>2520</v>
      </c>
      <c r="E40" s="44">
        <f t="shared" si="2"/>
        <v>0</v>
      </c>
      <c r="F40" s="45">
        <f t="shared" si="0"/>
        <v>0</v>
      </c>
      <c r="G40" s="40">
        <v>2520000</v>
      </c>
      <c r="H40" s="40" t="s">
        <v>17</v>
      </c>
      <c r="J40" s="49"/>
    </row>
    <row r="41" spans="1:10" ht="22.5" x14ac:dyDescent="0.2">
      <c r="A41" s="58" t="s">
        <v>70</v>
      </c>
      <c r="B41" s="42" t="s">
        <v>57</v>
      </c>
      <c r="C41" s="43" t="s">
        <v>110</v>
      </c>
      <c r="D41" s="44">
        <f t="shared" si="2"/>
        <v>2520</v>
      </c>
      <c r="E41" s="44">
        <f t="shared" si="2"/>
        <v>0</v>
      </c>
      <c r="F41" s="45">
        <f t="shared" si="0"/>
        <v>0</v>
      </c>
      <c r="G41" s="40">
        <v>2520000</v>
      </c>
      <c r="H41" s="40" t="s">
        <v>17</v>
      </c>
      <c r="J41" s="49"/>
    </row>
    <row r="42" spans="1:10" ht="22.5" x14ac:dyDescent="0.2">
      <c r="A42" s="58" t="s">
        <v>72</v>
      </c>
      <c r="B42" s="42" t="s">
        <v>57</v>
      </c>
      <c r="C42" s="43" t="s">
        <v>111</v>
      </c>
      <c r="D42" s="44">
        <f t="shared" si="2"/>
        <v>2520</v>
      </c>
      <c r="E42" s="44">
        <f t="shared" si="2"/>
        <v>0</v>
      </c>
      <c r="F42" s="45">
        <f t="shared" si="0"/>
        <v>0</v>
      </c>
      <c r="G42" s="40">
        <v>2520000</v>
      </c>
      <c r="H42" s="40" t="s">
        <v>17</v>
      </c>
      <c r="J42" s="49"/>
    </row>
    <row r="43" spans="1:10" x14ac:dyDescent="0.2">
      <c r="A43" s="58" t="s">
        <v>74</v>
      </c>
      <c r="B43" s="42" t="s">
        <v>57</v>
      </c>
      <c r="C43" s="43" t="s">
        <v>112</v>
      </c>
      <c r="D43" s="44">
        <v>2520</v>
      </c>
      <c r="E43" s="44">
        <v>0</v>
      </c>
      <c r="F43" s="45">
        <f t="shared" si="0"/>
        <v>0</v>
      </c>
      <c r="G43" s="40">
        <v>2520000</v>
      </c>
      <c r="H43" s="40" t="s">
        <v>17</v>
      </c>
      <c r="J43" s="49"/>
    </row>
    <row r="44" spans="1:10" x14ac:dyDescent="0.2">
      <c r="A44" s="58" t="s">
        <v>113</v>
      </c>
      <c r="B44" s="42" t="s">
        <v>57</v>
      </c>
      <c r="C44" s="43" t="s">
        <v>114</v>
      </c>
      <c r="D44" s="44">
        <f>D45</f>
        <v>12845.4</v>
      </c>
      <c r="E44" s="44">
        <f>E45</f>
        <v>0</v>
      </c>
      <c r="F44" s="45">
        <f t="shared" si="0"/>
        <v>0</v>
      </c>
      <c r="G44" s="40">
        <v>12845400</v>
      </c>
      <c r="H44" s="40" t="s">
        <v>17</v>
      </c>
      <c r="J44" s="49"/>
    </row>
    <row r="45" spans="1:10" x14ac:dyDescent="0.2">
      <c r="A45" s="58" t="s">
        <v>87</v>
      </c>
      <c r="B45" s="42" t="s">
        <v>57</v>
      </c>
      <c r="C45" s="43" t="s">
        <v>115</v>
      </c>
      <c r="D45" s="44">
        <f>D46</f>
        <v>12845.4</v>
      </c>
      <c r="E45" s="44">
        <f>E46</f>
        <v>0</v>
      </c>
      <c r="F45" s="45">
        <f t="shared" si="0"/>
        <v>0</v>
      </c>
      <c r="G45" s="40">
        <v>12845400</v>
      </c>
      <c r="H45" s="40" t="s">
        <v>17</v>
      </c>
      <c r="J45" s="49"/>
    </row>
    <row r="46" spans="1:10" x14ac:dyDescent="0.2">
      <c r="A46" s="58" t="s">
        <v>116</v>
      </c>
      <c r="B46" s="42" t="s">
        <v>57</v>
      </c>
      <c r="C46" s="43" t="s">
        <v>117</v>
      </c>
      <c r="D46" s="44">
        <v>12845.4</v>
      </c>
      <c r="E46" s="44">
        <v>0</v>
      </c>
      <c r="F46" s="45">
        <f t="shared" si="0"/>
        <v>0</v>
      </c>
      <c r="G46" s="40">
        <v>12845400</v>
      </c>
      <c r="H46" s="40" t="s">
        <v>17</v>
      </c>
      <c r="J46" s="49"/>
    </row>
    <row r="47" spans="1:10" x14ac:dyDescent="0.2">
      <c r="A47" s="58" t="s">
        <v>118</v>
      </c>
      <c r="B47" s="42" t="s">
        <v>57</v>
      </c>
      <c r="C47" s="43" t="s">
        <v>119</v>
      </c>
      <c r="D47" s="44">
        <f>D48+D56+D61+D65</f>
        <v>49716.240000000005</v>
      </c>
      <c r="E47" s="44">
        <f>E48+E56+E61+E65</f>
        <v>7975.4900000000007</v>
      </c>
      <c r="F47" s="45">
        <f t="shared" si="0"/>
        <v>0.16042021681446544</v>
      </c>
      <c r="G47" s="40">
        <v>49716242.469999999</v>
      </c>
      <c r="H47" s="40">
        <v>7975490.7699999996</v>
      </c>
      <c r="J47" s="49"/>
    </row>
    <row r="48" spans="1:10" ht="56.25" x14ac:dyDescent="0.2">
      <c r="A48" s="58" t="s">
        <v>62</v>
      </c>
      <c r="B48" s="42" t="s">
        <v>57</v>
      </c>
      <c r="C48" s="43" t="s">
        <v>120</v>
      </c>
      <c r="D48" s="44">
        <f>D49+D53</f>
        <v>24092.6</v>
      </c>
      <c r="E48" s="44">
        <f>E49+E53</f>
        <v>4388.72</v>
      </c>
      <c r="F48" s="45">
        <f t="shared" si="0"/>
        <v>0.18216049741414378</v>
      </c>
      <c r="G48" s="40">
        <v>24092600</v>
      </c>
      <c r="H48" s="40">
        <v>4388719.87</v>
      </c>
      <c r="J48" s="49"/>
    </row>
    <row r="49" spans="1:10" x14ac:dyDescent="0.2">
      <c r="A49" s="58" t="s">
        <v>121</v>
      </c>
      <c r="B49" s="42" t="s">
        <v>57</v>
      </c>
      <c r="C49" s="43" t="s">
        <v>122</v>
      </c>
      <c r="D49" s="44">
        <f>D50+D51+D52</f>
        <v>22126.289999999997</v>
      </c>
      <c r="E49" s="44">
        <f>E50+E51+E52</f>
        <v>4061.05</v>
      </c>
      <c r="F49" s="45">
        <f t="shared" si="0"/>
        <v>0.18353958119503996</v>
      </c>
      <c r="G49" s="40">
        <v>22126290</v>
      </c>
      <c r="H49" s="40">
        <v>4061048.61</v>
      </c>
      <c r="J49" s="49"/>
    </row>
    <row r="50" spans="1:10" x14ac:dyDescent="0.2">
      <c r="A50" s="58" t="s">
        <v>123</v>
      </c>
      <c r="B50" s="42" t="s">
        <v>57</v>
      </c>
      <c r="C50" s="43" t="s">
        <v>124</v>
      </c>
      <c r="D50" s="44">
        <v>16986.71</v>
      </c>
      <c r="E50" s="44">
        <v>3266.94</v>
      </c>
      <c r="F50" s="45">
        <f t="shared" si="0"/>
        <v>0.19232329273885293</v>
      </c>
      <c r="G50" s="40">
        <v>16986710</v>
      </c>
      <c r="H50" s="40">
        <v>3266941.2</v>
      </c>
      <c r="J50" s="49"/>
    </row>
    <row r="51" spans="1:10" ht="22.5" x14ac:dyDescent="0.2">
      <c r="A51" s="58" t="s">
        <v>125</v>
      </c>
      <c r="B51" s="42" t="s">
        <v>57</v>
      </c>
      <c r="C51" s="43" t="s">
        <v>126</v>
      </c>
      <c r="D51" s="44">
        <v>9.6</v>
      </c>
      <c r="E51" s="44"/>
      <c r="F51" s="45">
        <f t="shared" si="0"/>
        <v>0</v>
      </c>
      <c r="G51" s="40">
        <v>9600</v>
      </c>
      <c r="H51" s="40" t="s">
        <v>17</v>
      </c>
      <c r="J51" s="49"/>
    </row>
    <row r="52" spans="1:10" ht="33.75" x14ac:dyDescent="0.2">
      <c r="A52" s="58" t="s">
        <v>127</v>
      </c>
      <c r="B52" s="42" t="s">
        <v>57</v>
      </c>
      <c r="C52" s="43" t="s">
        <v>128</v>
      </c>
      <c r="D52" s="44">
        <v>5129.9799999999996</v>
      </c>
      <c r="E52" s="44">
        <v>794.11</v>
      </c>
      <c r="F52" s="45">
        <f t="shared" si="0"/>
        <v>0.15479787445565091</v>
      </c>
      <c r="G52" s="40">
        <v>5129980</v>
      </c>
      <c r="H52" s="40">
        <v>794107.41</v>
      </c>
      <c r="J52" s="49"/>
    </row>
    <row r="53" spans="1:10" ht="22.5" x14ac:dyDescent="0.2">
      <c r="A53" s="58" t="s">
        <v>64</v>
      </c>
      <c r="B53" s="42" t="s">
        <v>57</v>
      </c>
      <c r="C53" s="43" t="s">
        <v>129</v>
      </c>
      <c r="D53" s="44">
        <f>D54+D55</f>
        <v>1966.31</v>
      </c>
      <c r="E53" s="44">
        <f>E54+E55</f>
        <v>327.67</v>
      </c>
      <c r="F53" s="45">
        <f t="shared" si="0"/>
        <v>0.1666420859376192</v>
      </c>
      <c r="G53" s="40">
        <v>1966310</v>
      </c>
      <c r="H53" s="40">
        <v>327671.26</v>
      </c>
      <c r="J53" s="49"/>
    </row>
    <row r="54" spans="1:10" ht="22.5" x14ac:dyDescent="0.2">
      <c r="A54" s="58" t="s">
        <v>66</v>
      </c>
      <c r="B54" s="42" t="s">
        <v>57</v>
      </c>
      <c r="C54" s="43" t="s">
        <v>130</v>
      </c>
      <c r="D54" s="44">
        <v>1510.22</v>
      </c>
      <c r="E54" s="44">
        <v>263.06</v>
      </c>
      <c r="F54" s="45">
        <f t="shared" si="0"/>
        <v>0.17418654235806705</v>
      </c>
      <c r="G54" s="40">
        <v>1510220</v>
      </c>
      <c r="H54" s="40">
        <v>263056.94</v>
      </c>
      <c r="J54" s="49"/>
    </row>
    <row r="55" spans="1:10" ht="33.75" x14ac:dyDescent="0.2">
      <c r="A55" s="58" t="s">
        <v>68</v>
      </c>
      <c r="B55" s="42" t="s">
        <v>57</v>
      </c>
      <c r="C55" s="43" t="s">
        <v>131</v>
      </c>
      <c r="D55" s="44">
        <v>456.09</v>
      </c>
      <c r="E55" s="44">
        <v>64.61</v>
      </c>
      <c r="F55" s="45">
        <f t="shared" si="0"/>
        <v>0.14166063715494751</v>
      </c>
      <c r="G55" s="40">
        <v>456090</v>
      </c>
      <c r="H55" s="40">
        <v>64614.32</v>
      </c>
      <c r="J55" s="49"/>
    </row>
    <row r="56" spans="1:10" ht="22.5" x14ac:dyDescent="0.2">
      <c r="A56" s="58" t="s">
        <v>70</v>
      </c>
      <c r="B56" s="42" t="s">
        <v>57</v>
      </c>
      <c r="C56" s="43" t="s">
        <v>132</v>
      </c>
      <c r="D56" s="44">
        <f>D57</f>
        <v>19539.61</v>
      </c>
      <c r="E56" s="44">
        <f>E57</f>
        <v>2335.75</v>
      </c>
      <c r="F56" s="45">
        <f t="shared" si="0"/>
        <v>0.11953923338285667</v>
      </c>
      <c r="G56" s="40">
        <v>19539614</v>
      </c>
      <c r="H56" s="40">
        <v>2335755.4300000002</v>
      </c>
      <c r="J56" s="49"/>
    </row>
    <row r="57" spans="1:10" ht="22.5" x14ac:dyDescent="0.2">
      <c r="A57" s="58" t="s">
        <v>72</v>
      </c>
      <c r="B57" s="42" t="s">
        <v>57</v>
      </c>
      <c r="C57" s="43" t="s">
        <v>133</v>
      </c>
      <c r="D57" s="44">
        <f>D58+D59+D60</f>
        <v>19539.61</v>
      </c>
      <c r="E57" s="44">
        <f>E58+E59+E60</f>
        <v>2335.75</v>
      </c>
      <c r="F57" s="45">
        <f t="shared" si="0"/>
        <v>0.11953923338285667</v>
      </c>
      <c r="G57" s="40">
        <v>19539614</v>
      </c>
      <c r="H57" s="40">
        <v>2335755.4300000002</v>
      </c>
      <c r="J57" s="49"/>
    </row>
    <row r="58" spans="1:10" x14ac:dyDescent="0.2">
      <c r="A58" s="58" t="s">
        <v>74</v>
      </c>
      <c r="B58" s="42" t="s">
        <v>57</v>
      </c>
      <c r="C58" s="43" t="s">
        <v>134</v>
      </c>
      <c r="D58" s="44">
        <v>16607.89</v>
      </c>
      <c r="E58" s="44">
        <v>1950.65</v>
      </c>
      <c r="F58" s="45">
        <f t="shared" si="0"/>
        <v>0.11745321049212153</v>
      </c>
      <c r="G58" s="40">
        <v>16607894</v>
      </c>
      <c r="H58" s="40">
        <v>1950652</v>
      </c>
      <c r="J58" s="49"/>
    </row>
    <row r="59" spans="1:10" ht="45" x14ac:dyDescent="0.2">
      <c r="A59" s="58" t="s">
        <v>135</v>
      </c>
      <c r="B59" s="42" t="s">
        <v>57</v>
      </c>
      <c r="C59" s="43" t="s">
        <v>136</v>
      </c>
      <c r="D59" s="44">
        <v>1000</v>
      </c>
      <c r="E59" s="44">
        <v>0</v>
      </c>
      <c r="F59" s="45">
        <f t="shared" si="0"/>
        <v>0</v>
      </c>
      <c r="G59" s="40">
        <v>1000000</v>
      </c>
      <c r="H59" s="40" t="s">
        <v>17</v>
      </c>
      <c r="J59" s="49"/>
    </row>
    <row r="60" spans="1:10" x14ac:dyDescent="0.2">
      <c r="A60" s="58" t="s">
        <v>137</v>
      </c>
      <c r="B60" s="42" t="s">
        <v>57</v>
      </c>
      <c r="C60" s="43" t="s">
        <v>138</v>
      </c>
      <c r="D60" s="44">
        <v>1931.72</v>
      </c>
      <c r="E60" s="44">
        <v>385.1</v>
      </c>
      <c r="F60" s="45">
        <f t="shared" si="0"/>
        <v>0.19935601432919886</v>
      </c>
      <c r="G60" s="40">
        <v>1931720</v>
      </c>
      <c r="H60" s="40">
        <v>385103.43</v>
      </c>
      <c r="J60" s="49"/>
    </row>
    <row r="61" spans="1:10" ht="22.5" x14ac:dyDescent="0.2">
      <c r="A61" s="58" t="s">
        <v>139</v>
      </c>
      <c r="B61" s="42" t="s">
        <v>57</v>
      </c>
      <c r="C61" s="43" t="s">
        <v>140</v>
      </c>
      <c r="D61" s="44">
        <f>D62</f>
        <v>5502.73</v>
      </c>
      <c r="E61" s="44">
        <f>E62</f>
        <v>1179.71</v>
      </c>
      <c r="F61" s="45">
        <f t="shared" si="0"/>
        <v>0.21438631370247135</v>
      </c>
      <c r="G61" s="40">
        <v>5502730</v>
      </c>
      <c r="H61" s="40">
        <v>1179708</v>
      </c>
      <c r="J61" s="49"/>
    </row>
    <row r="62" spans="1:10" x14ac:dyDescent="0.2">
      <c r="A62" s="58" t="s">
        <v>141</v>
      </c>
      <c r="B62" s="42" t="s">
        <v>57</v>
      </c>
      <c r="C62" s="43" t="s">
        <v>142</v>
      </c>
      <c r="D62" s="44">
        <f>D63+D64</f>
        <v>5502.73</v>
      </c>
      <c r="E62" s="44">
        <f>E63+E64</f>
        <v>1179.71</v>
      </c>
      <c r="F62" s="45">
        <f t="shared" si="0"/>
        <v>0.21438631370247135</v>
      </c>
      <c r="G62" s="40">
        <v>5502730</v>
      </c>
      <c r="H62" s="40">
        <v>1179708</v>
      </c>
      <c r="J62" s="49"/>
    </row>
    <row r="63" spans="1:10" ht="45" x14ac:dyDescent="0.2">
      <c r="A63" s="58" t="s">
        <v>143</v>
      </c>
      <c r="B63" s="42" t="s">
        <v>57</v>
      </c>
      <c r="C63" s="43" t="s">
        <v>144</v>
      </c>
      <c r="D63" s="44">
        <v>4700.83</v>
      </c>
      <c r="E63" s="44">
        <v>1175.21</v>
      </c>
      <c r="F63" s="45">
        <f t="shared" si="0"/>
        <v>0.25000053182097631</v>
      </c>
      <c r="G63" s="40">
        <v>4700830</v>
      </c>
      <c r="H63" s="40">
        <v>1175208</v>
      </c>
      <c r="J63" s="49"/>
    </row>
    <row r="64" spans="1:10" x14ac:dyDescent="0.2">
      <c r="A64" s="58" t="s">
        <v>145</v>
      </c>
      <c r="B64" s="42" t="s">
        <v>57</v>
      </c>
      <c r="C64" s="43" t="s">
        <v>146</v>
      </c>
      <c r="D64" s="44">
        <v>801.9</v>
      </c>
      <c r="E64" s="44">
        <v>4.5</v>
      </c>
      <c r="F64" s="45">
        <f t="shared" si="0"/>
        <v>5.6116722783389455E-3</v>
      </c>
      <c r="G64" s="40">
        <v>801900</v>
      </c>
      <c r="H64" s="40">
        <v>4500</v>
      </c>
      <c r="J64" s="49"/>
    </row>
    <row r="65" spans="1:10" x14ac:dyDescent="0.2">
      <c r="A65" s="58" t="s">
        <v>87</v>
      </c>
      <c r="B65" s="42" t="s">
        <v>57</v>
      </c>
      <c r="C65" s="43" t="s">
        <v>147</v>
      </c>
      <c r="D65" s="44">
        <f>D66+D68</f>
        <v>581.30000000000007</v>
      </c>
      <c r="E65" s="44">
        <f>E66+E68</f>
        <v>71.31</v>
      </c>
      <c r="F65" s="45">
        <f t="shared" si="0"/>
        <v>0.12267331842422156</v>
      </c>
      <c r="G65" s="40">
        <v>581298.47</v>
      </c>
      <c r="H65" s="40">
        <v>71307.47</v>
      </c>
      <c r="J65" s="49"/>
    </row>
    <row r="66" spans="1:10" x14ac:dyDescent="0.2">
      <c r="A66" s="58" t="s">
        <v>148</v>
      </c>
      <c r="B66" s="42" t="s">
        <v>57</v>
      </c>
      <c r="C66" s="43" t="s">
        <v>149</v>
      </c>
      <c r="D66" s="44">
        <f>D67</f>
        <v>517.22</v>
      </c>
      <c r="E66" s="44">
        <f>E67</f>
        <v>17.22</v>
      </c>
      <c r="F66" s="45">
        <f t="shared" si="0"/>
        <v>3.3293376126213213E-2</v>
      </c>
      <c r="G66" s="40">
        <v>517218.47</v>
      </c>
      <c r="H66" s="40">
        <v>17218.47</v>
      </c>
      <c r="J66" s="49"/>
    </row>
    <row r="67" spans="1:10" ht="22.5" x14ac:dyDescent="0.2">
      <c r="A67" s="58" t="s">
        <v>150</v>
      </c>
      <c r="B67" s="42" t="s">
        <v>57</v>
      </c>
      <c r="C67" s="43" t="s">
        <v>151</v>
      </c>
      <c r="D67" s="44">
        <v>517.22</v>
      </c>
      <c r="E67" s="44">
        <v>17.22</v>
      </c>
      <c r="F67" s="45">
        <f t="shared" si="0"/>
        <v>3.3293376126213213E-2</v>
      </c>
      <c r="G67" s="40">
        <v>517218.47</v>
      </c>
      <c r="H67" s="40">
        <v>17218.47</v>
      </c>
      <c r="J67" s="49"/>
    </row>
    <row r="68" spans="1:10" x14ac:dyDescent="0.2">
      <c r="A68" s="58" t="s">
        <v>89</v>
      </c>
      <c r="B68" s="42" t="s">
        <v>57</v>
      </c>
      <c r="C68" s="43" t="s">
        <v>152</v>
      </c>
      <c r="D68" s="44">
        <f>D69+D70</f>
        <v>64.08</v>
      </c>
      <c r="E68" s="44">
        <f>E69+E70</f>
        <v>54.09</v>
      </c>
      <c r="F68" s="45">
        <f t="shared" si="0"/>
        <v>0.84410112359550571</v>
      </c>
      <c r="G68" s="40">
        <v>64080</v>
      </c>
      <c r="H68" s="40">
        <v>54089</v>
      </c>
      <c r="J68" s="49"/>
    </row>
    <row r="69" spans="1:10" ht="22.5" x14ac:dyDescent="0.2">
      <c r="A69" s="58" t="s">
        <v>153</v>
      </c>
      <c r="B69" s="42" t="s">
        <v>57</v>
      </c>
      <c r="C69" s="43" t="s">
        <v>154</v>
      </c>
      <c r="D69" s="44">
        <v>54.78</v>
      </c>
      <c r="E69" s="44">
        <v>52.2</v>
      </c>
      <c r="F69" s="45">
        <f t="shared" si="0"/>
        <v>0.9529025191675794</v>
      </c>
      <c r="G69" s="40">
        <v>54780</v>
      </c>
      <c r="H69" s="40">
        <v>52200</v>
      </c>
      <c r="J69" s="49"/>
    </row>
    <row r="70" spans="1:10" x14ac:dyDescent="0.2">
      <c r="A70" s="58" t="s">
        <v>155</v>
      </c>
      <c r="B70" s="42" t="s">
        <v>57</v>
      </c>
      <c r="C70" s="43" t="s">
        <v>156</v>
      </c>
      <c r="D70" s="44">
        <v>9.3000000000000007</v>
      </c>
      <c r="E70" s="44">
        <v>1.89</v>
      </c>
      <c r="F70" s="45">
        <f t="shared" si="0"/>
        <v>0.20322580645161287</v>
      </c>
      <c r="G70" s="40">
        <v>9300</v>
      </c>
      <c r="H70" s="40">
        <v>1889</v>
      </c>
      <c r="J70" s="49"/>
    </row>
    <row r="71" spans="1:10" x14ac:dyDescent="0.2">
      <c r="A71" s="57" t="s">
        <v>157</v>
      </c>
      <c r="B71" s="37" t="s">
        <v>57</v>
      </c>
      <c r="C71" s="38" t="s">
        <v>158</v>
      </c>
      <c r="D71" s="39">
        <f>D72</f>
        <v>894.30000000000007</v>
      </c>
      <c r="E71" s="39">
        <f>E72</f>
        <v>152.54999999999998</v>
      </c>
      <c r="F71" s="46">
        <f t="shared" si="0"/>
        <v>0.170580342167058</v>
      </c>
      <c r="G71" s="40">
        <v>894300</v>
      </c>
      <c r="H71" s="40">
        <v>152552.57</v>
      </c>
      <c r="J71" s="49"/>
    </row>
    <row r="72" spans="1:10" x14ac:dyDescent="0.2">
      <c r="A72" s="58" t="s">
        <v>159</v>
      </c>
      <c r="B72" s="42" t="s">
        <v>57</v>
      </c>
      <c r="C72" s="43" t="s">
        <v>160</v>
      </c>
      <c r="D72" s="44">
        <f>D73+D77</f>
        <v>894.30000000000007</v>
      </c>
      <c r="E72" s="44">
        <f>E73+E77</f>
        <v>152.54999999999998</v>
      </c>
      <c r="F72" s="45">
        <f t="shared" ref="F72:F135" si="3">E72/D72</f>
        <v>0.170580342167058</v>
      </c>
      <c r="G72" s="40">
        <v>894300</v>
      </c>
      <c r="H72" s="40">
        <v>152552.57</v>
      </c>
      <c r="J72" s="49"/>
    </row>
    <row r="73" spans="1:10" ht="56.25" x14ac:dyDescent="0.2">
      <c r="A73" s="58" t="s">
        <v>62</v>
      </c>
      <c r="B73" s="42" t="s">
        <v>57</v>
      </c>
      <c r="C73" s="43" t="s">
        <v>161</v>
      </c>
      <c r="D73" s="44">
        <f>D74</f>
        <v>858.98</v>
      </c>
      <c r="E73" s="44">
        <f>E74</f>
        <v>145.57</v>
      </c>
      <c r="F73" s="45">
        <f t="shared" si="3"/>
        <v>0.16946843931174183</v>
      </c>
      <c r="G73" s="40">
        <v>858980</v>
      </c>
      <c r="H73" s="40">
        <v>145570.88</v>
      </c>
      <c r="J73" s="49"/>
    </row>
    <row r="74" spans="1:10" ht="22.5" x14ac:dyDescent="0.2">
      <c r="A74" s="58" t="s">
        <v>64</v>
      </c>
      <c r="B74" s="42" t="s">
        <v>57</v>
      </c>
      <c r="C74" s="43" t="s">
        <v>162</v>
      </c>
      <c r="D74" s="44">
        <f>D75+D76</f>
        <v>858.98</v>
      </c>
      <c r="E74" s="44">
        <f>E75+E76</f>
        <v>145.57</v>
      </c>
      <c r="F74" s="45">
        <f t="shared" si="3"/>
        <v>0.16946843931174183</v>
      </c>
      <c r="G74" s="40">
        <v>858980</v>
      </c>
      <c r="H74" s="40">
        <v>145570.88</v>
      </c>
      <c r="J74" s="49"/>
    </row>
    <row r="75" spans="1:10" ht="22.5" x14ac:dyDescent="0.2">
      <c r="A75" s="58" t="s">
        <v>66</v>
      </c>
      <c r="B75" s="42" t="s">
        <v>57</v>
      </c>
      <c r="C75" s="43" t="s">
        <v>163</v>
      </c>
      <c r="D75" s="44">
        <v>659.74</v>
      </c>
      <c r="E75" s="44">
        <v>115.54</v>
      </c>
      <c r="F75" s="45">
        <f t="shared" si="3"/>
        <v>0.17512959650771517</v>
      </c>
      <c r="G75" s="40">
        <v>659740</v>
      </c>
      <c r="H75" s="40">
        <v>115540</v>
      </c>
      <c r="J75" s="49"/>
    </row>
    <row r="76" spans="1:10" ht="33.75" x14ac:dyDescent="0.2">
      <c r="A76" s="58" t="s">
        <v>68</v>
      </c>
      <c r="B76" s="42" t="s">
        <v>57</v>
      </c>
      <c r="C76" s="43" t="s">
        <v>164</v>
      </c>
      <c r="D76" s="44">
        <v>199.24</v>
      </c>
      <c r="E76" s="44">
        <v>30.03</v>
      </c>
      <c r="F76" s="45">
        <f t="shared" si="3"/>
        <v>0.15072274643645855</v>
      </c>
      <c r="G76" s="40">
        <v>199240</v>
      </c>
      <c r="H76" s="40">
        <v>30030.880000000001</v>
      </c>
      <c r="J76" s="49"/>
    </row>
    <row r="77" spans="1:10" ht="22.5" x14ac:dyDescent="0.2">
      <c r="A77" s="58" t="s">
        <v>70</v>
      </c>
      <c r="B77" s="42" t="s">
        <v>57</v>
      </c>
      <c r="C77" s="43" t="s">
        <v>165</v>
      </c>
      <c r="D77" s="44">
        <f>D78</f>
        <v>35.32</v>
      </c>
      <c r="E77" s="44">
        <f>E78</f>
        <v>6.98</v>
      </c>
      <c r="F77" s="45">
        <f t="shared" si="3"/>
        <v>0.19762174405436014</v>
      </c>
      <c r="G77" s="40">
        <v>35320</v>
      </c>
      <c r="H77" s="40">
        <v>6981.69</v>
      </c>
      <c r="J77" s="49"/>
    </row>
    <row r="78" spans="1:10" ht="22.5" x14ac:dyDescent="0.2">
      <c r="A78" s="58" t="s">
        <v>72</v>
      </c>
      <c r="B78" s="42" t="s">
        <v>57</v>
      </c>
      <c r="C78" s="43" t="s">
        <v>166</v>
      </c>
      <c r="D78" s="44">
        <f>D79</f>
        <v>35.32</v>
      </c>
      <c r="E78" s="44">
        <f>E79</f>
        <v>6.98</v>
      </c>
      <c r="F78" s="45">
        <f t="shared" si="3"/>
        <v>0.19762174405436014</v>
      </c>
      <c r="G78" s="40">
        <v>35320</v>
      </c>
      <c r="H78" s="40">
        <v>6981.69</v>
      </c>
      <c r="J78" s="49"/>
    </row>
    <row r="79" spans="1:10" x14ac:dyDescent="0.2">
      <c r="A79" s="58" t="s">
        <v>74</v>
      </c>
      <c r="B79" s="42" t="s">
        <v>57</v>
      </c>
      <c r="C79" s="43" t="s">
        <v>167</v>
      </c>
      <c r="D79" s="44">
        <v>35.32</v>
      </c>
      <c r="E79" s="44">
        <v>6.98</v>
      </c>
      <c r="F79" s="45">
        <f t="shared" si="3"/>
        <v>0.19762174405436014</v>
      </c>
      <c r="G79" s="40">
        <v>35320</v>
      </c>
      <c r="H79" s="40">
        <v>6981.69</v>
      </c>
      <c r="J79" s="49"/>
    </row>
    <row r="80" spans="1:10" ht="21" x14ac:dyDescent="0.2">
      <c r="A80" s="57" t="s">
        <v>168</v>
      </c>
      <c r="B80" s="37" t="s">
        <v>57</v>
      </c>
      <c r="C80" s="38" t="s">
        <v>169</v>
      </c>
      <c r="D80" s="39">
        <f>D81+D94+D101</f>
        <v>17823.829999999998</v>
      </c>
      <c r="E80" s="39">
        <f>E81+E94+E101</f>
        <v>1458.1299999999999</v>
      </c>
      <c r="F80" s="46">
        <f t="shared" si="3"/>
        <v>8.1807894262905342E-2</v>
      </c>
      <c r="G80" s="40">
        <v>17823830</v>
      </c>
      <c r="H80" s="40">
        <v>1458127.22</v>
      </c>
      <c r="J80" s="49"/>
    </row>
    <row r="81" spans="1:10" x14ac:dyDescent="0.2">
      <c r="A81" s="58" t="s">
        <v>170</v>
      </c>
      <c r="B81" s="42" t="s">
        <v>57</v>
      </c>
      <c r="C81" s="43" t="s">
        <v>171</v>
      </c>
      <c r="D81" s="44">
        <f>D82+D87+D91</f>
        <v>15152.52</v>
      </c>
      <c r="E81" s="44">
        <f>E82+E87+E91</f>
        <v>1458.1299999999999</v>
      </c>
      <c r="F81" s="45">
        <f t="shared" si="3"/>
        <v>9.6230198013267751E-2</v>
      </c>
      <c r="G81" s="40">
        <v>15152520</v>
      </c>
      <c r="H81" s="40">
        <v>1458127.22</v>
      </c>
      <c r="J81" s="49"/>
    </row>
    <row r="82" spans="1:10" ht="56.25" x14ac:dyDescent="0.2">
      <c r="A82" s="58" t="s">
        <v>62</v>
      </c>
      <c r="B82" s="42" t="s">
        <v>57</v>
      </c>
      <c r="C82" s="43" t="s">
        <v>172</v>
      </c>
      <c r="D82" s="44">
        <f>D83</f>
        <v>11792.27</v>
      </c>
      <c r="E82" s="44">
        <f>E83</f>
        <v>1097.8699999999999</v>
      </c>
      <c r="F82" s="45">
        <f t="shared" si="3"/>
        <v>9.3100819435104509E-2</v>
      </c>
      <c r="G82" s="40">
        <v>11792270</v>
      </c>
      <c r="H82" s="40">
        <v>1097865.77</v>
      </c>
      <c r="J82" s="49"/>
    </row>
    <row r="83" spans="1:10" x14ac:dyDescent="0.2">
      <c r="A83" s="58" t="s">
        <v>121</v>
      </c>
      <c r="B83" s="42" t="s">
        <v>57</v>
      </c>
      <c r="C83" s="43" t="s">
        <v>173</v>
      </c>
      <c r="D83" s="44">
        <f>D84+D85+D86</f>
        <v>11792.27</v>
      </c>
      <c r="E83" s="44">
        <f>E84+E85+E86</f>
        <v>1097.8699999999999</v>
      </c>
      <c r="F83" s="45">
        <f t="shared" si="3"/>
        <v>9.3100819435104509E-2</v>
      </c>
      <c r="G83" s="40">
        <v>11792270</v>
      </c>
      <c r="H83" s="40">
        <v>1097865.77</v>
      </c>
      <c r="J83" s="49"/>
    </row>
    <row r="84" spans="1:10" x14ac:dyDescent="0.2">
      <c r="A84" s="58" t="s">
        <v>123</v>
      </c>
      <c r="B84" s="42" t="s">
        <v>57</v>
      </c>
      <c r="C84" s="43" t="s">
        <v>174</v>
      </c>
      <c r="D84" s="44">
        <v>9045.75</v>
      </c>
      <c r="E84" s="44">
        <v>878.17</v>
      </c>
      <c r="F84" s="45">
        <f t="shared" si="3"/>
        <v>9.708094961722355E-2</v>
      </c>
      <c r="G84" s="40">
        <v>9045750</v>
      </c>
      <c r="H84" s="40">
        <v>878166.79</v>
      </c>
      <c r="J84" s="49"/>
    </row>
    <row r="85" spans="1:10" ht="22.5" x14ac:dyDescent="0.2">
      <c r="A85" s="58" t="s">
        <v>125</v>
      </c>
      <c r="B85" s="42" t="s">
        <v>57</v>
      </c>
      <c r="C85" s="43" t="s">
        <v>175</v>
      </c>
      <c r="D85" s="44">
        <v>14.7</v>
      </c>
      <c r="E85" s="44"/>
      <c r="F85" s="45">
        <f t="shared" si="3"/>
        <v>0</v>
      </c>
      <c r="G85" s="40">
        <v>14700</v>
      </c>
      <c r="H85" s="40" t="s">
        <v>17</v>
      </c>
      <c r="J85" s="49"/>
    </row>
    <row r="86" spans="1:10" ht="33.75" x14ac:dyDescent="0.2">
      <c r="A86" s="58" t="s">
        <v>127</v>
      </c>
      <c r="B86" s="42" t="s">
        <v>57</v>
      </c>
      <c r="C86" s="43" t="s">
        <v>176</v>
      </c>
      <c r="D86" s="44">
        <v>2731.82</v>
      </c>
      <c r="E86" s="44">
        <v>219.7</v>
      </c>
      <c r="F86" s="45">
        <f t="shared" si="3"/>
        <v>8.0422575425906528E-2</v>
      </c>
      <c r="G86" s="40">
        <v>2731820</v>
      </c>
      <c r="H86" s="40">
        <v>219698.98</v>
      </c>
      <c r="J86" s="49"/>
    </row>
    <row r="87" spans="1:10" ht="22.5" x14ac:dyDescent="0.2">
      <c r="A87" s="58" t="s">
        <v>70</v>
      </c>
      <c r="B87" s="42" t="s">
        <v>57</v>
      </c>
      <c r="C87" s="43" t="s">
        <v>177</v>
      </c>
      <c r="D87" s="44">
        <f>D88</f>
        <v>3360.15</v>
      </c>
      <c r="E87" s="44">
        <f>E88</f>
        <v>360.21000000000004</v>
      </c>
      <c r="F87" s="45">
        <f t="shared" si="3"/>
        <v>0.10720057140306237</v>
      </c>
      <c r="G87" s="40">
        <v>3360150</v>
      </c>
      <c r="H87" s="40">
        <v>360215.24</v>
      </c>
      <c r="J87" s="49"/>
    </row>
    <row r="88" spans="1:10" ht="22.5" x14ac:dyDescent="0.2">
      <c r="A88" s="58" t="s">
        <v>72</v>
      </c>
      <c r="B88" s="42" t="s">
        <v>57</v>
      </c>
      <c r="C88" s="43" t="s">
        <v>178</v>
      </c>
      <c r="D88" s="44">
        <f>D89+D90</f>
        <v>3360.15</v>
      </c>
      <c r="E88" s="44">
        <f>E89+E90</f>
        <v>360.21000000000004</v>
      </c>
      <c r="F88" s="45">
        <f t="shared" si="3"/>
        <v>0.10720057140306237</v>
      </c>
      <c r="G88" s="40">
        <v>3360150</v>
      </c>
      <c r="H88" s="40">
        <v>360215.24</v>
      </c>
      <c r="J88" s="49"/>
    </row>
    <row r="89" spans="1:10" x14ac:dyDescent="0.2">
      <c r="A89" s="58" t="s">
        <v>74</v>
      </c>
      <c r="B89" s="42" t="s">
        <v>57</v>
      </c>
      <c r="C89" s="43" t="s">
        <v>179</v>
      </c>
      <c r="D89" s="44">
        <v>2442.3200000000002</v>
      </c>
      <c r="E89" s="44">
        <v>126.28</v>
      </c>
      <c r="F89" s="45">
        <f t="shared" si="3"/>
        <v>5.1704936290084831E-2</v>
      </c>
      <c r="G89" s="40">
        <v>2442320</v>
      </c>
      <c r="H89" s="40">
        <v>126284</v>
      </c>
      <c r="J89" s="49"/>
    </row>
    <row r="90" spans="1:10" x14ac:dyDescent="0.2">
      <c r="A90" s="58" t="s">
        <v>137</v>
      </c>
      <c r="B90" s="42" t="s">
        <v>57</v>
      </c>
      <c r="C90" s="43" t="s">
        <v>180</v>
      </c>
      <c r="D90" s="44">
        <v>917.83</v>
      </c>
      <c r="E90" s="44">
        <v>233.93</v>
      </c>
      <c r="F90" s="45">
        <f t="shared" si="3"/>
        <v>0.2548729067474369</v>
      </c>
      <c r="G90" s="40">
        <v>917830</v>
      </c>
      <c r="H90" s="40">
        <v>233931.24</v>
      </c>
      <c r="J90" s="49"/>
    </row>
    <row r="91" spans="1:10" x14ac:dyDescent="0.2">
      <c r="A91" s="58" t="s">
        <v>87</v>
      </c>
      <c r="B91" s="42" t="s">
        <v>57</v>
      </c>
      <c r="C91" s="43" t="s">
        <v>181</v>
      </c>
      <c r="D91" s="44">
        <f>D92</f>
        <v>0.1</v>
      </c>
      <c r="E91" s="44">
        <f>E92</f>
        <v>0.05</v>
      </c>
      <c r="F91" s="45">
        <f t="shared" si="3"/>
        <v>0.5</v>
      </c>
      <c r="G91" s="40">
        <v>100</v>
      </c>
      <c r="H91" s="40">
        <v>46.21</v>
      </c>
      <c r="J91" s="49"/>
    </row>
    <row r="92" spans="1:10" x14ac:dyDescent="0.2">
      <c r="A92" s="58" t="s">
        <v>89</v>
      </c>
      <c r="B92" s="42" t="s">
        <v>57</v>
      </c>
      <c r="C92" s="43" t="s">
        <v>182</v>
      </c>
      <c r="D92" s="44">
        <f>D93</f>
        <v>0.1</v>
      </c>
      <c r="E92" s="44">
        <f>E93</f>
        <v>0.05</v>
      </c>
      <c r="F92" s="45">
        <f t="shared" si="3"/>
        <v>0.5</v>
      </c>
      <c r="G92" s="40">
        <v>100</v>
      </c>
      <c r="H92" s="40">
        <v>46.21</v>
      </c>
      <c r="J92" s="49"/>
    </row>
    <row r="93" spans="1:10" x14ac:dyDescent="0.2">
      <c r="A93" s="58" t="s">
        <v>91</v>
      </c>
      <c r="B93" s="42" t="s">
        <v>57</v>
      </c>
      <c r="C93" s="43" t="s">
        <v>183</v>
      </c>
      <c r="D93" s="44">
        <v>0.1</v>
      </c>
      <c r="E93" s="44">
        <v>0.05</v>
      </c>
      <c r="F93" s="45">
        <f t="shared" si="3"/>
        <v>0.5</v>
      </c>
      <c r="G93" s="40">
        <v>100</v>
      </c>
      <c r="H93" s="40">
        <v>46.21</v>
      </c>
      <c r="J93" s="49"/>
    </row>
    <row r="94" spans="1:10" ht="33.75" x14ac:dyDescent="0.2">
      <c r="A94" s="58" t="s">
        <v>184</v>
      </c>
      <c r="B94" s="42" t="s">
        <v>57</v>
      </c>
      <c r="C94" s="43" t="s">
        <v>185</v>
      </c>
      <c r="D94" s="44">
        <f>D95+D98</f>
        <v>2382.71</v>
      </c>
      <c r="E94" s="44">
        <f>E95+E98</f>
        <v>0</v>
      </c>
      <c r="F94" s="45">
        <f t="shared" si="3"/>
        <v>0</v>
      </c>
      <c r="G94" s="40">
        <v>2382710</v>
      </c>
      <c r="H94" s="40" t="s">
        <v>17</v>
      </c>
      <c r="J94" s="49"/>
    </row>
    <row r="95" spans="1:10" ht="22.5" x14ac:dyDescent="0.2">
      <c r="A95" s="58" t="s">
        <v>70</v>
      </c>
      <c r="B95" s="42" t="s">
        <v>57</v>
      </c>
      <c r="C95" s="43" t="s">
        <v>186</v>
      </c>
      <c r="D95" s="44">
        <f>D96</f>
        <v>2116.0100000000002</v>
      </c>
      <c r="E95" s="44">
        <f>E96</f>
        <v>0</v>
      </c>
      <c r="F95" s="45">
        <f t="shared" si="3"/>
        <v>0</v>
      </c>
      <c r="G95" s="40">
        <v>2116010</v>
      </c>
      <c r="H95" s="40" t="s">
        <v>17</v>
      </c>
      <c r="J95" s="49"/>
    </row>
    <row r="96" spans="1:10" ht="22.5" x14ac:dyDescent="0.2">
      <c r="A96" s="58" t="s">
        <v>72</v>
      </c>
      <c r="B96" s="42" t="s">
        <v>57</v>
      </c>
      <c r="C96" s="43" t="s">
        <v>187</v>
      </c>
      <c r="D96" s="44">
        <f>D97</f>
        <v>2116.0100000000002</v>
      </c>
      <c r="E96" s="44">
        <f>E97</f>
        <v>0</v>
      </c>
      <c r="F96" s="45">
        <f t="shared" si="3"/>
        <v>0</v>
      </c>
      <c r="G96" s="40">
        <v>2116010</v>
      </c>
      <c r="H96" s="40" t="s">
        <v>17</v>
      </c>
      <c r="J96" s="49"/>
    </row>
    <row r="97" spans="1:10" x14ac:dyDescent="0.2">
      <c r="A97" s="58" t="s">
        <v>74</v>
      </c>
      <c r="B97" s="42" t="s">
        <v>57</v>
      </c>
      <c r="C97" s="43" t="s">
        <v>188</v>
      </c>
      <c r="D97" s="44">
        <v>2116.0100000000002</v>
      </c>
      <c r="E97" s="44">
        <v>0</v>
      </c>
      <c r="F97" s="45">
        <f t="shared" si="3"/>
        <v>0</v>
      </c>
      <c r="G97" s="40">
        <v>2116010</v>
      </c>
      <c r="H97" s="40" t="s">
        <v>17</v>
      </c>
      <c r="J97" s="49"/>
    </row>
    <row r="98" spans="1:10" ht="22.5" x14ac:dyDescent="0.2">
      <c r="A98" s="58" t="s">
        <v>139</v>
      </c>
      <c r="B98" s="42" t="s">
        <v>57</v>
      </c>
      <c r="C98" s="43" t="s">
        <v>189</v>
      </c>
      <c r="D98" s="44">
        <f>D99</f>
        <v>266.7</v>
      </c>
      <c r="E98" s="44">
        <f>E99</f>
        <v>0</v>
      </c>
      <c r="F98" s="45">
        <f t="shared" si="3"/>
        <v>0</v>
      </c>
      <c r="G98" s="40">
        <v>266700</v>
      </c>
      <c r="H98" s="40" t="s">
        <v>17</v>
      </c>
      <c r="J98" s="49"/>
    </row>
    <row r="99" spans="1:10" x14ac:dyDescent="0.2">
      <c r="A99" s="58" t="s">
        <v>190</v>
      </c>
      <c r="B99" s="42" t="s">
        <v>57</v>
      </c>
      <c r="C99" s="43" t="s">
        <v>191</v>
      </c>
      <c r="D99" s="44">
        <f>D100</f>
        <v>266.7</v>
      </c>
      <c r="E99" s="44">
        <f>E100</f>
        <v>0</v>
      </c>
      <c r="F99" s="45">
        <f t="shared" si="3"/>
        <v>0</v>
      </c>
      <c r="G99" s="40">
        <v>266700</v>
      </c>
      <c r="H99" s="40" t="s">
        <v>17</v>
      </c>
      <c r="J99" s="49"/>
    </row>
    <row r="100" spans="1:10" x14ac:dyDescent="0.2">
      <c r="A100" s="58" t="s">
        <v>192</v>
      </c>
      <c r="B100" s="42" t="s">
        <v>57</v>
      </c>
      <c r="C100" s="43" t="s">
        <v>193</v>
      </c>
      <c r="D100" s="44">
        <v>266.7</v>
      </c>
      <c r="E100" s="44">
        <v>0</v>
      </c>
      <c r="F100" s="45">
        <f t="shared" si="3"/>
        <v>0</v>
      </c>
      <c r="G100" s="40">
        <v>266700</v>
      </c>
      <c r="H100" s="40" t="s">
        <v>17</v>
      </c>
      <c r="J100" s="49"/>
    </row>
    <row r="101" spans="1:10" ht="22.5" x14ac:dyDescent="0.2">
      <c r="A101" s="58" t="s">
        <v>194</v>
      </c>
      <c r="B101" s="42" t="s">
        <v>57</v>
      </c>
      <c r="C101" s="43" t="s">
        <v>195</v>
      </c>
      <c r="D101" s="44">
        <f t="shared" ref="D101:E103" si="4">D102</f>
        <v>288.60000000000002</v>
      </c>
      <c r="E101" s="44">
        <f t="shared" si="4"/>
        <v>0</v>
      </c>
      <c r="F101" s="45">
        <f t="shared" si="3"/>
        <v>0</v>
      </c>
      <c r="G101" s="40">
        <v>288600</v>
      </c>
      <c r="H101" s="40" t="s">
        <v>17</v>
      </c>
      <c r="J101" s="49"/>
    </row>
    <row r="102" spans="1:10" ht="22.5" x14ac:dyDescent="0.2">
      <c r="A102" s="58" t="s">
        <v>70</v>
      </c>
      <c r="B102" s="42" t="s">
        <v>57</v>
      </c>
      <c r="C102" s="43" t="s">
        <v>196</v>
      </c>
      <c r="D102" s="44">
        <f t="shared" si="4"/>
        <v>288.60000000000002</v>
      </c>
      <c r="E102" s="44">
        <f t="shared" si="4"/>
        <v>0</v>
      </c>
      <c r="F102" s="45">
        <f t="shared" si="3"/>
        <v>0</v>
      </c>
      <c r="G102" s="40">
        <v>288600</v>
      </c>
      <c r="H102" s="40" t="s">
        <v>17</v>
      </c>
      <c r="J102" s="49"/>
    </row>
    <row r="103" spans="1:10" ht="22.5" x14ac:dyDescent="0.2">
      <c r="A103" s="58" t="s">
        <v>72</v>
      </c>
      <c r="B103" s="42" t="s">
        <v>57</v>
      </c>
      <c r="C103" s="43" t="s">
        <v>197</v>
      </c>
      <c r="D103" s="44">
        <f t="shared" si="4"/>
        <v>288.60000000000002</v>
      </c>
      <c r="E103" s="44">
        <f t="shared" si="4"/>
        <v>0</v>
      </c>
      <c r="F103" s="45">
        <f t="shared" si="3"/>
        <v>0</v>
      </c>
      <c r="G103" s="40">
        <v>288600</v>
      </c>
      <c r="H103" s="40" t="s">
        <v>17</v>
      </c>
      <c r="J103" s="49"/>
    </row>
    <row r="104" spans="1:10" x14ac:dyDescent="0.2">
      <c r="A104" s="58" t="s">
        <v>74</v>
      </c>
      <c r="B104" s="42" t="s">
        <v>57</v>
      </c>
      <c r="C104" s="43" t="s">
        <v>198</v>
      </c>
      <c r="D104" s="44">
        <v>288.60000000000002</v>
      </c>
      <c r="E104" s="44">
        <v>0</v>
      </c>
      <c r="F104" s="45">
        <f t="shared" si="3"/>
        <v>0</v>
      </c>
      <c r="G104" s="40">
        <v>288600</v>
      </c>
      <c r="H104" s="40" t="s">
        <v>17</v>
      </c>
      <c r="J104" s="49"/>
    </row>
    <row r="105" spans="1:10" x14ac:dyDescent="0.2">
      <c r="A105" s="57" t="s">
        <v>199</v>
      </c>
      <c r="B105" s="37" t="s">
        <v>57</v>
      </c>
      <c r="C105" s="38" t="s">
        <v>200</v>
      </c>
      <c r="D105" s="39">
        <f>D106+D111+D118</f>
        <v>53685.89</v>
      </c>
      <c r="E105" s="39">
        <f>E106+E111+E118</f>
        <v>3908.34</v>
      </c>
      <c r="F105" s="46">
        <f t="shared" si="3"/>
        <v>7.2800134262466357E-2</v>
      </c>
      <c r="G105" s="40">
        <v>53685894</v>
      </c>
      <c r="H105" s="40">
        <v>3908337.39</v>
      </c>
      <c r="J105" s="49"/>
    </row>
    <row r="106" spans="1:10" x14ac:dyDescent="0.2">
      <c r="A106" s="58" t="s">
        <v>201</v>
      </c>
      <c r="B106" s="42" t="s">
        <v>57</v>
      </c>
      <c r="C106" s="43" t="s">
        <v>202</v>
      </c>
      <c r="D106" s="44">
        <f>D107</f>
        <v>25.349999999999998</v>
      </c>
      <c r="E106" s="44">
        <f>E107</f>
        <v>0</v>
      </c>
      <c r="F106" s="45">
        <f t="shared" si="3"/>
        <v>0</v>
      </c>
      <c r="G106" s="40">
        <v>25350</v>
      </c>
      <c r="H106" s="40" t="s">
        <v>17</v>
      </c>
      <c r="J106" s="49"/>
    </row>
    <row r="107" spans="1:10" ht="56.25" x14ac:dyDescent="0.2">
      <c r="A107" s="58" t="s">
        <v>62</v>
      </c>
      <c r="B107" s="42" t="s">
        <v>57</v>
      </c>
      <c r="C107" s="43" t="s">
        <v>203</v>
      </c>
      <c r="D107" s="44">
        <f>D108</f>
        <v>25.349999999999998</v>
      </c>
      <c r="E107" s="44">
        <f>E108</f>
        <v>0</v>
      </c>
      <c r="F107" s="45">
        <f t="shared" si="3"/>
        <v>0</v>
      </c>
      <c r="G107" s="40">
        <v>25350</v>
      </c>
      <c r="H107" s="40" t="s">
        <v>17</v>
      </c>
      <c r="J107" s="49"/>
    </row>
    <row r="108" spans="1:10" ht="22.5" x14ac:dyDescent="0.2">
      <c r="A108" s="58" t="s">
        <v>64</v>
      </c>
      <c r="B108" s="42" t="s">
        <v>57</v>
      </c>
      <c r="C108" s="43" t="s">
        <v>204</v>
      </c>
      <c r="D108" s="44">
        <f>D109+D110</f>
        <v>25.349999999999998</v>
      </c>
      <c r="E108" s="44">
        <f>E109+E110</f>
        <v>0</v>
      </c>
      <c r="F108" s="45">
        <f t="shared" si="3"/>
        <v>0</v>
      </c>
      <c r="G108" s="40">
        <v>25350</v>
      </c>
      <c r="H108" s="40" t="s">
        <v>17</v>
      </c>
      <c r="J108" s="49"/>
    </row>
    <row r="109" spans="1:10" ht="22.5" x14ac:dyDescent="0.2">
      <c r="A109" s="58" t="s">
        <v>66</v>
      </c>
      <c r="B109" s="42" t="s">
        <v>57</v>
      </c>
      <c r="C109" s="43" t="s">
        <v>205</v>
      </c>
      <c r="D109" s="44">
        <v>19.47</v>
      </c>
      <c r="E109" s="44">
        <v>0</v>
      </c>
      <c r="F109" s="45">
        <f t="shared" si="3"/>
        <v>0</v>
      </c>
      <c r="G109" s="40">
        <v>19470</v>
      </c>
      <c r="H109" s="40" t="s">
        <v>17</v>
      </c>
      <c r="J109" s="49"/>
    </row>
    <row r="110" spans="1:10" ht="33.75" x14ac:dyDescent="0.2">
      <c r="A110" s="58" t="s">
        <v>68</v>
      </c>
      <c r="B110" s="42" t="s">
        <v>57</v>
      </c>
      <c r="C110" s="43" t="s">
        <v>206</v>
      </c>
      <c r="D110" s="44">
        <v>5.88</v>
      </c>
      <c r="E110" s="44">
        <v>0</v>
      </c>
      <c r="F110" s="45">
        <f t="shared" si="3"/>
        <v>0</v>
      </c>
      <c r="G110" s="40">
        <v>5880</v>
      </c>
      <c r="H110" s="40" t="s">
        <v>17</v>
      </c>
      <c r="J110" s="49"/>
    </row>
    <row r="111" spans="1:10" x14ac:dyDescent="0.2">
      <c r="A111" s="58" t="s">
        <v>207</v>
      </c>
      <c r="B111" s="42" t="s">
        <v>57</v>
      </c>
      <c r="C111" s="43" t="s">
        <v>208</v>
      </c>
      <c r="D111" s="44">
        <f>D112+D115</f>
        <v>34189.47</v>
      </c>
      <c r="E111" s="44">
        <f>E112+E115</f>
        <v>0</v>
      </c>
      <c r="F111" s="45">
        <f t="shared" si="3"/>
        <v>0</v>
      </c>
      <c r="G111" s="40">
        <v>34189470</v>
      </c>
      <c r="H111" s="40" t="s">
        <v>17</v>
      </c>
      <c r="J111" s="49"/>
    </row>
    <row r="112" spans="1:10" ht="22.5" x14ac:dyDescent="0.2">
      <c r="A112" s="58" t="s">
        <v>70</v>
      </c>
      <c r="B112" s="42" t="s">
        <v>57</v>
      </c>
      <c r="C112" s="43" t="s">
        <v>209</v>
      </c>
      <c r="D112" s="44">
        <f>D113</f>
        <v>3637.88</v>
      </c>
      <c r="E112" s="44">
        <f>E113</f>
        <v>0</v>
      </c>
      <c r="F112" s="45">
        <f t="shared" si="3"/>
        <v>0</v>
      </c>
      <c r="G112" s="40">
        <v>3637880</v>
      </c>
      <c r="H112" s="40" t="s">
        <v>17</v>
      </c>
      <c r="J112" s="49"/>
    </row>
    <row r="113" spans="1:10" ht="22.5" x14ac:dyDescent="0.2">
      <c r="A113" s="58" t="s">
        <v>72</v>
      </c>
      <c r="B113" s="42" t="s">
        <v>57</v>
      </c>
      <c r="C113" s="43" t="s">
        <v>210</v>
      </c>
      <c r="D113" s="44">
        <f>D114</f>
        <v>3637.88</v>
      </c>
      <c r="E113" s="44">
        <f>E114</f>
        <v>0</v>
      </c>
      <c r="F113" s="45">
        <f t="shared" si="3"/>
        <v>0</v>
      </c>
      <c r="G113" s="40">
        <v>3637880</v>
      </c>
      <c r="H113" s="40" t="s">
        <v>17</v>
      </c>
      <c r="J113" s="49"/>
    </row>
    <row r="114" spans="1:10" x14ac:dyDescent="0.2">
      <c r="A114" s="58" t="s">
        <v>74</v>
      </c>
      <c r="B114" s="42" t="s">
        <v>57</v>
      </c>
      <c r="C114" s="43" t="s">
        <v>211</v>
      </c>
      <c r="D114" s="44">
        <v>3637.88</v>
      </c>
      <c r="E114" s="44">
        <v>0</v>
      </c>
      <c r="F114" s="45">
        <f t="shared" si="3"/>
        <v>0</v>
      </c>
      <c r="G114" s="40">
        <v>3637880</v>
      </c>
      <c r="H114" s="40" t="s">
        <v>17</v>
      </c>
      <c r="J114" s="49"/>
    </row>
    <row r="115" spans="1:10" ht="22.5" x14ac:dyDescent="0.2">
      <c r="A115" s="58" t="s">
        <v>139</v>
      </c>
      <c r="B115" s="42" t="s">
        <v>57</v>
      </c>
      <c r="C115" s="43" t="s">
        <v>212</v>
      </c>
      <c r="D115" s="44">
        <f>D116</f>
        <v>30551.59</v>
      </c>
      <c r="E115" s="44">
        <f>E116</f>
        <v>0</v>
      </c>
      <c r="F115" s="45">
        <f t="shared" si="3"/>
        <v>0</v>
      </c>
      <c r="G115" s="40">
        <v>30551590</v>
      </c>
      <c r="H115" s="40" t="s">
        <v>17</v>
      </c>
      <c r="J115" s="49"/>
    </row>
    <row r="116" spans="1:10" x14ac:dyDescent="0.2">
      <c r="A116" s="58" t="s">
        <v>190</v>
      </c>
      <c r="B116" s="42" t="s">
        <v>57</v>
      </c>
      <c r="C116" s="43" t="s">
        <v>213</v>
      </c>
      <c r="D116" s="44">
        <f>D117</f>
        <v>30551.59</v>
      </c>
      <c r="E116" s="44">
        <f>E117</f>
        <v>0</v>
      </c>
      <c r="F116" s="45">
        <f t="shared" si="3"/>
        <v>0</v>
      </c>
      <c r="G116" s="40">
        <v>30551590</v>
      </c>
      <c r="H116" s="40" t="s">
        <v>17</v>
      </c>
      <c r="J116" s="49"/>
    </row>
    <row r="117" spans="1:10" x14ac:dyDescent="0.2">
      <c r="A117" s="58" t="s">
        <v>192</v>
      </c>
      <c r="B117" s="42" t="s">
        <v>57</v>
      </c>
      <c r="C117" s="43" t="s">
        <v>214</v>
      </c>
      <c r="D117" s="44">
        <v>30551.59</v>
      </c>
      <c r="E117" s="44">
        <v>0</v>
      </c>
      <c r="F117" s="45">
        <f t="shared" si="3"/>
        <v>0</v>
      </c>
      <c r="G117" s="40">
        <v>30551590</v>
      </c>
      <c r="H117" s="40" t="s">
        <v>17</v>
      </c>
      <c r="J117" s="49"/>
    </row>
    <row r="118" spans="1:10" x14ac:dyDescent="0.2">
      <c r="A118" s="58" t="s">
        <v>215</v>
      </c>
      <c r="B118" s="42" t="s">
        <v>57</v>
      </c>
      <c r="C118" s="43" t="s">
        <v>216</v>
      </c>
      <c r="D118" s="44">
        <f>D119+D122</f>
        <v>19471.07</v>
      </c>
      <c r="E118" s="44">
        <f>E119+E122</f>
        <v>3908.34</v>
      </c>
      <c r="F118" s="45">
        <f t="shared" si="3"/>
        <v>0.20072548658086076</v>
      </c>
      <c r="G118" s="40">
        <v>19471074</v>
      </c>
      <c r="H118" s="40">
        <v>3908337.39</v>
      </c>
      <c r="J118" s="49"/>
    </row>
    <row r="119" spans="1:10" ht="22.5" x14ac:dyDescent="0.2">
      <c r="A119" s="58" t="s">
        <v>70</v>
      </c>
      <c r="B119" s="42" t="s">
        <v>57</v>
      </c>
      <c r="C119" s="43" t="s">
        <v>217</v>
      </c>
      <c r="D119" s="44">
        <f>D120</f>
        <v>3940.3</v>
      </c>
      <c r="E119" s="44">
        <f>E120</f>
        <v>25</v>
      </c>
      <c r="F119" s="45">
        <f t="shared" si="3"/>
        <v>6.344694566403573E-3</v>
      </c>
      <c r="G119" s="40">
        <v>3940304</v>
      </c>
      <c r="H119" s="40">
        <v>25000</v>
      </c>
      <c r="J119" s="49"/>
    </row>
    <row r="120" spans="1:10" ht="22.5" x14ac:dyDescent="0.2">
      <c r="A120" s="58" t="s">
        <v>72</v>
      </c>
      <c r="B120" s="42" t="s">
        <v>57</v>
      </c>
      <c r="C120" s="43" t="s">
        <v>218</v>
      </c>
      <c r="D120" s="44">
        <f>D121</f>
        <v>3940.3</v>
      </c>
      <c r="E120" s="44">
        <f>E121</f>
        <v>25</v>
      </c>
      <c r="F120" s="45">
        <f t="shared" si="3"/>
        <v>6.344694566403573E-3</v>
      </c>
      <c r="G120" s="40">
        <v>3940304</v>
      </c>
      <c r="H120" s="40">
        <v>25000</v>
      </c>
      <c r="J120" s="49"/>
    </row>
    <row r="121" spans="1:10" x14ac:dyDescent="0.2">
      <c r="A121" s="58" t="s">
        <v>74</v>
      </c>
      <c r="B121" s="42" t="s">
        <v>57</v>
      </c>
      <c r="C121" s="43" t="s">
        <v>219</v>
      </c>
      <c r="D121" s="44">
        <v>3940.3</v>
      </c>
      <c r="E121" s="44">
        <v>25</v>
      </c>
      <c r="F121" s="45">
        <f t="shared" si="3"/>
        <v>6.344694566403573E-3</v>
      </c>
      <c r="G121" s="40">
        <v>3940304</v>
      </c>
      <c r="H121" s="40">
        <v>25000</v>
      </c>
      <c r="J121" s="49"/>
    </row>
    <row r="122" spans="1:10" ht="22.5" x14ac:dyDescent="0.2">
      <c r="A122" s="58" t="s">
        <v>139</v>
      </c>
      <c r="B122" s="42" t="s">
        <v>57</v>
      </c>
      <c r="C122" s="43" t="s">
        <v>220</v>
      </c>
      <c r="D122" s="44">
        <f>D123</f>
        <v>15530.77</v>
      </c>
      <c r="E122" s="44">
        <f>E123</f>
        <v>3883.34</v>
      </c>
      <c r="F122" s="45">
        <f t="shared" si="3"/>
        <v>0.25004169142933674</v>
      </c>
      <c r="G122" s="40">
        <v>15530770</v>
      </c>
      <c r="H122" s="40">
        <v>3883337.39</v>
      </c>
      <c r="J122" s="49"/>
    </row>
    <row r="123" spans="1:10" x14ac:dyDescent="0.2">
      <c r="A123" s="58" t="s">
        <v>190</v>
      </c>
      <c r="B123" s="42" t="s">
        <v>57</v>
      </c>
      <c r="C123" s="43" t="s">
        <v>221</v>
      </c>
      <c r="D123" s="44">
        <f>D124</f>
        <v>15530.77</v>
      </c>
      <c r="E123" s="44">
        <f>E124</f>
        <v>3883.34</v>
      </c>
      <c r="F123" s="45">
        <f t="shared" si="3"/>
        <v>0.25004169142933674</v>
      </c>
      <c r="G123" s="40">
        <v>15530770</v>
      </c>
      <c r="H123" s="40">
        <v>3883337.39</v>
      </c>
      <c r="J123" s="49"/>
    </row>
    <row r="124" spans="1:10" ht="45" x14ac:dyDescent="0.2">
      <c r="A124" s="58" t="s">
        <v>222</v>
      </c>
      <c r="B124" s="42" t="s">
        <v>57</v>
      </c>
      <c r="C124" s="43" t="s">
        <v>223</v>
      </c>
      <c r="D124" s="44">
        <v>15530.77</v>
      </c>
      <c r="E124" s="44">
        <v>3883.34</v>
      </c>
      <c r="F124" s="45">
        <f t="shared" si="3"/>
        <v>0.25004169142933674</v>
      </c>
      <c r="G124" s="40">
        <v>15530770</v>
      </c>
      <c r="H124" s="40">
        <v>3883337.39</v>
      </c>
      <c r="J124" s="49"/>
    </row>
    <row r="125" spans="1:10" x14ac:dyDescent="0.2">
      <c r="A125" s="57" t="s">
        <v>224</v>
      </c>
      <c r="B125" s="37" t="s">
        <v>57</v>
      </c>
      <c r="C125" s="38" t="s">
        <v>225</v>
      </c>
      <c r="D125" s="39">
        <f>D126+D133+D145+D158</f>
        <v>256560.02000000002</v>
      </c>
      <c r="E125" s="39">
        <f>E126+E133+E145+E158</f>
        <v>39017.19</v>
      </c>
      <c r="F125" s="46">
        <f t="shared" si="3"/>
        <v>0.1520782154600705</v>
      </c>
      <c r="G125" s="40">
        <v>256560011.33000001</v>
      </c>
      <c r="H125" s="40">
        <v>39017185.880000003</v>
      </c>
      <c r="J125" s="49"/>
    </row>
    <row r="126" spans="1:10" x14ac:dyDescent="0.2">
      <c r="A126" s="58" t="s">
        <v>226</v>
      </c>
      <c r="B126" s="42" t="s">
        <v>57</v>
      </c>
      <c r="C126" s="43" t="s">
        <v>227</v>
      </c>
      <c r="D126" s="44">
        <f>D127+D130</f>
        <v>15032.699999999999</v>
      </c>
      <c r="E126" s="44">
        <f>E127+E130</f>
        <v>518.96</v>
      </c>
      <c r="F126" s="45">
        <f t="shared" si="3"/>
        <v>3.4522075209376897E-2</v>
      </c>
      <c r="G126" s="40">
        <v>15032700</v>
      </c>
      <c r="H126" s="40">
        <v>518957.41</v>
      </c>
      <c r="J126" s="49"/>
    </row>
    <row r="127" spans="1:10" ht="22.5" x14ac:dyDescent="0.2">
      <c r="A127" s="58" t="s">
        <v>70</v>
      </c>
      <c r="B127" s="42" t="s">
        <v>57</v>
      </c>
      <c r="C127" s="43" t="s">
        <v>228</v>
      </c>
      <c r="D127" s="44">
        <f>D128</f>
        <v>10007.379999999999</v>
      </c>
      <c r="E127" s="44">
        <f>E128</f>
        <v>518.96</v>
      </c>
      <c r="F127" s="45">
        <f t="shared" si="3"/>
        <v>5.1857728996000961E-2</v>
      </c>
      <c r="G127" s="40">
        <v>10007380</v>
      </c>
      <c r="H127" s="40">
        <v>518957.41</v>
      </c>
      <c r="J127" s="49"/>
    </row>
    <row r="128" spans="1:10" ht="22.5" x14ac:dyDescent="0.2">
      <c r="A128" s="58" t="s">
        <v>72</v>
      </c>
      <c r="B128" s="42" t="s">
        <v>57</v>
      </c>
      <c r="C128" s="43" t="s">
        <v>229</v>
      </c>
      <c r="D128" s="44">
        <f>D129</f>
        <v>10007.379999999999</v>
      </c>
      <c r="E128" s="44">
        <f>E129</f>
        <v>518.96</v>
      </c>
      <c r="F128" s="45">
        <f t="shared" si="3"/>
        <v>5.1857728996000961E-2</v>
      </c>
      <c r="G128" s="40">
        <v>10007380</v>
      </c>
      <c r="H128" s="40">
        <v>518957.41</v>
      </c>
      <c r="J128" s="49"/>
    </row>
    <row r="129" spans="1:10" x14ac:dyDescent="0.2">
      <c r="A129" s="58" t="s">
        <v>74</v>
      </c>
      <c r="B129" s="42" t="s">
        <v>57</v>
      </c>
      <c r="C129" s="43" t="s">
        <v>230</v>
      </c>
      <c r="D129" s="44">
        <v>10007.379999999999</v>
      </c>
      <c r="E129" s="44">
        <v>518.96</v>
      </c>
      <c r="F129" s="45">
        <f t="shared" si="3"/>
        <v>5.1857728996000961E-2</v>
      </c>
      <c r="G129" s="40">
        <v>10007380</v>
      </c>
      <c r="H129" s="40">
        <v>518957.41</v>
      </c>
      <c r="J129" s="49"/>
    </row>
    <row r="130" spans="1:10" x14ac:dyDescent="0.2">
      <c r="A130" s="58" t="s">
        <v>87</v>
      </c>
      <c r="B130" s="42" t="s">
        <v>57</v>
      </c>
      <c r="C130" s="43" t="s">
        <v>231</v>
      </c>
      <c r="D130" s="44">
        <f>D131</f>
        <v>5025.32</v>
      </c>
      <c r="E130" s="44">
        <f>E131</f>
        <v>0</v>
      </c>
      <c r="F130" s="45">
        <f t="shared" si="3"/>
        <v>0</v>
      </c>
      <c r="G130" s="40">
        <v>5025320</v>
      </c>
      <c r="H130" s="40" t="s">
        <v>17</v>
      </c>
      <c r="J130" s="49"/>
    </row>
    <row r="131" spans="1:10" x14ac:dyDescent="0.2">
      <c r="A131" s="58" t="s">
        <v>148</v>
      </c>
      <c r="B131" s="42" t="s">
        <v>57</v>
      </c>
      <c r="C131" s="43" t="s">
        <v>232</v>
      </c>
      <c r="D131" s="44">
        <f>D132</f>
        <v>5025.32</v>
      </c>
      <c r="E131" s="44">
        <f>E132</f>
        <v>0</v>
      </c>
      <c r="F131" s="45">
        <f t="shared" si="3"/>
        <v>0</v>
      </c>
      <c r="G131" s="40">
        <v>5025320</v>
      </c>
      <c r="H131" s="40" t="s">
        <v>17</v>
      </c>
      <c r="J131" s="49"/>
    </row>
    <row r="132" spans="1:10" ht="22.5" x14ac:dyDescent="0.2">
      <c r="A132" s="58" t="s">
        <v>150</v>
      </c>
      <c r="B132" s="42" t="s">
        <v>57</v>
      </c>
      <c r="C132" s="43" t="s">
        <v>233</v>
      </c>
      <c r="D132" s="44">
        <v>5025.32</v>
      </c>
      <c r="E132" s="44">
        <v>0</v>
      </c>
      <c r="F132" s="45">
        <f t="shared" si="3"/>
        <v>0</v>
      </c>
      <c r="G132" s="40">
        <v>5025320</v>
      </c>
      <c r="H132" s="40" t="s">
        <v>17</v>
      </c>
      <c r="J132" s="49"/>
    </row>
    <row r="133" spans="1:10" x14ac:dyDescent="0.2">
      <c r="A133" s="58" t="s">
        <v>234</v>
      </c>
      <c r="B133" s="42" t="s">
        <v>57</v>
      </c>
      <c r="C133" s="43" t="s">
        <v>235</v>
      </c>
      <c r="D133" s="44">
        <f>D134+D137+D140</f>
        <v>74577.78</v>
      </c>
      <c r="E133" s="44">
        <f>E134+E137+E140</f>
        <v>15347.1</v>
      </c>
      <c r="F133" s="45">
        <f t="shared" si="3"/>
        <v>0.2057864956559447</v>
      </c>
      <c r="G133" s="40">
        <v>74577773.219999999</v>
      </c>
      <c r="H133" s="40">
        <v>15347100.949999999</v>
      </c>
      <c r="J133" s="49"/>
    </row>
    <row r="134" spans="1:10" ht="22.5" x14ac:dyDescent="0.2">
      <c r="A134" s="58" t="s">
        <v>70</v>
      </c>
      <c r="B134" s="42" t="s">
        <v>57</v>
      </c>
      <c r="C134" s="43" t="s">
        <v>236</v>
      </c>
      <c r="D134" s="44">
        <f>D135</f>
        <v>12383.58</v>
      </c>
      <c r="E134" s="44">
        <f>E135</f>
        <v>3193.99</v>
      </c>
      <c r="F134" s="45">
        <f t="shared" si="3"/>
        <v>0.25792137653247282</v>
      </c>
      <c r="G134" s="40">
        <v>12383580</v>
      </c>
      <c r="H134" s="40">
        <v>3193986.95</v>
      </c>
      <c r="J134" s="49"/>
    </row>
    <row r="135" spans="1:10" ht="22.5" x14ac:dyDescent="0.2">
      <c r="A135" s="58" t="s">
        <v>72</v>
      </c>
      <c r="B135" s="42" t="s">
        <v>57</v>
      </c>
      <c r="C135" s="43" t="s">
        <v>237</v>
      </c>
      <c r="D135" s="44">
        <f>D136</f>
        <v>12383.58</v>
      </c>
      <c r="E135" s="44">
        <f>E136</f>
        <v>3193.99</v>
      </c>
      <c r="F135" s="45">
        <f t="shared" si="3"/>
        <v>0.25792137653247282</v>
      </c>
      <c r="G135" s="40">
        <v>12383580</v>
      </c>
      <c r="H135" s="40">
        <v>3193986.95</v>
      </c>
      <c r="J135" s="49"/>
    </row>
    <row r="136" spans="1:10" x14ac:dyDescent="0.2">
      <c r="A136" s="58" t="s">
        <v>74</v>
      </c>
      <c r="B136" s="42" t="s">
        <v>57</v>
      </c>
      <c r="C136" s="43" t="s">
        <v>238</v>
      </c>
      <c r="D136" s="44">
        <v>12383.58</v>
      </c>
      <c r="E136" s="44">
        <v>3193.99</v>
      </c>
      <c r="F136" s="45">
        <f t="shared" ref="F136:F199" si="5">E136/D136</f>
        <v>0.25792137653247282</v>
      </c>
      <c r="G136" s="40">
        <v>12383580</v>
      </c>
      <c r="H136" s="40">
        <v>3193986.95</v>
      </c>
      <c r="J136" s="49"/>
    </row>
    <row r="137" spans="1:10" ht="22.5" x14ac:dyDescent="0.2">
      <c r="A137" s="58" t="s">
        <v>239</v>
      </c>
      <c r="B137" s="42" t="s">
        <v>57</v>
      </c>
      <c r="C137" s="43" t="s">
        <v>240</v>
      </c>
      <c r="D137" s="44">
        <f>D138</f>
        <v>46457.29</v>
      </c>
      <c r="E137" s="44">
        <f>E138</f>
        <v>0</v>
      </c>
      <c r="F137" s="45">
        <f t="shared" si="5"/>
        <v>0</v>
      </c>
      <c r="G137" s="40">
        <v>46457285.799999997</v>
      </c>
      <c r="H137" s="40" t="s">
        <v>17</v>
      </c>
      <c r="J137" s="49"/>
    </row>
    <row r="138" spans="1:10" ht="78.75" x14ac:dyDescent="0.2">
      <c r="A138" s="58" t="s">
        <v>241</v>
      </c>
      <c r="B138" s="42" t="s">
        <v>57</v>
      </c>
      <c r="C138" s="43" t="s">
        <v>242</v>
      </c>
      <c r="D138" s="44">
        <f>D139</f>
        <v>46457.29</v>
      </c>
      <c r="E138" s="44">
        <f>E139</f>
        <v>0</v>
      </c>
      <c r="F138" s="45">
        <f t="shared" si="5"/>
        <v>0</v>
      </c>
      <c r="G138" s="40">
        <v>46457285.799999997</v>
      </c>
      <c r="H138" s="40" t="s">
        <v>17</v>
      </c>
      <c r="J138" s="49"/>
    </row>
    <row r="139" spans="1:10" ht="33.75" x14ac:dyDescent="0.2">
      <c r="A139" s="58" t="s">
        <v>243</v>
      </c>
      <c r="B139" s="42" t="s">
        <v>57</v>
      </c>
      <c r="C139" s="43" t="s">
        <v>244</v>
      </c>
      <c r="D139" s="44">
        <v>46457.29</v>
      </c>
      <c r="E139" s="44">
        <v>0</v>
      </c>
      <c r="F139" s="45">
        <f t="shared" si="5"/>
        <v>0</v>
      </c>
      <c r="G139" s="40">
        <v>46457285.799999997</v>
      </c>
      <c r="H139" s="40" t="s">
        <v>17</v>
      </c>
      <c r="J139" s="49"/>
    </row>
    <row r="140" spans="1:10" x14ac:dyDescent="0.2">
      <c r="A140" s="58" t="s">
        <v>87</v>
      </c>
      <c r="B140" s="42" t="s">
        <v>57</v>
      </c>
      <c r="C140" s="43" t="s">
        <v>245</v>
      </c>
      <c r="D140" s="44">
        <f>D141+D143</f>
        <v>15736.91</v>
      </c>
      <c r="E140" s="44">
        <f>E141+E143</f>
        <v>12153.11</v>
      </c>
      <c r="F140" s="45">
        <f t="shared" si="5"/>
        <v>0.77226787215533421</v>
      </c>
      <c r="G140" s="40">
        <v>15736907.42</v>
      </c>
      <c r="H140" s="40">
        <v>12153114</v>
      </c>
      <c r="J140" s="49"/>
    </row>
    <row r="141" spans="1:10" ht="33.75" x14ac:dyDescent="0.2">
      <c r="A141" s="58" t="s">
        <v>246</v>
      </c>
      <c r="B141" s="42" t="s">
        <v>57</v>
      </c>
      <c r="C141" s="43" t="s">
        <v>247</v>
      </c>
      <c r="D141" s="44">
        <f>D142</f>
        <v>15316.58</v>
      </c>
      <c r="E141" s="44">
        <f>E142</f>
        <v>12153.11</v>
      </c>
      <c r="F141" s="45">
        <f t="shared" si="5"/>
        <v>0.79346107290269763</v>
      </c>
      <c r="G141" s="40">
        <v>15316581</v>
      </c>
      <c r="H141" s="40">
        <v>12153114</v>
      </c>
      <c r="J141" s="49"/>
    </row>
    <row r="142" spans="1:10" ht="45" x14ac:dyDescent="0.2">
      <c r="A142" s="58" t="s">
        <v>248</v>
      </c>
      <c r="B142" s="42" t="s">
        <v>57</v>
      </c>
      <c r="C142" s="43" t="s">
        <v>249</v>
      </c>
      <c r="D142" s="44">
        <v>15316.58</v>
      </c>
      <c r="E142" s="44">
        <v>12153.11</v>
      </c>
      <c r="F142" s="45">
        <f t="shared" si="5"/>
        <v>0.79346107290269763</v>
      </c>
      <c r="G142" s="40">
        <v>15316581</v>
      </c>
      <c r="H142" s="40">
        <v>12153114</v>
      </c>
      <c r="J142" s="49"/>
    </row>
    <row r="143" spans="1:10" x14ac:dyDescent="0.2">
      <c r="A143" s="58" t="s">
        <v>148</v>
      </c>
      <c r="B143" s="42" t="s">
        <v>57</v>
      </c>
      <c r="C143" s="43" t="s">
        <v>250</v>
      </c>
      <c r="D143" s="44">
        <f>D144</f>
        <v>420.33</v>
      </c>
      <c r="E143" s="44">
        <f>E144</f>
        <v>0</v>
      </c>
      <c r="F143" s="45">
        <f t="shared" si="5"/>
        <v>0</v>
      </c>
      <c r="G143" s="40">
        <v>420326.42</v>
      </c>
      <c r="H143" s="40" t="s">
        <v>17</v>
      </c>
      <c r="J143" s="49"/>
    </row>
    <row r="144" spans="1:10" ht="22.5" x14ac:dyDescent="0.2">
      <c r="A144" s="58" t="s">
        <v>150</v>
      </c>
      <c r="B144" s="42" t="s">
        <v>57</v>
      </c>
      <c r="C144" s="43" t="s">
        <v>251</v>
      </c>
      <c r="D144" s="44">
        <v>420.33</v>
      </c>
      <c r="E144" s="44">
        <v>0</v>
      </c>
      <c r="F144" s="45">
        <f t="shared" si="5"/>
        <v>0</v>
      </c>
      <c r="G144" s="40">
        <v>420326.42</v>
      </c>
      <c r="H144" s="40" t="s">
        <v>17</v>
      </c>
      <c r="J144" s="49"/>
    </row>
    <row r="145" spans="1:10" x14ac:dyDescent="0.2">
      <c r="A145" s="58" t="s">
        <v>252</v>
      </c>
      <c r="B145" s="42" t="s">
        <v>57</v>
      </c>
      <c r="C145" s="43" t="s">
        <v>253</v>
      </c>
      <c r="D145" s="44">
        <f>D146+D151+D155</f>
        <v>137992.85</v>
      </c>
      <c r="E145" s="44">
        <f>E146+E151+E155</f>
        <v>20814.45</v>
      </c>
      <c r="F145" s="45">
        <f t="shared" si="5"/>
        <v>0.15083716293996391</v>
      </c>
      <c r="G145" s="40">
        <v>137992845.11000001</v>
      </c>
      <c r="H145" s="40">
        <v>20814442.960000001</v>
      </c>
      <c r="J145" s="49"/>
    </row>
    <row r="146" spans="1:10" ht="22.5" x14ac:dyDescent="0.2">
      <c r="A146" s="58" t="s">
        <v>70</v>
      </c>
      <c r="B146" s="42" t="s">
        <v>57</v>
      </c>
      <c r="C146" s="43" t="s">
        <v>254</v>
      </c>
      <c r="D146" s="44">
        <f>D147</f>
        <v>78628.010000000009</v>
      </c>
      <c r="E146" s="44">
        <f>E147</f>
        <v>8086.84</v>
      </c>
      <c r="F146" s="45">
        <f t="shared" si="5"/>
        <v>0.10284935355733917</v>
      </c>
      <c r="G146" s="40">
        <v>78628006.109999999</v>
      </c>
      <c r="H146" s="40">
        <v>8086834.1399999997</v>
      </c>
      <c r="J146" s="49"/>
    </row>
    <row r="147" spans="1:10" ht="22.5" x14ac:dyDescent="0.2">
      <c r="A147" s="58" t="s">
        <v>72</v>
      </c>
      <c r="B147" s="42" t="s">
        <v>57</v>
      </c>
      <c r="C147" s="43" t="s">
        <v>255</v>
      </c>
      <c r="D147" s="44">
        <f>D148+D149+D150</f>
        <v>78628.010000000009</v>
      </c>
      <c r="E147" s="44">
        <f>E148+E149+E150</f>
        <v>8086.84</v>
      </c>
      <c r="F147" s="45">
        <f t="shared" si="5"/>
        <v>0.10284935355733917</v>
      </c>
      <c r="G147" s="40">
        <v>78628006.109999999</v>
      </c>
      <c r="H147" s="40">
        <v>8086834.1399999997</v>
      </c>
      <c r="J147" s="49"/>
    </row>
    <row r="148" spans="1:10" ht="22.5" x14ac:dyDescent="0.2">
      <c r="A148" s="58" t="s">
        <v>256</v>
      </c>
      <c r="B148" s="42" t="s">
        <v>57</v>
      </c>
      <c r="C148" s="43" t="s">
        <v>257</v>
      </c>
      <c r="D148" s="44">
        <v>6257.79</v>
      </c>
      <c r="E148" s="44">
        <v>1000.09</v>
      </c>
      <c r="F148" s="45">
        <f t="shared" si="5"/>
        <v>0.15981520632683424</v>
      </c>
      <c r="G148" s="40">
        <v>6257792</v>
      </c>
      <c r="H148" s="40">
        <v>1000085</v>
      </c>
      <c r="J148" s="49"/>
    </row>
    <row r="149" spans="1:10" x14ac:dyDescent="0.2">
      <c r="A149" s="58" t="s">
        <v>74</v>
      </c>
      <c r="B149" s="42" t="s">
        <v>57</v>
      </c>
      <c r="C149" s="43" t="s">
        <v>258</v>
      </c>
      <c r="D149" s="44">
        <v>55992.79</v>
      </c>
      <c r="E149" s="44">
        <v>1081.3399999999999</v>
      </c>
      <c r="F149" s="45">
        <f t="shared" si="5"/>
        <v>1.9312129293789431E-2</v>
      </c>
      <c r="G149" s="40">
        <v>55992789</v>
      </c>
      <c r="H149" s="40">
        <v>1081337.75</v>
      </c>
      <c r="J149" s="49"/>
    </row>
    <row r="150" spans="1:10" x14ac:dyDescent="0.2">
      <c r="A150" s="58" t="s">
        <v>137</v>
      </c>
      <c r="B150" s="42" t="s">
        <v>57</v>
      </c>
      <c r="C150" s="43" t="s">
        <v>259</v>
      </c>
      <c r="D150" s="44">
        <v>16377.43</v>
      </c>
      <c r="E150" s="44">
        <v>6005.41</v>
      </c>
      <c r="F150" s="45">
        <f t="shared" si="5"/>
        <v>0.36668818001359188</v>
      </c>
      <c r="G150" s="40">
        <v>16377425.109999999</v>
      </c>
      <c r="H150" s="40">
        <v>6005411.3899999997</v>
      </c>
      <c r="J150" s="49"/>
    </row>
    <row r="151" spans="1:10" ht="22.5" x14ac:dyDescent="0.2">
      <c r="A151" s="58" t="s">
        <v>139</v>
      </c>
      <c r="B151" s="42" t="s">
        <v>57</v>
      </c>
      <c r="C151" s="43" t="s">
        <v>260</v>
      </c>
      <c r="D151" s="44">
        <f>D152</f>
        <v>58648.19</v>
      </c>
      <c r="E151" s="44">
        <f>E152</f>
        <v>12727.61</v>
      </c>
      <c r="F151" s="45">
        <f t="shared" si="5"/>
        <v>0.2170162455141412</v>
      </c>
      <c r="G151" s="40">
        <v>58648189</v>
      </c>
      <c r="H151" s="40">
        <v>12727608.82</v>
      </c>
      <c r="J151" s="49"/>
    </row>
    <row r="152" spans="1:10" x14ac:dyDescent="0.2">
      <c r="A152" s="58" t="s">
        <v>190</v>
      </c>
      <c r="B152" s="42" t="s">
        <v>57</v>
      </c>
      <c r="C152" s="43" t="s">
        <v>261</v>
      </c>
      <c r="D152" s="44">
        <f>D153+D154</f>
        <v>58648.19</v>
      </c>
      <c r="E152" s="44">
        <f>E153+E154</f>
        <v>12727.61</v>
      </c>
      <c r="F152" s="45">
        <f t="shared" si="5"/>
        <v>0.2170162455141412</v>
      </c>
      <c r="G152" s="40">
        <v>58648189</v>
      </c>
      <c r="H152" s="40">
        <v>12727608.82</v>
      </c>
      <c r="J152" s="49"/>
    </row>
    <row r="153" spans="1:10" ht="45" x14ac:dyDescent="0.2">
      <c r="A153" s="58" t="s">
        <v>222</v>
      </c>
      <c r="B153" s="42" t="s">
        <v>57</v>
      </c>
      <c r="C153" s="43" t="s">
        <v>262</v>
      </c>
      <c r="D153" s="44">
        <v>43215.75</v>
      </c>
      <c r="E153" s="44">
        <v>11887.27</v>
      </c>
      <c r="F153" s="45">
        <f t="shared" si="5"/>
        <v>0.27506800182803726</v>
      </c>
      <c r="G153" s="40">
        <v>43215750</v>
      </c>
      <c r="H153" s="40">
        <v>11887269.82</v>
      </c>
      <c r="J153" s="49"/>
    </row>
    <row r="154" spans="1:10" x14ac:dyDescent="0.2">
      <c r="A154" s="58" t="s">
        <v>192</v>
      </c>
      <c r="B154" s="42" t="s">
        <v>57</v>
      </c>
      <c r="C154" s="43" t="s">
        <v>263</v>
      </c>
      <c r="D154" s="44">
        <v>15432.44</v>
      </c>
      <c r="E154" s="44">
        <v>840.34</v>
      </c>
      <c r="F154" s="45">
        <f t="shared" si="5"/>
        <v>5.445282793906861E-2</v>
      </c>
      <c r="G154" s="40">
        <v>15432439</v>
      </c>
      <c r="H154" s="40">
        <v>840339</v>
      </c>
      <c r="J154" s="49"/>
    </row>
    <row r="155" spans="1:10" x14ac:dyDescent="0.2">
      <c r="A155" s="58" t="s">
        <v>87</v>
      </c>
      <c r="B155" s="42" t="s">
        <v>57</v>
      </c>
      <c r="C155" s="43" t="s">
        <v>264</v>
      </c>
      <c r="D155" s="44">
        <f>D156</f>
        <v>716.65</v>
      </c>
      <c r="E155" s="44">
        <f>E156</f>
        <v>0</v>
      </c>
      <c r="F155" s="45">
        <f t="shared" si="5"/>
        <v>0</v>
      </c>
      <c r="G155" s="40">
        <v>716650</v>
      </c>
      <c r="H155" s="40" t="s">
        <v>17</v>
      </c>
      <c r="J155" s="49"/>
    </row>
    <row r="156" spans="1:10" ht="33.75" x14ac:dyDescent="0.2">
      <c r="A156" s="58" t="s">
        <v>246</v>
      </c>
      <c r="B156" s="42" t="s">
        <v>57</v>
      </c>
      <c r="C156" s="43" t="s">
        <v>265</v>
      </c>
      <c r="D156" s="44">
        <f>D157</f>
        <v>716.65</v>
      </c>
      <c r="E156" s="44">
        <f>E157</f>
        <v>0</v>
      </c>
      <c r="F156" s="45">
        <f t="shared" si="5"/>
        <v>0</v>
      </c>
      <c r="G156" s="40">
        <v>716650</v>
      </c>
      <c r="H156" s="40" t="s">
        <v>17</v>
      </c>
      <c r="J156" s="49"/>
    </row>
    <row r="157" spans="1:10" ht="45" x14ac:dyDescent="0.2">
      <c r="A157" s="58" t="s">
        <v>248</v>
      </c>
      <c r="B157" s="42" t="s">
        <v>57</v>
      </c>
      <c r="C157" s="43" t="s">
        <v>266</v>
      </c>
      <c r="D157" s="44">
        <v>716.65</v>
      </c>
      <c r="E157" s="44">
        <v>0</v>
      </c>
      <c r="F157" s="45">
        <f t="shared" si="5"/>
        <v>0</v>
      </c>
      <c r="G157" s="40">
        <v>716650</v>
      </c>
      <c r="H157" s="40" t="s">
        <v>17</v>
      </c>
      <c r="J157" s="49"/>
    </row>
    <row r="158" spans="1:10" ht="22.5" x14ac:dyDescent="0.2">
      <c r="A158" s="58" t="s">
        <v>267</v>
      </c>
      <c r="B158" s="42" t="s">
        <v>57</v>
      </c>
      <c r="C158" s="43" t="s">
        <v>268</v>
      </c>
      <c r="D158" s="44">
        <f>D159+D164+D167+D170</f>
        <v>28956.689999999995</v>
      </c>
      <c r="E158" s="44">
        <f>E159+E164+E167+E170</f>
        <v>2336.6799999999998</v>
      </c>
      <c r="F158" s="45">
        <f t="shared" si="5"/>
        <v>8.0695687248784315E-2</v>
      </c>
      <c r="G158" s="40">
        <v>28956693</v>
      </c>
      <c r="H158" s="40">
        <v>2336684.56</v>
      </c>
      <c r="J158" s="49"/>
    </row>
    <row r="159" spans="1:10" ht="56.25" x14ac:dyDescent="0.2">
      <c r="A159" s="58" t="s">
        <v>62</v>
      </c>
      <c r="B159" s="42" t="s">
        <v>57</v>
      </c>
      <c r="C159" s="43" t="s">
        <v>269</v>
      </c>
      <c r="D159" s="44">
        <f>D160</f>
        <v>13501.309999999998</v>
      </c>
      <c r="E159" s="44">
        <f>E160</f>
        <v>1942.35</v>
      </c>
      <c r="F159" s="45">
        <f t="shared" si="5"/>
        <v>0.1438638176591753</v>
      </c>
      <c r="G159" s="40">
        <v>13501310</v>
      </c>
      <c r="H159" s="40">
        <v>1942354.48</v>
      </c>
      <c r="J159" s="49"/>
    </row>
    <row r="160" spans="1:10" x14ac:dyDescent="0.2">
      <c r="A160" s="58" t="s">
        <v>121</v>
      </c>
      <c r="B160" s="42" t="s">
        <v>57</v>
      </c>
      <c r="C160" s="43" t="s">
        <v>270</v>
      </c>
      <c r="D160" s="44">
        <f>D161+D162+D163</f>
        <v>13501.309999999998</v>
      </c>
      <c r="E160" s="44">
        <f>E161+E162+E163</f>
        <v>1942.35</v>
      </c>
      <c r="F160" s="45">
        <f t="shared" si="5"/>
        <v>0.1438638176591753</v>
      </c>
      <c r="G160" s="40">
        <v>13501310</v>
      </c>
      <c r="H160" s="40">
        <v>1942354.48</v>
      </c>
      <c r="J160" s="49"/>
    </row>
    <row r="161" spans="1:10" x14ac:dyDescent="0.2">
      <c r="A161" s="58" t="s">
        <v>123</v>
      </c>
      <c r="B161" s="42" t="s">
        <v>57</v>
      </c>
      <c r="C161" s="43" t="s">
        <v>271</v>
      </c>
      <c r="D161" s="44">
        <v>10363.299999999999</v>
      </c>
      <c r="E161" s="44">
        <v>1545.36</v>
      </c>
      <c r="F161" s="45">
        <f t="shared" si="5"/>
        <v>0.14911852402227091</v>
      </c>
      <c r="G161" s="40">
        <v>10363300</v>
      </c>
      <c r="H161" s="40">
        <v>1545360.29</v>
      </c>
      <c r="J161" s="49"/>
    </row>
    <row r="162" spans="1:10" ht="22.5" x14ac:dyDescent="0.2">
      <c r="A162" s="58" t="s">
        <v>125</v>
      </c>
      <c r="B162" s="42" t="s">
        <v>57</v>
      </c>
      <c r="C162" s="43" t="s">
        <v>272</v>
      </c>
      <c r="D162" s="44">
        <v>8.3000000000000007</v>
      </c>
      <c r="E162" s="44"/>
      <c r="F162" s="45">
        <f t="shared" si="5"/>
        <v>0</v>
      </c>
      <c r="G162" s="40">
        <v>8300</v>
      </c>
      <c r="H162" s="40" t="s">
        <v>17</v>
      </c>
      <c r="J162" s="49"/>
    </row>
    <row r="163" spans="1:10" ht="33.75" x14ac:dyDescent="0.2">
      <c r="A163" s="58" t="s">
        <v>127</v>
      </c>
      <c r="B163" s="42" t="s">
        <v>57</v>
      </c>
      <c r="C163" s="43" t="s">
        <v>273</v>
      </c>
      <c r="D163" s="44">
        <v>3129.71</v>
      </c>
      <c r="E163" s="44">
        <v>396.99</v>
      </c>
      <c r="F163" s="45">
        <f t="shared" si="5"/>
        <v>0.12684561828412216</v>
      </c>
      <c r="G163" s="40">
        <v>3129710</v>
      </c>
      <c r="H163" s="40">
        <v>396994.19</v>
      </c>
      <c r="J163" s="49"/>
    </row>
    <row r="164" spans="1:10" ht="22.5" x14ac:dyDescent="0.2">
      <c r="A164" s="58" t="s">
        <v>70</v>
      </c>
      <c r="B164" s="42" t="s">
        <v>57</v>
      </c>
      <c r="C164" s="43" t="s">
        <v>274</v>
      </c>
      <c r="D164" s="44">
        <f>D165</f>
        <v>1007.38</v>
      </c>
      <c r="E164" s="44">
        <f>E165</f>
        <v>394.33</v>
      </c>
      <c r="F164" s="45">
        <f t="shared" si="5"/>
        <v>0.3914411642081439</v>
      </c>
      <c r="G164" s="40">
        <v>1007380</v>
      </c>
      <c r="H164" s="40">
        <v>394330.08</v>
      </c>
      <c r="J164" s="49"/>
    </row>
    <row r="165" spans="1:10" ht="22.5" x14ac:dyDescent="0.2">
      <c r="A165" s="58" t="s">
        <v>72</v>
      </c>
      <c r="B165" s="42" t="s">
        <v>57</v>
      </c>
      <c r="C165" s="43" t="s">
        <v>275</v>
      </c>
      <c r="D165" s="44">
        <f>D166</f>
        <v>1007.38</v>
      </c>
      <c r="E165" s="44">
        <f>E166</f>
        <v>394.33</v>
      </c>
      <c r="F165" s="45">
        <f t="shared" si="5"/>
        <v>0.3914411642081439</v>
      </c>
      <c r="G165" s="40">
        <v>1007380</v>
      </c>
      <c r="H165" s="40">
        <v>394330.08</v>
      </c>
      <c r="J165" s="49"/>
    </row>
    <row r="166" spans="1:10" x14ac:dyDescent="0.2">
      <c r="A166" s="58" t="s">
        <v>74</v>
      </c>
      <c r="B166" s="42" t="s">
        <v>57</v>
      </c>
      <c r="C166" s="43" t="s">
        <v>276</v>
      </c>
      <c r="D166" s="44">
        <v>1007.38</v>
      </c>
      <c r="E166" s="44">
        <v>394.33</v>
      </c>
      <c r="F166" s="45">
        <f t="shared" si="5"/>
        <v>0.3914411642081439</v>
      </c>
      <c r="G166" s="40">
        <v>1007380</v>
      </c>
      <c r="H166" s="40">
        <v>394330.08</v>
      </c>
      <c r="J166" s="49"/>
    </row>
    <row r="167" spans="1:10" ht="22.5" x14ac:dyDescent="0.2">
      <c r="A167" s="58" t="s">
        <v>139</v>
      </c>
      <c r="B167" s="42" t="s">
        <v>57</v>
      </c>
      <c r="C167" s="43" t="s">
        <v>277</v>
      </c>
      <c r="D167" s="44">
        <f>D168</f>
        <v>14330.24</v>
      </c>
      <c r="E167" s="44">
        <f>E168</f>
        <v>0</v>
      </c>
      <c r="F167" s="45">
        <f t="shared" si="5"/>
        <v>0</v>
      </c>
      <c r="G167" s="40">
        <v>14330243</v>
      </c>
      <c r="H167" s="40" t="s">
        <v>17</v>
      </c>
      <c r="J167" s="49"/>
    </row>
    <row r="168" spans="1:10" x14ac:dyDescent="0.2">
      <c r="A168" s="58" t="s">
        <v>190</v>
      </c>
      <c r="B168" s="42" t="s">
        <v>57</v>
      </c>
      <c r="C168" s="43" t="s">
        <v>278</v>
      </c>
      <c r="D168" s="44">
        <f>D169</f>
        <v>14330.24</v>
      </c>
      <c r="E168" s="44">
        <f>E169</f>
        <v>0</v>
      </c>
      <c r="F168" s="45">
        <f t="shared" si="5"/>
        <v>0</v>
      </c>
      <c r="G168" s="40">
        <v>14330243</v>
      </c>
      <c r="H168" s="40" t="s">
        <v>17</v>
      </c>
      <c r="J168" s="49"/>
    </row>
    <row r="169" spans="1:10" x14ac:dyDescent="0.2">
      <c r="A169" s="58" t="s">
        <v>192</v>
      </c>
      <c r="B169" s="42" t="s">
        <v>57</v>
      </c>
      <c r="C169" s="43" t="s">
        <v>279</v>
      </c>
      <c r="D169" s="44">
        <v>14330.24</v>
      </c>
      <c r="E169" s="44">
        <v>0</v>
      </c>
      <c r="F169" s="45">
        <f t="shared" si="5"/>
        <v>0</v>
      </c>
      <c r="G169" s="40">
        <v>14330243</v>
      </c>
      <c r="H169" s="40" t="s">
        <v>17</v>
      </c>
      <c r="J169" s="49"/>
    </row>
    <row r="170" spans="1:10" x14ac:dyDescent="0.2">
      <c r="A170" s="58" t="s">
        <v>87</v>
      </c>
      <c r="B170" s="42" t="s">
        <v>57</v>
      </c>
      <c r="C170" s="43" t="s">
        <v>280</v>
      </c>
      <c r="D170" s="44">
        <f>D171</f>
        <v>117.76</v>
      </c>
      <c r="E170" s="44">
        <f>E171</f>
        <v>0</v>
      </c>
      <c r="F170" s="45">
        <f t="shared" si="5"/>
        <v>0</v>
      </c>
      <c r="G170" s="40">
        <v>117760</v>
      </c>
      <c r="H170" s="40" t="s">
        <v>17</v>
      </c>
      <c r="J170" s="49"/>
    </row>
    <row r="171" spans="1:10" x14ac:dyDescent="0.2">
      <c r="A171" s="58" t="s">
        <v>89</v>
      </c>
      <c r="B171" s="42" t="s">
        <v>57</v>
      </c>
      <c r="C171" s="43" t="s">
        <v>281</v>
      </c>
      <c r="D171" s="44">
        <f>D172+D173</f>
        <v>117.76</v>
      </c>
      <c r="E171" s="44">
        <f>E172+E173</f>
        <v>0</v>
      </c>
      <c r="F171" s="45">
        <f t="shared" si="5"/>
        <v>0</v>
      </c>
      <c r="G171" s="40">
        <v>117760</v>
      </c>
      <c r="H171" s="40" t="s">
        <v>17</v>
      </c>
      <c r="J171" s="49"/>
    </row>
    <row r="172" spans="1:10" ht="22.5" x14ac:dyDescent="0.2">
      <c r="A172" s="58" t="s">
        <v>153</v>
      </c>
      <c r="B172" s="42" t="s">
        <v>57</v>
      </c>
      <c r="C172" s="43" t="s">
        <v>282</v>
      </c>
      <c r="D172" s="44">
        <v>75.42</v>
      </c>
      <c r="E172" s="44">
        <v>0</v>
      </c>
      <c r="F172" s="45">
        <f t="shared" si="5"/>
        <v>0</v>
      </c>
      <c r="G172" s="40">
        <v>75420</v>
      </c>
      <c r="H172" s="40" t="s">
        <v>17</v>
      </c>
      <c r="J172" s="49"/>
    </row>
    <row r="173" spans="1:10" x14ac:dyDescent="0.2">
      <c r="A173" s="58" t="s">
        <v>155</v>
      </c>
      <c r="B173" s="42" t="s">
        <v>57</v>
      </c>
      <c r="C173" s="43" t="s">
        <v>283</v>
      </c>
      <c r="D173" s="44">
        <v>42.34</v>
      </c>
      <c r="E173" s="44"/>
      <c r="F173" s="45">
        <f t="shared" si="5"/>
        <v>0</v>
      </c>
      <c r="G173" s="40">
        <v>42340</v>
      </c>
      <c r="H173" s="40" t="s">
        <v>17</v>
      </c>
      <c r="J173" s="49"/>
    </row>
    <row r="174" spans="1:10" x14ac:dyDescent="0.2">
      <c r="A174" s="57" t="s">
        <v>284</v>
      </c>
      <c r="B174" s="37" t="s">
        <v>57</v>
      </c>
      <c r="C174" s="38" t="s">
        <v>285</v>
      </c>
      <c r="D174" s="39">
        <f>D175+D183+D197+D208+D214+D220</f>
        <v>1138975.22</v>
      </c>
      <c r="E174" s="39">
        <f>E175+E183+E197+E208+E214+E220</f>
        <v>77347.430000000008</v>
      </c>
      <c r="F174" s="46">
        <f t="shared" si="5"/>
        <v>6.7909668833708262E-2</v>
      </c>
      <c r="G174" s="40">
        <v>1138975217.5999999</v>
      </c>
      <c r="H174" s="40">
        <v>77347430.239999995</v>
      </c>
      <c r="J174" s="49"/>
    </row>
    <row r="175" spans="1:10" x14ac:dyDescent="0.2">
      <c r="A175" s="58" t="s">
        <v>286</v>
      </c>
      <c r="B175" s="42" t="s">
        <v>57</v>
      </c>
      <c r="C175" s="43" t="s">
        <v>287</v>
      </c>
      <c r="D175" s="44">
        <f>D176</f>
        <v>121148.37999999999</v>
      </c>
      <c r="E175" s="44">
        <f>E176</f>
        <v>25418.79</v>
      </c>
      <c r="F175" s="45">
        <f t="shared" si="5"/>
        <v>0.20981535205010585</v>
      </c>
      <c r="G175" s="40">
        <v>121148380</v>
      </c>
      <c r="H175" s="40">
        <v>25418791.899999999</v>
      </c>
      <c r="J175" s="49"/>
    </row>
    <row r="176" spans="1:10" ht="22.5" x14ac:dyDescent="0.2">
      <c r="A176" s="58" t="s">
        <v>139</v>
      </c>
      <c r="B176" s="42" t="s">
        <v>57</v>
      </c>
      <c r="C176" s="43" t="s">
        <v>288</v>
      </c>
      <c r="D176" s="44">
        <f>D177+D180</f>
        <v>121148.37999999999</v>
      </c>
      <c r="E176" s="44">
        <f>E177+E180</f>
        <v>25418.79</v>
      </c>
      <c r="F176" s="45">
        <f t="shared" si="5"/>
        <v>0.20981535205010585</v>
      </c>
      <c r="G176" s="40">
        <v>121148380</v>
      </c>
      <c r="H176" s="40">
        <v>25418791.899999999</v>
      </c>
      <c r="J176" s="49"/>
    </row>
    <row r="177" spans="1:10" x14ac:dyDescent="0.2">
      <c r="A177" s="58" t="s">
        <v>190</v>
      </c>
      <c r="B177" s="42" t="s">
        <v>57</v>
      </c>
      <c r="C177" s="43" t="s">
        <v>289</v>
      </c>
      <c r="D177" s="44">
        <f>D178+D179</f>
        <v>6410.12</v>
      </c>
      <c r="E177" s="44">
        <f>E178+E179</f>
        <v>1393.75</v>
      </c>
      <c r="F177" s="45">
        <f t="shared" si="5"/>
        <v>0.21742962690246048</v>
      </c>
      <c r="G177" s="40">
        <v>6410120</v>
      </c>
      <c r="H177" s="40">
        <v>1393750</v>
      </c>
      <c r="J177" s="49"/>
    </row>
    <row r="178" spans="1:10" ht="45" x14ac:dyDescent="0.2">
      <c r="A178" s="58" t="s">
        <v>222</v>
      </c>
      <c r="B178" s="42" t="s">
        <v>57</v>
      </c>
      <c r="C178" s="43" t="s">
        <v>290</v>
      </c>
      <c r="D178" s="44">
        <v>5102.37</v>
      </c>
      <c r="E178" s="44">
        <v>1239.75</v>
      </c>
      <c r="F178" s="45">
        <f t="shared" si="5"/>
        <v>0.24297532323214507</v>
      </c>
      <c r="G178" s="40">
        <v>5102370</v>
      </c>
      <c r="H178" s="40">
        <v>1239750</v>
      </c>
      <c r="J178" s="49"/>
    </row>
    <row r="179" spans="1:10" x14ac:dyDescent="0.2">
      <c r="A179" s="58" t="s">
        <v>192</v>
      </c>
      <c r="B179" s="42" t="s">
        <v>57</v>
      </c>
      <c r="C179" s="43" t="s">
        <v>291</v>
      </c>
      <c r="D179" s="44">
        <v>1307.75</v>
      </c>
      <c r="E179" s="44">
        <v>154</v>
      </c>
      <c r="F179" s="45">
        <f t="shared" si="5"/>
        <v>0.11775951060982603</v>
      </c>
      <c r="G179" s="40">
        <v>1307750</v>
      </c>
      <c r="H179" s="40">
        <v>154000</v>
      </c>
      <c r="J179" s="49"/>
    </row>
    <row r="180" spans="1:10" x14ac:dyDescent="0.2">
      <c r="A180" s="58" t="s">
        <v>141</v>
      </c>
      <c r="B180" s="42" t="s">
        <v>57</v>
      </c>
      <c r="C180" s="43" t="s">
        <v>292</v>
      </c>
      <c r="D180" s="44">
        <f>D181+D182</f>
        <v>114738.26</v>
      </c>
      <c r="E180" s="44">
        <f>E181+E182</f>
        <v>24025.040000000001</v>
      </c>
      <c r="F180" s="45">
        <f t="shared" si="5"/>
        <v>0.20938996285981679</v>
      </c>
      <c r="G180" s="40">
        <v>114738260</v>
      </c>
      <c r="H180" s="40">
        <v>24025041.899999999</v>
      </c>
      <c r="J180" s="49"/>
    </row>
    <row r="181" spans="1:10" ht="45" x14ac:dyDescent="0.2">
      <c r="A181" s="58" t="s">
        <v>143</v>
      </c>
      <c r="B181" s="42" t="s">
        <v>57</v>
      </c>
      <c r="C181" s="43" t="s">
        <v>293</v>
      </c>
      <c r="D181" s="44">
        <v>103127.7</v>
      </c>
      <c r="E181" s="44">
        <v>21961.87</v>
      </c>
      <c r="F181" s="45">
        <f t="shared" si="5"/>
        <v>0.21295801225083077</v>
      </c>
      <c r="G181" s="40">
        <v>103127700</v>
      </c>
      <c r="H181" s="40">
        <v>21961870</v>
      </c>
      <c r="J181" s="49"/>
    </row>
    <row r="182" spans="1:10" x14ac:dyDescent="0.2">
      <c r="A182" s="58" t="s">
        <v>145</v>
      </c>
      <c r="B182" s="42" t="s">
        <v>57</v>
      </c>
      <c r="C182" s="43" t="s">
        <v>294</v>
      </c>
      <c r="D182" s="44">
        <v>11610.56</v>
      </c>
      <c r="E182" s="44">
        <v>2063.17</v>
      </c>
      <c r="F182" s="45">
        <f t="shared" si="5"/>
        <v>0.17769771656147509</v>
      </c>
      <c r="G182" s="40">
        <v>11610560</v>
      </c>
      <c r="H182" s="40">
        <v>2063171.9</v>
      </c>
      <c r="J182" s="49"/>
    </row>
    <row r="183" spans="1:10" x14ac:dyDescent="0.2">
      <c r="A183" s="58" t="s">
        <v>295</v>
      </c>
      <c r="B183" s="42" t="s">
        <v>57</v>
      </c>
      <c r="C183" s="43" t="s">
        <v>296</v>
      </c>
      <c r="D183" s="44">
        <f>D184+D187+D194</f>
        <v>947323.36</v>
      </c>
      <c r="E183" s="44">
        <f>E184+E187+E194</f>
        <v>38562.290000000008</v>
      </c>
      <c r="F183" s="45">
        <f t="shared" si="5"/>
        <v>4.0706575630099537E-2</v>
      </c>
      <c r="G183" s="40">
        <v>947323362.89999998</v>
      </c>
      <c r="H183" s="40">
        <v>38562290.75</v>
      </c>
      <c r="J183" s="49"/>
    </row>
    <row r="184" spans="1:10" ht="22.5" x14ac:dyDescent="0.2">
      <c r="A184" s="58" t="s">
        <v>239</v>
      </c>
      <c r="B184" s="42" t="s">
        <v>57</v>
      </c>
      <c r="C184" s="43" t="s">
        <v>297</v>
      </c>
      <c r="D184" s="44">
        <f>D185</f>
        <v>763892.22</v>
      </c>
      <c r="E184" s="44">
        <f>E185</f>
        <v>0</v>
      </c>
      <c r="F184" s="45">
        <f t="shared" si="5"/>
        <v>0</v>
      </c>
      <c r="G184" s="40">
        <v>763892217</v>
      </c>
      <c r="H184" s="40" t="s">
        <v>17</v>
      </c>
      <c r="J184" s="49"/>
    </row>
    <row r="185" spans="1:10" ht="78.75" x14ac:dyDescent="0.2">
      <c r="A185" s="58" t="s">
        <v>241</v>
      </c>
      <c r="B185" s="42" t="s">
        <v>57</v>
      </c>
      <c r="C185" s="43" t="s">
        <v>298</v>
      </c>
      <c r="D185" s="44">
        <f>D186</f>
        <v>763892.22</v>
      </c>
      <c r="E185" s="44">
        <f>E186</f>
        <v>0</v>
      </c>
      <c r="F185" s="45">
        <f t="shared" si="5"/>
        <v>0</v>
      </c>
      <c r="G185" s="40">
        <v>763892217</v>
      </c>
      <c r="H185" s="40" t="s">
        <v>17</v>
      </c>
      <c r="J185" s="49"/>
    </row>
    <row r="186" spans="1:10" ht="33.75" x14ac:dyDescent="0.2">
      <c r="A186" s="58" t="s">
        <v>243</v>
      </c>
      <c r="B186" s="42" t="s">
        <v>57</v>
      </c>
      <c r="C186" s="43" t="s">
        <v>299</v>
      </c>
      <c r="D186" s="44">
        <v>763892.22</v>
      </c>
      <c r="E186" s="44">
        <v>0</v>
      </c>
      <c r="F186" s="45">
        <f t="shared" si="5"/>
        <v>0</v>
      </c>
      <c r="G186" s="40">
        <v>763892217</v>
      </c>
      <c r="H186" s="40" t="s">
        <v>17</v>
      </c>
      <c r="J186" s="49"/>
    </row>
    <row r="187" spans="1:10" ht="22.5" x14ac:dyDescent="0.2">
      <c r="A187" s="58" t="s">
        <v>139</v>
      </c>
      <c r="B187" s="42" t="s">
        <v>57</v>
      </c>
      <c r="C187" s="43" t="s">
        <v>300</v>
      </c>
      <c r="D187" s="44">
        <f>D188+D191</f>
        <v>182137.1</v>
      </c>
      <c r="E187" s="44">
        <f>E188+E191</f>
        <v>38357.100000000006</v>
      </c>
      <c r="F187" s="45">
        <f t="shared" si="5"/>
        <v>0.21059465644286643</v>
      </c>
      <c r="G187" s="40">
        <v>182137105.90000001</v>
      </c>
      <c r="H187" s="40">
        <v>38357096.75</v>
      </c>
      <c r="J187" s="49"/>
    </row>
    <row r="188" spans="1:10" x14ac:dyDescent="0.2">
      <c r="A188" s="58" t="s">
        <v>190</v>
      </c>
      <c r="B188" s="42" t="s">
        <v>57</v>
      </c>
      <c r="C188" s="43" t="s">
        <v>301</v>
      </c>
      <c r="D188" s="44">
        <f>D189+D190</f>
        <v>22038.1</v>
      </c>
      <c r="E188" s="44">
        <f>E189+E190</f>
        <v>5023.84</v>
      </c>
      <c r="F188" s="45">
        <f t="shared" si="5"/>
        <v>0.22796157563492317</v>
      </c>
      <c r="G188" s="40">
        <v>22038108.18</v>
      </c>
      <c r="H188" s="40">
        <v>5023835.96</v>
      </c>
      <c r="J188" s="49"/>
    </row>
    <row r="189" spans="1:10" ht="45" x14ac:dyDescent="0.2">
      <c r="A189" s="58" t="s">
        <v>222</v>
      </c>
      <c r="B189" s="42" t="s">
        <v>57</v>
      </c>
      <c r="C189" s="43" t="s">
        <v>302</v>
      </c>
      <c r="D189" s="44">
        <v>16359.24</v>
      </c>
      <c r="E189" s="44">
        <v>4139.5</v>
      </c>
      <c r="F189" s="45">
        <f t="shared" si="5"/>
        <v>0.25303742716654321</v>
      </c>
      <c r="G189" s="40">
        <v>16359240</v>
      </c>
      <c r="H189" s="40">
        <v>4139500</v>
      </c>
      <c r="J189" s="49"/>
    </row>
    <row r="190" spans="1:10" x14ac:dyDescent="0.2">
      <c r="A190" s="58" t="s">
        <v>192</v>
      </c>
      <c r="B190" s="42" t="s">
        <v>57</v>
      </c>
      <c r="C190" s="43" t="s">
        <v>303</v>
      </c>
      <c r="D190" s="44">
        <v>5678.86</v>
      </c>
      <c r="E190" s="44">
        <v>884.34</v>
      </c>
      <c r="F190" s="45">
        <f t="shared" si="5"/>
        <v>0.15572491662058935</v>
      </c>
      <c r="G190" s="40">
        <v>5678868.1799999997</v>
      </c>
      <c r="H190" s="40">
        <v>884335.96</v>
      </c>
      <c r="J190" s="49"/>
    </row>
    <row r="191" spans="1:10" x14ac:dyDescent="0.2">
      <c r="A191" s="58" t="s">
        <v>141</v>
      </c>
      <c r="B191" s="42" t="s">
        <v>57</v>
      </c>
      <c r="C191" s="43" t="s">
        <v>304</v>
      </c>
      <c r="D191" s="44">
        <f>D192+D193</f>
        <v>160099</v>
      </c>
      <c r="E191" s="44">
        <f>E192+E193</f>
        <v>33333.26</v>
      </c>
      <c r="F191" s="45">
        <f t="shared" si="5"/>
        <v>0.20820404874483914</v>
      </c>
      <c r="G191" s="40">
        <v>160098997.72</v>
      </c>
      <c r="H191" s="40">
        <v>33333260.789999999</v>
      </c>
      <c r="J191" s="49"/>
    </row>
    <row r="192" spans="1:10" ht="45" x14ac:dyDescent="0.2">
      <c r="A192" s="58" t="s">
        <v>143</v>
      </c>
      <c r="B192" s="42" t="s">
        <v>57</v>
      </c>
      <c r="C192" s="43" t="s">
        <v>305</v>
      </c>
      <c r="D192" s="44">
        <v>109847.48</v>
      </c>
      <c r="E192" s="44">
        <v>26477.95</v>
      </c>
      <c r="F192" s="45">
        <f t="shared" si="5"/>
        <v>0.24104285323614161</v>
      </c>
      <c r="G192" s="40">
        <v>109847480</v>
      </c>
      <c r="H192" s="40">
        <v>26477950</v>
      </c>
      <c r="J192" s="49"/>
    </row>
    <row r="193" spans="1:10" x14ac:dyDescent="0.2">
      <c r="A193" s="58" t="s">
        <v>145</v>
      </c>
      <c r="B193" s="42" t="s">
        <v>57</v>
      </c>
      <c r="C193" s="43" t="s">
        <v>306</v>
      </c>
      <c r="D193" s="44">
        <v>50251.519999999997</v>
      </c>
      <c r="E193" s="44">
        <v>6855.31</v>
      </c>
      <c r="F193" s="45">
        <f t="shared" si="5"/>
        <v>0.13641995306808632</v>
      </c>
      <c r="G193" s="40">
        <v>50251517.719999999</v>
      </c>
      <c r="H193" s="40">
        <v>6855310.79</v>
      </c>
      <c r="J193" s="49"/>
    </row>
    <row r="194" spans="1:10" x14ac:dyDescent="0.2">
      <c r="A194" s="58" t="s">
        <v>87</v>
      </c>
      <c r="B194" s="42" t="s">
        <v>57</v>
      </c>
      <c r="C194" s="43" t="s">
        <v>307</v>
      </c>
      <c r="D194" s="44">
        <f>D195</f>
        <v>1294.04</v>
      </c>
      <c r="E194" s="44">
        <f>E195</f>
        <v>205.19</v>
      </c>
      <c r="F194" s="45">
        <f t="shared" si="5"/>
        <v>0.15856542301629006</v>
      </c>
      <c r="G194" s="40">
        <v>1294040</v>
      </c>
      <c r="H194" s="40">
        <v>205194</v>
      </c>
      <c r="J194" s="49"/>
    </row>
    <row r="195" spans="1:10" ht="33.75" x14ac:dyDescent="0.2">
      <c r="A195" s="58" t="s">
        <v>246</v>
      </c>
      <c r="B195" s="42" t="s">
        <v>57</v>
      </c>
      <c r="C195" s="43" t="s">
        <v>308</v>
      </c>
      <c r="D195" s="44">
        <f>D196</f>
        <v>1294.04</v>
      </c>
      <c r="E195" s="44">
        <f>E196</f>
        <v>205.19</v>
      </c>
      <c r="F195" s="45">
        <f t="shared" si="5"/>
        <v>0.15856542301629006</v>
      </c>
      <c r="G195" s="40">
        <v>1294040</v>
      </c>
      <c r="H195" s="40">
        <v>205194</v>
      </c>
      <c r="J195" s="49"/>
    </row>
    <row r="196" spans="1:10" ht="45" x14ac:dyDescent="0.2">
      <c r="A196" s="58" t="s">
        <v>248</v>
      </c>
      <c r="B196" s="42" t="s">
        <v>57</v>
      </c>
      <c r="C196" s="43" t="s">
        <v>309</v>
      </c>
      <c r="D196" s="44">
        <v>1294.04</v>
      </c>
      <c r="E196" s="44">
        <v>205.19</v>
      </c>
      <c r="F196" s="45">
        <f t="shared" si="5"/>
        <v>0.15856542301629006</v>
      </c>
      <c r="G196" s="40">
        <v>1294040</v>
      </c>
      <c r="H196" s="40">
        <v>205194</v>
      </c>
      <c r="J196" s="49"/>
    </row>
    <row r="197" spans="1:10" x14ac:dyDescent="0.2">
      <c r="A197" s="58" t="s">
        <v>310</v>
      </c>
      <c r="B197" s="42" t="s">
        <v>57</v>
      </c>
      <c r="C197" s="43" t="s">
        <v>311</v>
      </c>
      <c r="D197" s="44">
        <f>D198+D201</f>
        <v>59394.76</v>
      </c>
      <c r="E197" s="44">
        <f>E198+E201</f>
        <v>13068.849999999999</v>
      </c>
      <c r="F197" s="45">
        <f t="shared" si="5"/>
        <v>0.2200337201463563</v>
      </c>
      <c r="G197" s="40">
        <v>59394759.200000003</v>
      </c>
      <c r="H197" s="40">
        <v>13068847.59</v>
      </c>
      <c r="J197" s="49"/>
    </row>
    <row r="198" spans="1:10" ht="22.5" x14ac:dyDescent="0.2">
      <c r="A198" s="58" t="s">
        <v>70</v>
      </c>
      <c r="B198" s="42" t="s">
        <v>57</v>
      </c>
      <c r="C198" s="43" t="s">
        <v>312</v>
      </c>
      <c r="D198" s="44">
        <f>D199</f>
        <v>175.79</v>
      </c>
      <c r="E198" s="44">
        <f>E199</f>
        <v>0</v>
      </c>
      <c r="F198" s="45">
        <f t="shared" si="5"/>
        <v>0</v>
      </c>
      <c r="G198" s="40">
        <v>175787.88</v>
      </c>
      <c r="H198" s="40" t="s">
        <v>17</v>
      </c>
      <c r="J198" s="49"/>
    </row>
    <row r="199" spans="1:10" ht="22.5" x14ac:dyDescent="0.2">
      <c r="A199" s="58" t="s">
        <v>72</v>
      </c>
      <c r="B199" s="42" t="s">
        <v>57</v>
      </c>
      <c r="C199" s="43" t="s">
        <v>313</v>
      </c>
      <c r="D199" s="44">
        <f>D200</f>
        <v>175.79</v>
      </c>
      <c r="E199" s="44">
        <f>E200</f>
        <v>0</v>
      </c>
      <c r="F199" s="45">
        <f t="shared" si="5"/>
        <v>0</v>
      </c>
      <c r="G199" s="40">
        <v>175787.88</v>
      </c>
      <c r="H199" s="40" t="s">
        <v>17</v>
      </c>
      <c r="J199" s="49"/>
    </row>
    <row r="200" spans="1:10" x14ac:dyDescent="0.2">
      <c r="A200" s="58" t="s">
        <v>74</v>
      </c>
      <c r="B200" s="42" t="s">
        <v>57</v>
      </c>
      <c r="C200" s="43" t="s">
        <v>314</v>
      </c>
      <c r="D200" s="44">
        <v>175.79</v>
      </c>
      <c r="E200" s="44">
        <v>0</v>
      </c>
      <c r="F200" s="45">
        <f t="shared" ref="F200:F263" si="6">E200/D200</f>
        <v>0</v>
      </c>
      <c r="G200" s="40">
        <v>175787.88</v>
      </c>
      <c r="H200" s="40" t="s">
        <v>17</v>
      </c>
      <c r="J200" s="49"/>
    </row>
    <row r="201" spans="1:10" ht="22.5" x14ac:dyDescent="0.2">
      <c r="A201" s="58" t="s">
        <v>139</v>
      </c>
      <c r="B201" s="42" t="s">
        <v>57</v>
      </c>
      <c r="C201" s="43" t="s">
        <v>315</v>
      </c>
      <c r="D201" s="44">
        <f>D202+D205</f>
        <v>59218.97</v>
      </c>
      <c r="E201" s="44">
        <f>E202+E205</f>
        <v>13068.849999999999</v>
      </c>
      <c r="F201" s="45">
        <f t="shared" si="6"/>
        <v>0.2206868846249774</v>
      </c>
      <c r="G201" s="40">
        <v>59218971.32</v>
      </c>
      <c r="H201" s="40">
        <v>13068847.59</v>
      </c>
      <c r="J201" s="49"/>
    </row>
    <row r="202" spans="1:10" x14ac:dyDescent="0.2">
      <c r="A202" s="58" t="s">
        <v>190</v>
      </c>
      <c r="B202" s="42" t="s">
        <v>57</v>
      </c>
      <c r="C202" s="43" t="s">
        <v>316</v>
      </c>
      <c r="D202" s="44">
        <f>D203+D204</f>
        <v>43881.36</v>
      </c>
      <c r="E202" s="44">
        <f>E203+E204</f>
        <v>9981.9</v>
      </c>
      <c r="F202" s="45">
        <f t="shared" si="6"/>
        <v>0.22747471819469586</v>
      </c>
      <c r="G202" s="40">
        <v>43881365.630000003</v>
      </c>
      <c r="H202" s="40">
        <v>9981902.4299999997</v>
      </c>
      <c r="J202" s="49"/>
    </row>
    <row r="203" spans="1:10" ht="45" x14ac:dyDescent="0.2">
      <c r="A203" s="58" t="s">
        <v>222</v>
      </c>
      <c r="B203" s="42" t="s">
        <v>57</v>
      </c>
      <c r="C203" s="43" t="s">
        <v>317</v>
      </c>
      <c r="D203" s="44">
        <v>40809.040000000001</v>
      </c>
      <c r="E203" s="44">
        <v>8900</v>
      </c>
      <c r="F203" s="45">
        <f t="shared" si="6"/>
        <v>0.21808893323636136</v>
      </c>
      <c r="G203" s="40">
        <v>40809039</v>
      </c>
      <c r="H203" s="40">
        <v>8900000</v>
      </c>
      <c r="J203" s="49"/>
    </row>
    <row r="204" spans="1:10" x14ac:dyDescent="0.2">
      <c r="A204" s="58" t="s">
        <v>192</v>
      </c>
      <c r="B204" s="42" t="s">
        <v>57</v>
      </c>
      <c r="C204" s="43" t="s">
        <v>318</v>
      </c>
      <c r="D204" s="44">
        <v>3072.32</v>
      </c>
      <c r="E204" s="44">
        <v>1081.9000000000001</v>
      </c>
      <c r="F204" s="45">
        <f t="shared" si="6"/>
        <v>0.35214430788459539</v>
      </c>
      <c r="G204" s="40">
        <v>3072326.63</v>
      </c>
      <c r="H204" s="40">
        <v>1081902.43</v>
      </c>
      <c r="J204" s="49"/>
    </row>
    <row r="205" spans="1:10" x14ac:dyDescent="0.2">
      <c r="A205" s="58" t="s">
        <v>141</v>
      </c>
      <c r="B205" s="42" t="s">
        <v>57</v>
      </c>
      <c r="C205" s="43" t="s">
        <v>319</v>
      </c>
      <c r="D205" s="44">
        <f>D206+D207</f>
        <v>15337.609999999999</v>
      </c>
      <c r="E205" s="44">
        <f>E206+E207</f>
        <v>3086.95</v>
      </c>
      <c r="F205" s="45">
        <f t="shared" si="6"/>
        <v>0.20126669018184712</v>
      </c>
      <c r="G205" s="40">
        <v>15337605.689999999</v>
      </c>
      <c r="H205" s="40">
        <v>3086945.16</v>
      </c>
      <c r="J205" s="49"/>
    </row>
    <row r="206" spans="1:10" ht="45" x14ac:dyDescent="0.2">
      <c r="A206" s="58" t="s">
        <v>143</v>
      </c>
      <c r="B206" s="42" t="s">
        <v>57</v>
      </c>
      <c r="C206" s="43" t="s">
        <v>320</v>
      </c>
      <c r="D206" s="44">
        <v>12599.14</v>
      </c>
      <c r="E206" s="44">
        <v>2850</v>
      </c>
      <c r="F206" s="45">
        <f t="shared" si="6"/>
        <v>0.22620591564186129</v>
      </c>
      <c r="G206" s="40">
        <v>12599140</v>
      </c>
      <c r="H206" s="40">
        <v>2850000</v>
      </c>
      <c r="J206" s="49"/>
    </row>
    <row r="207" spans="1:10" x14ac:dyDescent="0.2">
      <c r="A207" s="58" t="s">
        <v>145</v>
      </c>
      <c r="B207" s="42" t="s">
        <v>57</v>
      </c>
      <c r="C207" s="43" t="s">
        <v>321</v>
      </c>
      <c r="D207" s="44">
        <v>2738.47</v>
      </c>
      <c r="E207" s="44">
        <v>236.95</v>
      </c>
      <c r="F207" s="45">
        <f t="shared" si="6"/>
        <v>8.6526418036348765E-2</v>
      </c>
      <c r="G207" s="40">
        <v>2738465.69</v>
      </c>
      <c r="H207" s="40">
        <v>236945.16</v>
      </c>
      <c r="J207" s="49"/>
    </row>
    <row r="208" spans="1:10" ht="22.5" x14ac:dyDescent="0.2">
      <c r="A208" s="58" t="s">
        <v>322</v>
      </c>
      <c r="B208" s="42" t="s">
        <v>57</v>
      </c>
      <c r="C208" s="43" t="s">
        <v>323</v>
      </c>
      <c r="D208" s="44">
        <f>D209</f>
        <v>341.7</v>
      </c>
      <c r="E208" s="44">
        <f>E209</f>
        <v>26</v>
      </c>
      <c r="F208" s="45">
        <f t="shared" si="6"/>
        <v>7.6090137547556336E-2</v>
      </c>
      <c r="G208" s="40">
        <v>341700</v>
      </c>
      <c r="H208" s="40">
        <v>26000</v>
      </c>
      <c r="J208" s="49"/>
    </row>
    <row r="209" spans="1:10" ht="22.5" x14ac:dyDescent="0.2">
      <c r="A209" s="58" t="s">
        <v>139</v>
      </c>
      <c r="B209" s="42" t="s">
        <v>57</v>
      </c>
      <c r="C209" s="43" t="s">
        <v>324</v>
      </c>
      <c r="D209" s="44">
        <f>D210+D212</f>
        <v>341.7</v>
      </c>
      <c r="E209" s="44">
        <f>E210+E212</f>
        <v>26</v>
      </c>
      <c r="F209" s="45">
        <f t="shared" si="6"/>
        <v>7.6090137547556336E-2</v>
      </c>
      <c r="G209" s="40">
        <v>341700</v>
      </c>
      <c r="H209" s="40">
        <v>26000</v>
      </c>
      <c r="J209" s="49"/>
    </row>
    <row r="210" spans="1:10" x14ac:dyDescent="0.2">
      <c r="A210" s="58" t="s">
        <v>190</v>
      </c>
      <c r="B210" s="42" t="s">
        <v>57</v>
      </c>
      <c r="C210" s="43" t="s">
        <v>325</v>
      </c>
      <c r="D210" s="44">
        <f>D211</f>
        <v>166</v>
      </c>
      <c r="E210" s="44">
        <f>E211</f>
        <v>0</v>
      </c>
      <c r="F210" s="45">
        <f t="shared" si="6"/>
        <v>0</v>
      </c>
      <c r="G210" s="40">
        <v>166000</v>
      </c>
      <c r="H210" s="40" t="s">
        <v>17</v>
      </c>
      <c r="J210" s="49"/>
    </row>
    <row r="211" spans="1:10" x14ac:dyDescent="0.2">
      <c r="A211" s="58" t="s">
        <v>192</v>
      </c>
      <c r="B211" s="42" t="s">
        <v>57</v>
      </c>
      <c r="C211" s="43" t="s">
        <v>326</v>
      </c>
      <c r="D211" s="44">
        <v>166</v>
      </c>
      <c r="E211" s="44">
        <v>0</v>
      </c>
      <c r="F211" s="45">
        <f t="shared" si="6"/>
        <v>0</v>
      </c>
      <c r="G211" s="40">
        <v>166000</v>
      </c>
      <c r="H211" s="40" t="s">
        <v>17</v>
      </c>
      <c r="J211" s="49"/>
    </row>
    <row r="212" spans="1:10" x14ac:dyDescent="0.2">
      <c r="A212" s="58" t="s">
        <v>141</v>
      </c>
      <c r="B212" s="42" t="s">
        <v>57</v>
      </c>
      <c r="C212" s="43" t="s">
        <v>327</v>
      </c>
      <c r="D212" s="44">
        <f>D213</f>
        <v>175.7</v>
      </c>
      <c r="E212" s="44">
        <f>E213</f>
        <v>26</v>
      </c>
      <c r="F212" s="45">
        <f t="shared" si="6"/>
        <v>0.14797951052931133</v>
      </c>
      <c r="G212" s="40">
        <v>175700</v>
      </c>
      <c r="H212" s="40">
        <v>26000</v>
      </c>
      <c r="J212" s="49"/>
    </row>
    <row r="213" spans="1:10" x14ac:dyDescent="0.2">
      <c r="A213" s="58" t="s">
        <v>145</v>
      </c>
      <c r="B213" s="42" t="s">
        <v>57</v>
      </c>
      <c r="C213" s="43" t="s">
        <v>328</v>
      </c>
      <c r="D213" s="44">
        <v>175.7</v>
      </c>
      <c r="E213" s="44">
        <v>26</v>
      </c>
      <c r="F213" s="45">
        <f t="shared" si="6"/>
        <v>0.14797951052931133</v>
      </c>
      <c r="G213" s="40">
        <v>175700</v>
      </c>
      <c r="H213" s="40">
        <v>26000</v>
      </c>
      <c r="J213" s="49"/>
    </row>
    <row r="214" spans="1:10" x14ac:dyDescent="0.2">
      <c r="A214" s="58" t="s">
        <v>329</v>
      </c>
      <c r="B214" s="42" t="s">
        <v>57</v>
      </c>
      <c r="C214" s="43" t="s">
        <v>330</v>
      </c>
      <c r="D214" s="44">
        <f>D215</f>
        <v>3928.55</v>
      </c>
      <c r="E214" s="44">
        <f>E215</f>
        <v>37.5</v>
      </c>
      <c r="F214" s="45">
        <f t="shared" si="6"/>
        <v>9.5455066118542466E-3</v>
      </c>
      <c r="G214" s="40">
        <v>3928550</v>
      </c>
      <c r="H214" s="40">
        <v>37500</v>
      </c>
      <c r="J214" s="49"/>
    </row>
    <row r="215" spans="1:10" ht="22.5" x14ac:dyDescent="0.2">
      <c r="A215" s="58" t="s">
        <v>139</v>
      </c>
      <c r="B215" s="42" t="s">
        <v>57</v>
      </c>
      <c r="C215" s="43" t="s">
        <v>331</v>
      </c>
      <c r="D215" s="44">
        <f>D216+D218</f>
        <v>3928.55</v>
      </c>
      <c r="E215" s="44">
        <f>E216+E218</f>
        <v>37.5</v>
      </c>
      <c r="F215" s="45">
        <f t="shared" si="6"/>
        <v>9.5455066118542466E-3</v>
      </c>
      <c r="G215" s="40">
        <v>3928550</v>
      </c>
      <c r="H215" s="40">
        <v>37500</v>
      </c>
      <c r="J215" s="49"/>
    </row>
    <row r="216" spans="1:10" x14ac:dyDescent="0.2">
      <c r="A216" s="58" t="s">
        <v>190</v>
      </c>
      <c r="B216" s="42" t="s">
        <v>57</v>
      </c>
      <c r="C216" s="43" t="s">
        <v>332</v>
      </c>
      <c r="D216" s="44">
        <f>D217</f>
        <v>3138.1</v>
      </c>
      <c r="E216" s="44">
        <f>E217</f>
        <v>37.5</v>
      </c>
      <c r="F216" s="45">
        <f t="shared" si="6"/>
        <v>1.1949905994072847E-2</v>
      </c>
      <c r="G216" s="40">
        <v>3138100</v>
      </c>
      <c r="H216" s="40">
        <v>37500</v>
      </c>
      <c r="J216" s="49"/>
    </row>
    <row r="217" spans="1:10" x14ac:dyDescent="0.2">
      <c r="A217" s="58" t="s">
        <v>192</v>
      </c>
      <c r="B217" s="42" t="s">
        <v>57</v>
      </c>
      <c r="C217" s="43" t="s">
        <v>333</v>
      </c>
      <c r="D217" s="44">
        <v>3138.1</v>
      </c>
      <c r="E217" s="44">
        <v>37.5</v>
      </c>
      <c r="F217" s="45">
        <f t="shared" si="6"/>
        <v>1.1949905994072847E-2</v>
      </c>
      <c r="G217" s="40">
        <v>3138100</v>
      </c>
      <c r="H217" s="40">
        <v>37500</v>
      </c>
      <c r="J217" s="49"/>
    </row>
    <row r="218" spans="1:10" x14ac:dyDescent="0.2">
      <c r="A218" s="58" t="s">
        <v>141</v>
      </c>
      <c r="B218" s="42" t="s">
        <v>57</v>
      </c>
      <c r="C218" s="43" t="s">
        <v>334</v>
      </c>
      <c r="D218" s="44">
        <f>D219</f>
        <v>790.45</v>
      </c>
      <c r="E218" s="44">
        <f>E219</f>
        <v>0</v>
      </c>
      <c r="F218" s="45">
        <f t="shared" si="6"/>
        <v>0</v>
      </c>
      <c r="G218" s="40">
        <v>790450</v>
      </c>
      <c r="H218" s="40" t="s">
        <v>17</v>
      </c>
      <c r="J218" s="49"/>
    </row>
    <row r="219" spans="1:10" x14ac:dyDescent="0.2">
      <c r="A219" s="58" t="s">
        <v>145</v>
      </c>
      <c r="B219" s="42" t="s">
        <v>57</v>
      </c>
      <c r="C219" s="43" t="s">
        <v>335</v>
      </c>
      <c r="D219" s="44">
        <v>790.45</v>
      </c>
      <c r="E219" s="44">
        <v>0</v>
      </c>
      <c r="F219" s="45">
        <f t="shared" si="6"/>
        <v>0</v>
      </c>
      <c r="G219" s="40">
        <v>790450</v>
      </c>
      <c r="H219" s="40" t="s">
        <v>17</v>
      </c>
      <c r="J219" s="49"/>
    </row>
    <row r="220" spans="1:10" x14ac:dyDescent="0.2">
      <c r="A220" s="58" t="s">
        <v>336</v>
      </c>
      <c r="B220" s="42" t="s">
        <v>57</v>
      </c>
      <c r="C220" s="43" t="s">
        <v>337</v>
      </c>
      <c r="D220" s="44">
        <f>D221+D225+D228+D233</f>
        <v>6838.4699999999993</v>
      </c>
      <c r="E220" s="44">
        <f>E221+E225+E228+E233</f>
        <v>234</v>
      </c>
      <c r="F220" s="45">
        <f t="shared" si="6"/>
        <v>3.4218180382453972E-2</v>
      </c>
      <c r="G220" s="40">
        <v>6838465.5</v>
      </c>
      <c r="H220" s="40">
        <v>234000</v>
      </c>
      <c r="J220" s="49"/>
    </row>
    <row r="221" spans="1:10" ht="56.25" x14ac:dyDescent="0.2">
      <c r="A221" s="58" t="s">
        <v>62</v>
      </c>
      <c r="B221" s="42" t="s">
        <v>57</v>
      </c>
      <c r="C221" s="43" t="s">
        <v>338</v>
      </c>
      <c r="D221" s="44">
        <f>D222</f>
        <v>23.54</v>
      </c>
      <c r="E221" s="44">
        <f>E222</f>
        <v>0</v>
      </c>
      <c r="F221" s="45">
        <f t="shared" si="6"/>
        <v>0</v>
      </c>
      <c r="G221" s="40">
        <v>23540</v>
      </c>
      <c r="H221" s="40" t="s">
        <v>17</v>
      </c>
      <c r="J221" s="49"/>
    </row>
    <row r="222" spans="1:10" ht="22.5" x14ac:dyDescent="0.2">
      <c r="A222" s="58" t="s">
        <v>64</v>
      </c>
      <c r="B222" s="42" t="s">
        <v>57</v>
      </c>
      <c r="C222" s="43" t="s">
        <v>339</v>
      </c>
      <c r="D222" s="44">
        <f>D223+D224</f>
        <v>23.54</v>
      </c>
      <c r="E222" s="44">
        <f>E223+E224</f>
        <v>0</v>
      </c>
      <c r="F222" s="45">
        <f t="shared" si="6"/>
        <v>0</v>
      </c>
      <c r="G222" s="40">
        <v>23540</v>
      </c>
      <c r="H222" s="40" t="s">
        <v>17</v>
      </c>
      <c r="J222" s="49"/>
    </row>
    <row r="223" spans="1:10" ht="22.5" x14ac:dyDescent="0.2">
      <c r="A223" s="58" t="s">
        <v>66</v>
      </c>
      <c r="B223" s="42" t="s">
        <v>57</v>
      </c>
      <c r="C223" s="43" t="s">
        <v>340</v>
      </c>
      <c r="D223" s="44">
        <v>18.079999999999998</v>
      </c>
      <c r="E223" s="44">
        <v>0</v>
      </c>
      <c r="F223" s="45">
        <f t="shared" si="6"/>
        <v>0</v>
      </c>
      <c r="G223" s="40">
        <v>18080</v>
      </c>
      <c r="H223" s="40" t="s">
        <v>17</v>
      </c>
      <c r="J223" s="49"/>
    </row>
    <row r="224" spans="1:10" ht="33.75" x14ac:dyDescent="0.2">
      <c r="A224" s="58" t="s">
        <v>68</v>
      </c>
      <c r="B224" s="42" t="s">
        <v>57</v>
      </c>
      <c r="C224" s="43" t="s">
        <v>341</v>
      </c>
      <c r="D224" s="44">
        <v>5.46</v>
      </c>
      <c r="E224" s="44">
        <v>0</v>
      </c>
      <c r="F224" s="45">
        <f t="shared" si="6"/>
        <v>0</v>
      </c>
      <c r="G224" s="40">
        <v>5460</v>
      </c>
      <c r="H224" s="40" t="s">
        <v>17</v>
      </c>
      <c r="J224" s="49"/>
    </row>
    <row r="225" spans="1:10" ht="22.5" x14ac:dyDescent="0.2">
      <c r="A225" s="58" t="s">
        <v>70</v>
      </c>
      <c r="B225" s="42" t="s">
        <v>57</v>
      </c>
      <c r="C225" s="43" t="s">
        <v>342</v>
      </c>
      <c r="D225" s="44">
        <f>D226</f>
        <v>418</v>
      </c>
      <c r="E225" s="44">
        <f>E226</f>
        <v>0</v>
      </c>
      <c r="F225" s="45">
        <f t="shared" si="6"/>
        <v>0</v>
      </c>
      <c r="G225" s="40">
        <v>418000</v>
      </c>
      <c r="H225" s="40" t="s">
        <v>17</v>
      </c>
      <c r="J225" s="49"/>
    </row>
    <row r="226" spans="1:10" ht="22.5" x14ac:dyDescent="0.2">
      <c r="A226" s="58" t="s">
        <v>72</v>
      </c>
      <c r="B226" s="42" t="s">
        <v>57</v>
      </c>
      <c r="C226" s="43" t="s">
        <v>343</v>
      </c>
      <c r="D226" s="44">
        <f>D227</f>
        <v>418</v>
      </c>
      <c r="E226" s="44">
        <f>E227</f>
        <v>0</v>
      </c>
      <c r="F226" s="45">
        <f t="shared" si="6"/>
        <v>0</v>
      </c>
      <c r="G226" s="40">
        <v>418000</v>
      </c>
      <c r="H226" s="40" t="s">
        <v>17</v>
      </c>
      <c r="J226" s="49"/>
    </row>
    <row r="227" spans="1:10" x14ac:dyDescent="0.2">
      <c r="A227" s="58" t="s">
        <v>74</v>
      </c>
      <c r="B227" s="42" t="s">
        <v>57</v>
      </c>
      <c r="C227" s="43" t="s">
        <v>344</v>
      </c>
      <c r="D227" s="44">
        <v>418</v>
      </c>
      <c r="E227" s="44">
        <v>0</v>
      </c>
      <c r="F227" s="45">
        <f t="shared" si="6"/>
        <v>0</v>
      </c>
      <c r="G227" s="40">
        <v>418000</v>
      </c>
      <c r="H227" s="40" t="s">
        <v>17</v>
      </c>
      <c r="J227" s="49"/>
    </row>
    <row r="228" spans="1:10" x14ac:dyDescent="0.2">
      <c r="A228" s="58" t="s">
        <v>345</v>
      </c>
      <c r="B228" s="42" t="s">
        <v>57</v>
      </c>
      <c r="C228" s="43" t="s">
        <v>346</v>
      </c>
      <c r="D228" s="44">
        <f>D229+D232</f>
        <v>2768.5299999999997</v>
      </c>
      <c r="E228" s="44">
        <f>E229+E232</f>
        <v>234</v>
      </c>
      <c r="F228" s="45">
        <f t="shared" si="6"/>
        <v>8.4521388606950271E-2</v>
      </c>
      <c r="G228" s="40">
        <v>2768527</v>
      </c>
      <c r="H228" s="40">
        <v>234000</v>
      </c>
      <c r="J228" s="49"/>
    </row>
    <row r="229" spans="1:10" ht="22.5" x14ac:dyDescent="0.2">
      <c r="A229" s="58" t="s">
        <v>347</v>
      </c>
      <c r="B229" s="42" t="s">
        <v>57</v>
      </c>
      <c r="C229" s="43" t="s">
        <v>348</v>
      </c>
      <c r="D229" s="44">
        <f>D230+D231</f>
        <v>2178.5299999999997</v>
      </c>
      <c r="E229" s="44">
        <f>E230+E231</f>
        <v>0</v>
      </c>
      <c r="F229" s="45">
        <f t="shared" si="6"/>
        <v>0</v>
      </c>
      <c r="G229" s="40">
        <v>2178527</v>
      </c>
      <c r="H229" s="40" t="s">
        <v>17</v>
      </c>
      <c r="J229" s="49"/>
    </row>
    <row r="230" spans="1:10" ht="22.5" x14ac:dyDescent="0.2">
      <c r="A230" s="58" t="s">
        <v>349</v>
      </c>
      <c r="B230" s="42" t="s">
        <v>57</v>
      </c>
      <c r="C230" s="43" t="s">
        <v>350</v>
      </c>
      <c r="D230" s="44">
        <v>636</v>
      </c>
      <c r="E230" s="44">
        <v>0</v>
      </c>
      <c r="F230" s="45">
        <f t="shared" si="6"/>
        <v>0</v>
      </c>
      <c r="G230" s="40">
        <v>636000</v>
      </c>
      <c r="H230" s="40" t="s">
        <v>17</v>
      </c>
      <c r="J230" s="49"/>
    </row>
    <row r="231" spans="1:10" ht="22.5" x14ac:dyDescent="0.2">
      <c r="A231" s="58" t="s">
        <v>351</v>
      </c>
      <c r="B231" s="42" t="s">
        <v>57</v>
      </c>
      <c r="C231" s="43" t="s">
        <v>352</v>
      </c>
      <c r="D231" s="44">
        <v>1542.53</v>
      </c>
      <c r="E231" s="44">
        <v>0</v>
      </c>
      <c r="F231" s="45">
        <f t="shared" si="6"/>
        <v>0</v>
      </c>
      <c r="G231" s="40">
        <v>1542527</v>
      </c>
      <c r="H231" s="40" t="s">
        <v>17</v>
      </c>
      <c r="J231" s="49"/>
    </row>
    <row r="232" spans="1:10" x14ac:dyDescent="0.2">
      <c r="A232" s="58" t="s">
        <v>353</v>
      </c>
      <c r="B232" s="42" t="s">
        <v>57</v>
      </c>
      <c r="C232" s="43" t="s">
        <v>354</v>
      </c>
      <c r="D232" s="44">
        <v>590</v>
      </c>
      <c r="E232" s="44">
        <v>234</v>
      </c>
      <c r="F232" s="45">
        <f t="shared" si="6"/>
        <v>0.39661016949152544</v>
      </c>
      <c r="G232" s="40">
        <v>590000</v>
      </c>
      <c r="H232" s="40">
        <v>234000</v>
      </c>
      <c r="J232" s="49"/>
    </row>
    <row r="233" spans="1:10" ht="22.5" x14ac:dyDescent="0.2">
      <c r="A233" s="58" t="s">
        <v>139</v>
      </c>
      <c r="B233" s="42" t="s">
        <v>57</v>
      </c>
      <c r="C233" s="43" t="s">
        <v>355</v>
      </c>
      <c r="D233" s="44">
        <f>D234+D236</f>
        <v>3628.4</v>
      </c>
      <c r="E233" s="44">
        <f>E234+E236</f>
        <v>0</v>
      </c>
      <c r="F233" s="45">
        <f t="shared" si="6"/>
        <v>0</v>
      </c>
      <c r="G233" s="40">
        <v>3628398.5</v>
      </c>
      <c r="H233" s="40" t="s">
        <v>17</v>
      </c>
      <c r="J233" s="49"/>
    </row>
    <row r="234" spans="1:10" x14ac:dyDescent="0.2">
      <c r="A234" s="58" t="s">
        <v>190</v>
      </c>
      <c r="B234" s="42" t="s">
        <v>57</v>
      </c>
      <c r="C234" s="43" t="s">
        <v>356</v>
      </c>
      <c r="D234" s="44">
        <f>D235</f>
        <v>1443.79</v>
      </c>
      <c r="E234" s="44">
        <f>E235</f>
        <v>0</v>
      </c>
      <c r="F234" s="45">
        <f t="shared" si="6"/>
        <v>0</v>
      </c>
      <c r="G234" s="40">
        <v>1443790</v>
      </c>
      <c r="H234" s="40" t="s">
        <v>17</v>
      </c>
      <c r="J234" s="49"/>
    </row>
    <row r="235" spans="1:10" x14ac:dyDescent="0.2">
      <c r="A235" s="58" t="s">
        <v>192</v>
      </c>
      <c r="B235" s="42" t="s">
        <v>57</v>
      </c>
      <c r="C235" s="43" t="s">
        <v>357</v>
      </c>
      <c r="D235" s="44">
        <v>1443.79</v>
      </c>
      <c r="E235" s="44">
        <v>0</v>
      </c>
      <c r="F235" s="45">
        <f t="shared" si="6"/>
        <v>0</v>
      </c>
      <c r="G235" s="40">
        <v>1443790</v>
      </c>
      <c r="H235" s="40" t="s">
        <v>17</v>
      </c>
      <c r="J235" s="49"/>
    </row>
    <row r="236" spans="1:10" x14ac:dyDescent="0.2">
      <c r="A236" s="58" t="s">
        <v>141</v>
      </c>
      <c r="B236" s="42" t="s">
        <v>57</v>
      </c>
      <c r="C236" s="43" t="s">
        <v>358</v>
      </c>
      <c r="D236" s="44">
        <f>D237</f>
        <v>2184.61</v>
      </c>
      <c r="E236" s="44">
        <f>E237</f>
        <v>0</v>
      </c>
      <c r="F236" s="45">
        <f t="shared" si="6"/>
        <v>0</v>
      </c>
      <c r="G236" s="40">
        <v>2184608.5</v>
      </c>
      <c r="H236" s="40" t="s">
        <v>17</v>
      </c>
      <c r="J236" s="49"/>
    </row>
    <row r="237" spans="1:10" x14ac:dyDescent="0.2">
      <c r="A237" s="58" t="s">
        <v>145</v>
      </c>
      <c r="B237" s="42" t="s">
        <v>57</v>
      </c>
      <c r="C237" s="43" t="s">
        <v>359</v>
      </c>
      <c r="D237" s="44">
        <v>2184.61</v>
      </c>
      <c r="E237" s="44">
        <v>0</v>
      </c>
      <c r="F237" s="45">
        <f t="shared" si="6"/>
        <v>0</v>
      </c>
      <c r="G237" s="40">
        <v>2184608.5</v>
      </c>
      <c r="H237" s="40" t="s">
        <v>17</v>
      </c>
      <c r="J237" s="49"/>
    </row>
    <row r="238" spans="1:10" x14ac:dyDescent="0.2">
      <c r="A238" s="57" t="s">
        <v>360</v>
      </c>
      <c r="B238" s="37" t="s">
        <v>57</v>
      </c>
      <c r="C238" s="38" t="s">
        <v>361</v>
      </c>
      <c r="D238" s="39">
        <f>D239</f>
        <v>17490.96</v>
      </c>
      <c r="E238" s="39">
        <f>E239</f>
        <v>3812.93</v>
      </c>
      <c r="F238" s="46">
        <f t="shared" si="6"/>
        <v>0.2179943239250447</v>
      </c>
      <c r="G238" s="40">
        <v>17490962</v>
      </c>
      <c r="H238" s="40">
        <v>3812934.78</v>
      </c>
      <c r="J238" s="49"/>
    </row>
    <row r="239" spans="1:10" x14ac:dyDescent="0.2">
      <c r="A239" s="58" t="s">
        <v>362</v>
      </c>
      <c r="B239" s="42" t="s">
        <v>57</v>
      </c>
      <c r="C239" s="43" t="s">
        <v>363</v>
      </c>
      <c r="D239" s="44">
        <f>D240+D243</f>
        <v>17490.96</v>
      </c>
      <c r="E239" s="44">
        <f>E240+E243</f>
        <v>3812.93</v>
      </c>
      <c r="F239" s="45">
        <f t="shared" si="6"/>
        <v>0.2179943239250447</v>
      </c>
      <c r="G239" s="40">
        <v>17490962</v>
      </c>
      <c r="H239" s="40">
        <v>3812934.78</v>
      </c>
      <c r="J239" s="49"/>
    </row>
    <row r="240" spans="1:10" ht="22.5" x14ac:dyDescent="0.2">
      <c r="A240" s="58" t="s">
        <v>70</v>
      </c>
      <c r="B240" s="42" t="s">
        <v>57</v>
      </c>
      <c r="C240" s="43" t="s">
        <v>364</v>
      </c>
      <c r="D240" s="44">
        <f>D241</f>
        <v>1909.03</v>
      </c>
      <c r="E240" s="44">
        <f>E241</f>
        <v>8.15</v>
      </c>
      <c r="F240" s="45">
        <f t="shared" si="6"/>
        <v>4.2691838263411268E-3</v>
      </c>
      <c r="G240" s="40">
        <v>1909030</v>
      </c>
      <c r="H240" s="40">
        <v>8150</v>
      </c>
      <c r="J240" s="49"/>
    </row>
    <row r="241" spans="1:10" ht="22.5" x14ac:dyDescent="0.2">
      <c r="A241" s="58" t="s">
        <v>72</v>
      </c>
      <c r="B241" s="42" t="s">
        <v>57</v>
      </c>
      <c r="C241" s="43" t="s">
        <v>365</v>
      </c>
      <c r="D241" s="44">
        <f>D242</f>
        <v>1909.03</v>
      </c>
      <c r="E241" s="44">
        <f>E242</f>
        <v>8.15</v>
      </c>
      <c r="F241" s="45">
        <f t="shared" si="6"/>
        <v>4.2691838263411268E-3</v>
      </c>
      <c r="G241" s="40">
        <v>1909030</v>
      </c>
      <c r="H241" s="40">
        <v>8150</v>
      </c>
      <c r="J241" s="49"/>
    </row>
    <row r="242" spans="1:10" x14ac:dyDescent="0.2">
      <c r="A242" s="58" t="s">
        <v>74</v>
      </c>
      <c r="B242" s="42" t="s">
        <v>57</v>
      </c>
      <c r="C242" s="43" t="s">
        <v>366</v>
      </c>
      <c r="D242" s="44">
        <v>1909.03</v>
      </c>
      <c r="E242" s="44">
        <v>8.15</v>
      </c>
      <c r="F242" s="45">
        <f t="shared" si="6"/>
        <v>4.2691838263411268E-3</v>
      </c>
      <c r="G242" s="40">
        <v>1909030</v>
      </c>
      <c r="H242" s="40">
        <v>8150</v>
      </c>
      <c r="J242" s="49"/>
    </row>
    <row r="243" spans="1:10" ht="22.5" x14ac:dyDescent="0.2">
      <c r="A243" s="58" t="s">
        <v>139</v>
      </c>
      <c r="B243" s="42" t="s">
        <v>57</v>
      </c>
      <c r="C243" s="43" t="s">
        <v>367</v>
      </c>
      <c r="D243" s="44">
        <f>D244+D247</f>
        <v>15581.93</v>
      </c>
      <c r="E243" s="44">
        <f>E244+E247</f>
        <v>3804.7799999999997</v>
      </c>
      <c r="F243" s="45">
        <f t="shared" si="6"/>
        <v>0.24417899451480013</v>
      </c>
      <c r="G243" s="40">
        <v>15581932</v>
      </c>
      <c r="H243" s="40">
        <v>3804784.78</v>
      </c>
      <c r="J243" s="49"/>
    </row>
    <row r="244" spans="1:10" x14ac:dyDescent="0.2">
      <c r="A244" s="58" t="s">
        <v>190</v>
      </c>
      <c r="B244" s="42" t="s">
        <v>57</v>
      </c>
      <c r="C244" s="43" t="s">
        <v>368</v>
      </c>
      <c r="D244" s="44">
        <f>D245+D246</f>
        <v>14708.93</v>
      </c>
      <c r="E244" s="44">
        <f>E245+E246</f>
        <v>3692.2799999999997</v>
      </c>
      <c r="F244" s="45">
        <f t="shared" si="6"/>
        <v>0.2510230179897518</v>
      </c>
      <c r="G244" s="40">
        <v>14708932</v>
      </c>
      <c r="H244" s="40">
        <v>3692284.78</v>
      </c>
      <c r="J244" s="49"/>
    </row>
    <row r="245" spans="1:10" ht="45" x14ac:dyDescent="0.2">
      <c r="A245" s="58" t="s">
        <v>222</v>
      </c>
      <c r="B245" s="42" t="s">
        <v>57</v>
      </c>
      <c r="C245" s="43" t="s">
        <v>369</v>
      </c>
      <c r="D245" s="44">
        <v>10327</v>
      </c>
      <c r="E245" s="44">
        <v>2520</v>
      </c>
      <c r="F245" s="45">
        <f t="shared" si="6"/>
        <v>0.24402052871114555</v>
      </c>
      <c r="G245" s="40">
        <v>10327000</v>
      </c>
      <c r="H245" s="40">
        <v>2520000</v>
      </c>
      <c r="J245" s="49"/>
    </row>
    <row r="246" spans="1:10" x14ac:dyDescent="0.2">
      <c r="A246" s="58" t="s">
        <v>192</v>
      </c>
      <c r="B246" s="42" t="s">
        <v>57</v>
      </c>
      <c r="C246" s="43" t="s">
        <v>370</v>
      </c>
      <c r="D246" s="44">
        <v>4381.93</v>
      </c>
      <c r="E246" s="44">
        <v>1172.28</v>
      </c>
      <c r="F246" s="45">
        <f t="shared" si="6"/>
        <v>0.26752595317588368</v>
      </c>
      <c r="G246" s="40">
        <v>4381932</v>
      </c>
      <c r="H246" s="40">
        <v>1172284.78</v>
      </c>
      <c r="J246" s="49"/>
    </row>
    <row r="247" spans="1:10" x14ac:dyDescent="0.2">
      <c r="A247" s="58" t="s">
        <v>141</v>
      </c>
      <c r="B247" s="42" t="s">
        <v>57</v>
      </c>
      <c r="C247" s="43" t="s">
        <v>371</v>
      </c>
      <c r="D247" s="44">
        <f>D248</f>
        <v>873</v>
      </c>
      <c r="E247" s="44">
        <f>E248</f>
        <v>112.5</v>
      </c>
      <c r="F247" s="45">
        <f t="shared" si="6"/>
        <v>0.12886597938144329</v>
      </c>
      <c r="G247" s="40">
        <v>873000</v>
      </c>
      <c r="H247" s="40">
        <v>112500</v>
      </c>
      <c r="J247" s="49"/>
    </row>
    <row r="248" spans="1:10" x14ac:dyDescent="0.2">
      <c r="A248" s="58" t="s">
        <v>145</v>
      </c>
      <c r="B248" s="42" t="s">
        <v>57</v>
      </c>
      <c r="C248" s="43" t="s">
        <v>372</v>
      </c>
      <c r="D248" s="44">
        <v>873</v>
      </c>
      <c r="E248" s="44">
        <v>112.5</v>
      </c>
      <c r="F248" s="45">
        <f t="shared" si="6"/>
        <v>0.12886597938144329</v>
      </c>
      <c r="G248" s="40">
        <v>873000</v>
      </c>
      <c r="H248" s="40">
        <v>112500</v>
      </c>
      <c r="J248" s="49"/>
    </row>
    <row r="249" spans="1:10" x14ac:dyDescent="0.2">
      <c r="A249" s="57" t="s">
        <v>373</v>
      </c>
      <c r="B249" s="37" t="s">
        <v>57</v>
      </c>
      <c r="C249" s="38" t="s">
        <v>374</v>
      </c>
      <c r="D249" s="39">
        <f>D250+D254+D270+D286</f>
        <v>33064.83</v>
      </c>
      <c r="E249" s="39">
        <f>E250+E254+E270+E286</f>
        <v>5078.6499999999996</v>
      </c>
      <c r="F249" s="46">
        <f t="shared" si="6"/>
        <v>0.15359673707682753</v>
      </c>
      <c r="G249" s="40">
        <v>33064834.079999998</v>
      </c>
      <c r="H249" s="40">
        <v>5078646.95</v>
      </c>
      <c r="J249" s="49"/>
    </row>
    <row r="250" spans="1:10" x14ac:dyDescent="0.2">
      <c r="A250" s="58" t="s">
        <v>375</v>
      </c>
      <c r="B250" s="42" t="s">
        <v>57</v>
      </c>
      <c r="C250" s="43" t="s">
        <v>376</v>
      </c>
      <c r="D250" s="44">
        <f t="shared" ref="D250:E252" si="7">D251</f>
        <v>5084.13</v>
      </c>
      <c r="E250" s="44">
        <f t="shared" si="7"/>
        <v>1271.03</v>
      </c>
      <c r="F250" s="45">
        <f t="shared" si="6"/>
        <v>0.24999950827378528</v>
      </c>
      <c r="G250" s="40">
        <v>5084136.78</v>
      </c>
      <c r="H250" s="40">
        <v>1271034.78</v>
      </c>
      <c r="J250" s="49"/>
    </row>
    <row r="251" spans="1:10" ht="22.5" x14ac:dyDescent="0.2">
      <c r="A251" s="58" t="s">
        <v>139</v>
      </c>
      <c r="B251" s="42" t="s">
        <v>57</v>
      </c>
      <c r="C251" s="43" t="s">
        <v>377</v>
      </c>
      <c r="D251" s="44">
        <f t="shared" si="7"/>
        <v>5084.13</v>
      </c>
      <c r="E251" s="44">
        <f t="shared" si="7"/>
        <v>1271.03</v>
      </c>
      <c r="F251" s="45">
        <f t="shared" si="6"/>
        <v>0.24999950827378528</v>
      </c>
      <c r="G251" s="40">
        <v>5084136.78</v>
      </c>
      <c r="H251" s="40">
        <v>1271034.78</v>
      </c>
      <c r="J251" s="49"/>
    </row>
    <row r="252" spans="1:10" x14ac:dyDescent="0.2">
      <c r="A252" s="58" t="s">
        <v>190</v>
      </c>
      <c r="B252" s="42" t="s">
        <v>57</v>
      </c>
      <c r="C252" s="43" t="s">
        <v>378</v>
      </c>
      <c r="D252" s="44">
        <f t="shared" si="7"/>
        <v>5084.13</v>
      </c>
      <c r="E252" s="44">
        <f t="shared" si="7"/>
        <v>1271.03</v>
      </c>
      <c r="F252" s="45">
        <f t="shared" si="6"/>
        <v>0.24999950827378528</v>
      </c>
      <c r="G252" s="40">
        <v>5084136.78</v>
      </c>
      <c r="H252" s="40">
        <v>1271034.78</v>
      </c>
      <c r="J252" s="49"/>
    </row>
    <row r="253" spans="1:10" ht="45" x14ac:dyDescent="0.2">
      <c r="A253" s="58" t="s">
        <v>222</v>
      </c>
      <c r="B253" s="42" t="s">
        <v>57</v>
      </c>
      <c r="C253" s="43" t="s">
        <v>379</v>
      </c>
      <c r="D253" s="44">
        <v>5084.13</v>
      </c>
      <c r="E253" s="44">
        <v>1271.03</v>
      </c>
      <c r="F253" s="45">
        <f t="shared" si="6"/>
        <v>0.24999950827378528</v>
      </c>
      <c r="G253" s="40">
        <v>5084136.78</v>
      </c>
      <c r="H253" s="40">
        <v>1271034.78</v>
      </c>
      <c r="J253" s="49"/>
    </row>
    <row r="254" spans="1:10" x14ac:dyDescent="0.2">
      <c r="A254" s="58" t="s">
        <v>380</v>
      </c>
      <c r="B254" s="42" t="s">
        <v>57</v>
      </c>
      <c r="C254" s="43" t="s">
        <v>381</v>
      </c>
      <c r="D254" s="44">
        <f>D255+D258+D262+D267</f>
        <v>5873.51</v>
      </c>
      <c r="E254" s="44">
        <f>E255+E258+E262+E267</f>
        <v>468.49000000000007</v>
      </c>
      <c r="F254" s="45">
        <f t="shared" si="6"/>
        <v>7.9763208030632457E-2</v>
      </c>
      <c r="G254" s="40">
        <v>5873510</v>
      </c>
      <c r="H254" s="40">
        <v>468487.66</v>
      </c>
      <c r="J254" s="49"/>
    </row>
    <row r="255" spans="1:10" ht="22.5" x14ac:dyDescent="0.2">
      <c r="A255" s="58" t="s">
        <v>70</v>
      </c>
      <c r="B255" s="42" t="s">
        <v>57</v>
      </c>
      <c r="C255" s="43" t="s">
        <v>382</v>
      </c>
      <c r="D255" s="44">
        <f>D256</f>
        <v>128</v>
      </c>
      <c r="E255" s="44">
        <f>E256</f>
        <v>0</v>
      </c>
      <c r="F255" s="45">
        <f t="shared" si="6"/>
        <v>0</v>
      </c>
      <c r="G255" s="40">
        <v>128000</v>
      </c>
      <c r="H255" s="40" t="s">
        <v>17</v>
      </c>
      <c r="J255" s="49"/>
    </row>
    <row r="256" spans="1:10" ht="22.5" x14ac:dyDescent="0.2">
      <c r="A256" s="58" t="s">
        <v>72</v>
      </c>
      <c r="B256" s="42" t="s">
        <v>57</v>
      </c>
      <c r="C256" s="43" t="s">
        <v>383</v>
      </c>
      <c r="D256" s="44">
        <f>D257</f>
        <v>128</v>
      </c>
      <c r="E256" s="44">
        <f>E257</f>
        <v>0</v>
      </c>
      <c r="F256" s="45">
        <f t="shared" si="6"/>
        <v>0</v>
      </c>
      <c r="G256" s="40">
        <v>128000</v>
      </c>
      <c r="H256" s="40" t="s">
        <v>17</v>
      </c>
      <c r="J256" s="49"/>
    </row>
    <row r="257" spans="1:10" x14ac:dyDescent="0.2">
      <c r="A257" s="58" t="s">
        <v>74</v>
      </c>
      <c r="B257" s="42" t="s">
        <v>57</v>
      </c>
      <c r="C257" s="43" t="s">
        <v>384</v>
      </c>
      <c r="D257" s="44">
        <v>128</v>
      </c>
      <c r="E257" s="44">
        <v>0</v>
      </c>
      <c r="F257" s="45">
        <f t="shared" si="6"/>
        <v>0</v>
      </c>
      <c r="G257" s="40">
        <v>128000</v>
      </c>
      <c r="H257" s="40" t="s">
        <v>17</v>
      </c>
      <c r="J257" s="49"/>
    </row>
    <row r="258" spans="1:10" x14ac:dyDescent="0.2">
      <c r="A258" s="58" t="s">
        <v>345</v>
      </c>
      <c r="B258" s="42" t="s">
        <v>57</v>
      </c>
      <c r="C258" s="43" t="s">
        <v>385</v>
      </c>
      <c r="D258" s="44">
        <f>D259</f>
        <v>4688</v>
      </c>
      <c r="E258" s="44">
        <f>E259</f>
        <v>280.83000000000004</v>
      </c>
      <c r="F258" s="45">
        <f t="shared" si="6"/>
        <v>5.9904010238907859E-2</v>
      </c>
      <c r="G258" s="40">
        <v>4688000</v>
      </c>
      <c r="H258" s="40">
        <v>280826.88</v>
      </c>
      <c r="J258" s="49"/>
    </row>
    <row r="259" spans="1:10" ht="22.5" x14ac:dyDescent="0.2">
      <c r="A259" s="58" t="s">
        <v>347</v>
      </c>
      <c r="B259" s="42" t="s">
        <v>57</v>
      </c>
      <c r="C259" s="43" t="s">
        <v>386</v>
      </c>
      <c r="D259" s="44">
        <f>D260+D261</f>
        <v>4688</v>
      </c>
      <c r="E259" s="44">
        <f>E260+E261</f>
        <v>280.83000000000004</v>
      </c>
      <c r="F259" s="45">
        <f t="shared" si="6"/>
        <v>5.9904010238907859E-2</v>
      </c>
      <c r="G259" s="40">
        <v>4688000</v>
      </c>
      <c r="H259" s="40">
        <v>280826.88</v>
      </c>
      <c r="J259" s="49"/>
    </row>
    <row r="260" spans="1:10" ht="22.5" x14ac:dyDescent="0.2">
      <c r="A260" s="58" t="s">
        <v>349</v>
      </c>
      <c r="B260" s="42" t="s">
        <v>57</v>
      </c>
      <c r="C260" s="43" t="s">
        <v>387</v>
      </c>
      <c r="D260" s="44">
        <v>3246</v>
      </c>
      <c r="E260" s="44">
        <v>121</v>
      </c>
      <c r="F260" s="45">
        <f t="shared" si="6"/>
        <v>3.7276648182378309E-2</v>
      </c>
      <c r="G260" s="40">
        <v>3246000</v>
      </c>
      <c r="H260" s="40">
        <v>121000</v>
      </c>
      <c r="J260" s="49"/>
    </row>
    <row r="261" spans="1:10" ht="22.5" x14ac:dyDescent="0.2">
      <c r="A261" s="58" t="s">
        <v>351</v>
      </c>
      <c r="B261" s="42" t="s">
        <v>57</v>
      </c>
      <c r="C261" s="43" t="s">
        <v>388</v>
      </c>
      <c r="D261" s="44">
        <v>1442</v>
      </c>
      <c r="E261" s="44">
        <v>159.83000000000001</v>
      </c>
      <c r="F261" s="45">
        <f t="shared" si="6"/>
        <v>0.11083911234396672</v>
      </c>
      <c r="G261" s="40">
        <v>1442000</v>
      </c>
      <c r="H261" s="40">
        <v>159826.88</v>
      </c>
      <c r="J261" s="49"/>
    </row>
    <row r="262" spans="1:10" ht="22.5" x14ac:dyDescent="0.2">
      <c r="A262" s="58" t="s">
        <v>139</v>
      </c>
      <c r="B262" s="42" t="s">
        <v>57</v>
      </c>
      <c r="C262" s="43" t="s">
        <v>389</v>
      </c>
      <c r="D262" s="44">
        <f>D263+D265</f>
        <v>894.27</v>
      </c>
      <c r="E262" s="44">
        <f>E263+E265</f>
        <v>174.85999999999999</v>
      </c>
      <c r="F262" s="45">
        <f t="shared" si="6"/>
        <v>0.19553378733492122</v>
      </c>
      <c r="G262" s="40">
        <v>894270</v>
      </c>
      <c r="H262" s="40">
        <v>174860.78</v>
      </c>
      <c r="J262" s="49"/>
    </row>
    <row r="263" spans="1:10" x14ac:dyDescent="0.2">
      <c r="A263" s="58" t="s">
        <v>190</v>
      </c>
      <c r="B263" s="42" t="s">
        <v>57</v>
      </c>
      <c r="C263" s="43" t="s">
        <v>390</v>
      </c>
      <c r="D263" s="44">
        <f>D264</f>
        <v>349.42</v>
      </c>
      <c r="E263" s="44">
        <f>E264</f>
        <v>43.54</v>
      </c>
      <c r="F263" s="45">
        <f t="shared" si="6"/>
        <v>0.12460649075611012</v>
      </c>
      <c r="G263" s="40">
        <v>349421.49</v>
      </c>
      <c r="H263" s="40">
        <v>43544.31</v>
      </c>
      <c r="J263" s="49"/>
    </row>
    <row r="264" spans="1:10" x14ac:dyDescent="0.2">
      <c r="A264" s="58" t="s">
        <v>192</v>
      </c>
      <c r="B264" s="42" t="s">
        <v>57</v>
      </c>
      <c r="C264" s="43" t="s">
        <v>391</v>
      </c>
      <c r="D264" s="44">
        <v>349.42</v>
      </c>
      <c r="E264" s="44">
        <v>43.54</v>
      </c>
      <c r="F264" s="45">
        <f t="shared" ref="F264:F312" si="8">E264/D264</f>
        <v>0.12460649075611012</v>
      </c>
      <c r="G264" s="40">
        <v>349421.49</v>
      </c>
      <c r="H264" s="40">
        <v>43544.31</v>
      </c>
      <c r="J264" s="49"/>
    </row>
    <row r="265" spans="1:10" x14ac:dyDescent="0.2">
      <c r="A265" s="58" t="s">
        <v>141</v>
      </c>
      <c r="B265" s="42" t="s">
        <v>57</v>
      </c>
      <c r="C265" s="43" t="s">
        <v>392</v>
      </c>
      <c r="D265" s="44">
        <f>D266</f>
        <v>544.85</v>
      </c>
      <c r="E265" s="44">
        <f>E266</f>
        <v>131.32</v>
      </c>
      <c r="F265" s="45">
        <f t="shared" si="8"/>
        <v>0.24102046434798566</v>
      </c>
      <c r="G265" s="40">
        <v>544848.51</v>
      </c>
      <c r="H265" s="40">
        <v>131316.47</v>
      </c>
      <c r="J265" s="49"/>
    </row>
    <row r="266" spans="1:10" x14ac:dyDescent="0.2">
      <c r="A266" s="58" t="s">
        <v>145</v>
      </c>
      <c r="B266" s="42" t="s">
        <v>57</v>
      </c>
      <c r="C266" s="43" t="s">
        <v>393</v>
      </c>
      <c r="D266" s="44">
        <v>544.85</v>
      </c>
      <c r="E266" s="44">
        <v>131.32</v>
      </c>
      <c r="F266" s="45">
        <f t="shared" si="8"/>
        <v>0.24102046434798566</v>
      </c>
      <c r="G266" s="40">
        <v>544848.51</v>
      </c>
      <c r="H266" s="40">
        <v>131316.47</v>
      </c>
      <c r="J266" s="49"/>
    </row>
    <row r="267" spans="1:10" x14ac:dyDescent="0.2">
      <c r="A267" s="58" t="s">
        <v>87</v>
      </c>
      <c r="B267" s="42" t="s">
        <v>57</v>
      </c>
      <c r="C267" s="43" t="s">
        <v>394</v>
      </c>
      <c r="D267" s="44">
        <f>D268</f>
        <v>163.24</v>
      </c>
      <c r="E267" s="44">
        <f>E268</f>
        <v>12.8</v>
      </c>
      <c r="F267" s="45">
        <f t="shared" si="8"/>
        <v>7.8412153883852004E-2</v>
      </c>
      <c r="G267" s="40">
        <v>163240</v>
      </c>
      <c r="H267" s="40">
        <v>12800</v>
      </c>
      <c r="J267" s="49"/>
    </row>
    <row r="268" spans="1:10" ht="33.75" x14ac:dyDescent="0.2">
      <c r="A268" s="58" t="s">
        <v>246</v>
      </c>
      <c r="B268" s="42" t="s">
        <v>57</v>
      </c>
      <c r="C268" s="43" t="s">
        <v>395</v>
      </c>
      <c r="D268" s="44">
        <f>D269</f>
        <v>163.24</v>
      </c>
      <c r="E268" s="44">
        <f>E269</f>
        <v>12.8</v>
      </c>
      <c r="F268" s="45">
        <f t="shared" si="8"/>
        <v>7.8412153883852004E-2</v>
      </c>
      <c r="G268" s="40">
        <v>163240</v>
      </c>
      <c r="H268" s="40">
        <v>12800</v>
      </c>
      <c r="J268" s="49"/>
    </row>
    <row r="269" spans="1:10" ht="45" x14ac:dyDescent="0.2">
      <c r="A269" s="58" t="s">
        <v>248</v>
      </c>
      <c r="B269" s="42" t="s">
        <v>57</v>
      </c>
      <c r="C269" s="43" t="s">
        <v>396</v>
      </c>
      <c r="D269" s="44">
        <v>163.24</v>
      </c>
      <c r="E269" s="44">
        <v>12.8</v>
      </c>
      <c r="F269" s="45">
        <f t="shared" si="8"/>
        <v>7.8412153883852004E-2</v>
      </c>
      <c r="G269" s="40">
        <v>163240</v>
      </c>
      <c r="H269" s="40">
        <v>12800</v>
      </c>
      <c r="J269" s="49"/>
    </row>
    <row r="270" spans="1:10" x14ac:dyDescent="0.2">
      <c r="A270" s="58" t="s">
        <v>397</v>
      </c>
      <c r="B270" s="42" t="s">
        <v>57</v>
      </c>
      <c r="C270" s="43" t="s">
        <v>398</v>
      </c>
      <c r="D270" s="44">
        <f>D271+D274+D281</f>
        <v>13326.28</v>
      </c>
      <c r="E270" s="44">
        <f>E271+E274+E281</f>
        <v>2108.64</v>
      </c>
      <c r="F270" s="45">
        <f t="shared" si="8"/>
        <v>0.15823170457171842</v>
      </c>
      <c r="G270" s="40">
        <v>13326266.439999999</v>
      </c>
      <c r="H270" s="40">
        <v>2108632.27</v>
      </c>
      <c r="J270" s="49"/>
    </row>
    <row r="271" spans="1:10" ht="22.5" x14ac:dyDescent="0.2">
      <c r="A271" s="58" t="s">
        <v>70</v>
      </c>
      <c r="B271" s="42" t="s">
        <v>57</v>
      </c>
      <c r="C271" s="43" t="s">
        <v>399</v>
      </c>
      <c r="D271" s="44">
        <f>D272</f>
        <v>90</v>
      </c>
      <c r="E271" s="44">
        <f>E272</f>
        <v>0</v>
      </c>
      <c r="F271" s="45">
        <f t="shared" si="8"/>
        <v>0</v>
      </c>
      <c r="G271" s="40">
        <v>90000</v>
      </c>
      <c r="H271" s="40" t="s">
        <v>17</v>
      </c>
      <c r="J271" s="49"/>
    </row>
    <row r="272" spans="1:10" ht="22.5" x14ac:dyDescent="0.2">
      <c r="A272" s="58" t="s">
        <v>72</v>
      </c>
      <c r="B272" s="42" t="s">
        <v>57</v>
      </c>
      <c r="C272" s="43" t="s">
        <v>400</v>
      </c>
      <c r="D272" s="44">
        <f>D273</f>
        <v>90</v>
      </c>
      <c r="E272" s="44">
        <f>E273</f>
        <v>0</v>
      </c>
      <c r="F272" s="45">
        <f t="shared" si="8"/>
        <v>0</v>
      </c>
      <c r="G272" s="40">
        <v>90000</v>
      </c>
      <c r="H272" s="40" t="s">
        <v>17</v>
      </c>
      <c r="J272" s="49"/>
    </row>
    <row r="273" spans="1:10" x14ac:dyDescent="0.2">
      <c r="A273" s="58" t="s">
        <v>74</v>
      </c>
      <c r="B273" s="42" t="s">
        <v>57</v>
      </c>
      <c r="C273" s="43" t="s">
        <v>401</v>
      </c>
      <c r="D273" s="44">
        <v>90</v>
      </c>
      <c r="E273" s="44">
        <v>0</v>
      </c>
      <c r="F273" s="45">
        <f t="shared" si="8"/>
        <v>0</v>
      </c>
      <c r="G273" s="40">
        <v>90000</v>
      </c>
      <c r="H273" s="40" t="s">
        <v>17</v>
      </c>
      <c r="J273" s="49"/>
    </row>
    <row r="274" spans="1:10" x14ac:dyDescent="0.2">
      <c r="A274" s="58" t="s">
        <v>345</v>
      </c>
      <c r="B274" s="42" t="s">
        <v>57</v>
      </c>
      <c r="C274" s="43" t="s">
        <v>402</v>
      </c>
      <c r="D274" s="44">
        <f>D275+D277</f>
        <v>11886.41</v>
      </c>
      <c r="E274" s="44">
        <f>E275+E277</f>
        <v>1764.02</v>
      </c>
      <c r="F274" s="45">
        <f t="shared" si="8"/>
        <v>0.14840645745855982</v>
      </c>
      <c r="G274" s="40">
        <v>11886401.439999999</v>
      </c>
      <c r="H274" s="40">
        <v>1764013.27</v>
      </c>
      <c r="J274" s="49"/>
    </row>
    <row r="275" spans="1:10" x14ac:dyDescent="0.2">
      <c r="A275" s="58" t="s">
        <v>403</v>
      </c>
      <c r="B275" s="42" t="s">
        <v>57</v>
      </c>
      <c r="C275" s="43" t="s">
        <v>404</v>
      </c>
      <c r="D275" s="44">
        <f>D276</f>
        <v>615.98</v>
      </c>
      <c r="E275" s="44">
        <f>E276</f>
        <v>153.99</v>
      </c>
      <c r="F275" s="45">
        <f t="shared" si="8"/>
        <v>0.2499918828533394</v>
      </c>
      <c r="G275" s="40">
        <v>615975</v>
      </c>
      <c r="H275" s="40">
        <v>153987.29999999999</v>
      </c>
      <c r="J275" s="49"/>
    </row>
    <row r="276" spans="1:10" x14ac:dyDescent="0.2">
      <c r="A276" s="58" t="s">
        <v>405</v>
      </c>
      <c r="B276" s="42" t="s">
        <v>57</v>
      </c>
      <c r="C276" s="43" t="s">
        <v>406</v>
      </c>
      <c r="D276" s="44">
        <v>615.98</v>
      </c>
      <c r="E276" s="44">
        <v>153.99</v>
      </c>
      <c r="F276" s="45">
        <f t="shared" si="8"/>
        <v>0.2499918828533394</v>
      </c>
      <c r="G276" s="40">
        <v>615975</v>
      </c>
      <c r="H276" s="40">
        <v>153987.29999999999</v>
      </c>
      <c r="J276" s="49"/>
    </row>
    <row r="277" spans="1:10" ht="22.5" x14ac:dyDescent="0.2">
      <c r="A277" s="58" t="s">
        <v>347</v>
      </c>
      <c r="B277" s="42" t="s">
        <v>57</v>
      </c>
      <c r="C277" s="43" t="s">
        <v>407</v>
      </c>
      <c r="D277" s="44">
        <f>D278+D279+D280</f>
        <v>11270.43</v>
      </c>
      <c r="E277" s="44">
        <f>E278+E279+E280</f>
        <v>1610.03</v>
      </c>
      <c r="F277" s="45">
        <f t="shared" si="8"/>
        <v>0.14285435427042267</v>
      </c>
      <c r="G277" s="40">
        <v>11270426.439999999</v>
      </c>
      <c r="H277" s="40">
        <v>1610025.97</v>
      </c>
      <c r="J277" s="49"/>
    </row>
    <row r="278" spans="1:10" ht="22.5" x14ac:dyDescent="0.2">
      <c r="A278" s="58" t="s">
        <v>349</v>
      </c>
      <c r="B278" s="42" t="s">
        <v>57</v>
      </c>
      <c r="C278" s="43" t="s">
        <v>408</v>
      </c>
      <c r="D278" s="44">
        <v>5198.63</v>
      </c>
      <c r="E278" s="44">
        <v>1112.19</v>
      </c>
      <c r="F278" s="45">
        <f t="shared" si="8"/>
        <v>0.21393905702079202</v>
      </c>
      <c r="G278" s="40">
        <v>5198630</v>
      </c>
      <c r="H278" s="40">
        <v>1112189.27</v>
      </c>
      <c r="J278" s="49"/>
    </row>
    <row r="279" spans="1:10" x14ac:dyDescent="0.2">
      <c r="A279" s="58" t="s">
        <v>409</v>
      </c>
      <c r="B279" s="42" t="s">
        <v>57</v>
      </c>
      <c r="C279" s="43" t="s">
        <v>410</v>
      </c>
      <c r="D279" s="44">
        <v>2139.65</v>
      </c>
      <c r="E279" s="44">
        <v>0</v>
      </c>
      <c r="F279" s="45">
        <f t="shared" si="8"/>
        <v>0</v>
      </c>
      <c r="G279" s="40">
        <v>2139646.44</v>
      </c>
      <c r="H279" s="40" t="s">
        <v>17</v>
      </c>
      <c r="J279" s="49"/>
    </row>
    <row r="280" spans="1:10" ht="22.5" x14ac:dyDescent="0.2">
      <c r="A280" s="58" t="s">
        <v>351</v>
      </c>
      <c r="B280" s="42" t="s">
        <v>57</v>
      </c>
      <c r="C280" s="43" t="s">
        <v>411</v>
      </c>
      <c r="D280" s="44">
        <v>3932.15</v>
      </c>
      <c r="E280" s="44">
        <v>497.84</v>
      </c>
      <c r="F280" s="45">
        <f t="shared" si="8"/>
        <v>0.12660758109431225</v>
      </c>
      <c r="G280" s="40">
        <v>3932150</v>
      </c>
      <c r="H280" s="40">
        <v>497836.7</v>
      </c>
      <c r="J280" s="49"/>
    </row>
    <row r="281" spans="1:10" ht="22.5" x14ac:dyDescent="0.2">
      <c r="A281" s="58" t="s">
        <v>139</v>
      </c>
      <c r="B281" s="42" t="s">
        <v>57</v>
      </c>
      <c r="C281" s="43" t="s">
        <v>412</v>
      </c>
      <c r="D281" s="44">
        <f>D282+D284</f>
        <v>1349.8700000000001</v>
      </c>
      <c r="E281" s="44">
        <f>E282+E284</f>
        <v>344.62</v>
      </c>
      <c r="F281" s="45">
        <f t="shared" si="8"/>
        <v>0.25529865838932636</v>
      </c>
      <c r="G281" s="40">
        <v>1349865</v>
      </c>
      <c r="H281" s="40">
        <v>344619</v>
      </c>
      <c r="J281" s="49"/>
    </row>
    <row r="282" spans="1:10" x14ac:dyDescent="0.2">
      <c r="A282" s="58" t="s">
        <v>190</v>
      </c>
      <c r="B282" s="42" t="s">
        <v>57</v>
      </c>
      <c r="C282" s="43" t="s">
        <v>413</v>
      </c>
      <c r="D282" s="44">
        <f>D283</f>
        <v>162.19999999999999</v>
      </c>
      <c r="E282" s="44">
        <f>E283</f>
        <v>32.75</v>
      </c>
      <c r="F282" s="45">
        <f t="shared" si="8"/>
        <v>0.20191122071516648</v>
      </c>
      <c r="G282" s="40">
        <v>162195</v>
      </c>
      <c r="H282" s="40">
        <v>32745</v>
      </c>
      <c r="J282" s="49"/>
    </row>
    <row r="283" spans="1:10" x14ac:dyDescent="0.2">
      <c r="A283" s="58" t="s">
        <v>192</v>
      </c>
      <c r="B283" s="42" t="s">
        <v>57</v>
      </c>
      <c r="C283" s="43" t="s">
        <v>414</v>
      </c>
      <c r="D283" s="44">
        <v>162.19999999999999</v>
      </c>
      <c r="E283" s="44">
        <v>32.75</v>
      </c>
      <c r="F283" s="45">
        <f t="shared" si="8"/>
        <v>0.20191122071516648</v>
      </c>
      <c r="G283" s="40">
        <v>162195</v>
      </c>
      <c r="H283" s="40">
        <v>32745</v>
      </c>
      <c r="J283" s="49"/>
    </row>
    <row r="284" spans="1:10" x14ac:dyDescent="0.2">
      <c r="A284" s="58" t="s">
        <v>141</v>
      </c>
      <c r="B284" s="42" t="s">
        <v>57</v>
      </c>
      <c r="C284" s="43" t="s">
        <v>415</v>
      </c>
      <c r="D284" s="44">
        <f>D285</f>
        <v>1187.67</v>
      </c>
      <c r="E284" s="44">
        <f>E285</f>
        <v>311.87</v>
      </c>
      <c r="F284" s="45">
        <f t="shared" si="8"/>
        <v>0.26258977662145205</v>
      </c>
      <c r="G284" s="40">
        <v>1187670</v>
      </c>
      <c r="H284" s="40">
        <v>311874</v>
      </c>
      <c r="J284" s="49"/>
    </row>
    <row r="285" spans="1:10" x14ac:dyDescent="0.2">
      <c r="A285" s="58" t="s">
        <v>145</v>
      </c>
      <c r="B285" s="42" t="s">
        <v>57</v>
      </c>
      <c r="C285" s="43" t="s">
        <v>416</v>
      </c>
      <c r="D285" s="44">
        <v>1187.67</v>
      </c>
      <c r="E285" s="44">
        <v>311.87</v>
      </c>
      <c r="F285" s="45">
        <f t="shared" si="8"/>
        <v>0.26258977662145205</v>
      </c>
      <c r="G285" s="40">
        <v>1187670</v>
      </c>
      <c r="H285" s="40">
        <v>311874</v>
      </c>
      <c r="J285" s="49"/>
    </row>
    <row r="286" spans="1:10" x14ac:dyDescent="0.2">
      <c r="A286" s="58" t="s">
        <v>417</v>
      </c>
      <c r="B286" s="42" t="s">
        <v>57</v>
      </c>
      <c r="C286" s="43" t="s">
        <v>418</v>
      </c>
      <c r="D286" s="44">
        <f>D287+D291+D294</f>
        <v>8780.91</v>
      </c>
      <c r="E286" s="44">
        <f>E287+E291+E294</f>
        <v>1230.4899999999998</v>
      </c>
      <c r="F286" s="45">
        <f t="shared" si="8"/>
        <v>0.14013240085594772</v>
      </c>
      <c r="G286" s="40">
        <v>8780920.8599999994</v>
      </c>
      <c r="H286" s="40">
        <v>1230492.24</v>
      </c>
      <c r="J286" s="49"/>
    </row>
    <row r="287" spans="1:10" ht="56.25" x14ac:dyDescent="0.2">
      <c r="A287" s="58" t="s">
        <v>62</v>
      </c>
      <c r="B287" s="42" t="s">
        <v>57</v>
      </c>
      <c r="C287" s="43" t="s">
        <v>419</v>
      </c>
      <c r="D287" s="44">
        <f>D288</f>
        <v>7670.85</v>
      </c>
      <c r="E287" s="44">
        <f>E288</f>
        <v>1204.3899999999999</v>
      </c>
      <c r="F287" s="45">
        <f t="shared" si="8"/>
        <v>0.15700867570086754</v>
      </c>
      <c r="G287" s="40">
        <v>7670852</v>
      </c>
      <c r="H287" s="40">
        <v>1204390.57</v>
      </c>
      <c r="J287" s="49"/>
    </row>
    <row r="288" spans="1:10" ht="22.5" x14ac:dyDescent="0.2">
      <c r="A288" s="58" t="s">
        <v>64</v>
      </c>
      <c r="B288" s="42" t="s">
        <v>57</v>
      </c>
      <c r="C288" s="43" t="s">
        <v>420</v>
      </c>
      <c r="D288" s="44">
        <f>D289+D290</f>
        <v>7670.85</v>
      </c>
      <c r="E288" s="44">
        <f>E289+E290</f>
        <v>1204.3899999999999</v>
      </c>
      <c r="F288" s="45">
        <f t="shared" si="8"/>
        <v>0.15700867570086754</v>
      </c>
      <c r="G288" s="40">
        <v>7670852</v>
      </c>
      <c r="H288" s="40">
        <v>1204390.57</v>
      </c>
      <c r="J288" s="49"/>
    </row>
    <row r="289" spans="1:10" ht="22.5" x14ac:dyDescent="0.2">
      <c r="A289" s="58" t="s">
        <v>66</v>
      </c>
      <c r="B289" s="42" t="s">
        <v>57</v>
      </c>
      <c r="C289" s="43" t="s">
        <v>421</v>
      </c>
      <c r="D289" s="44">
        <v>5891.59</v>
      </c>
      <c r="E289" s="44">
        <v>974.81</v>
      </c>
      <c r="F289" s="45">
        <f t="shared" si="8"/>
        <v>0.16545788148869828</v>
      </c>
      <c r="G289" s="40">
        <v>5891592</v>
      </c>
      <c r="H289" s="40">
        <v>974812.62</v>
      </c>
      <c r="J289" s="49"/>
    </row>
    <row r="290" spans="1:10" ht="33.75" x14ac:dyDescent="0.2">
      <c r="A290" s="58" t="s">
        <v>68</v>
      </c>
      <c r="B290" s="42" t="s">
        <v>57</v>
      </c>
      <c r="C290" s="43" t="s">
        <v>422</v>
      </c>
      <c r="D290" s="44">
        <v>1779.26</v>
      </c>
      <c r="E290" s="44">
        <v>229.58</v>
      </c>
      <c r="F290" s="45">
        <f t="shared" si="8"/>
        <v>0.12903117026179423</v>
      </c>
      <c r="G290" s="40">
        <v>1779260</v>
      </c>
      <c r="H290" s="40">
        <v>229577.95</v>
      </c>
      <c r="J290" s="49"/>
    </row>
    <row r="291" spans="1:10" ht="22.5" x14ac:dyDescent="0.2">
      <c r="A291" s="58" t="s">
        <v>70</v>
      </c>
      <c r="B291" s="42" t="s">
        <v>57</v>
      </c>
      <c r="C291" s="43" t="s">
        <v>423</v>
      </c>
      <c r="D291" s="44">
        <f>D292</f>
        <v>455.06</v>
      </c>
      <c r="E291" s="44">
        <f>E292</f>
        <v>26.1</v>
      </c>
      <c r="F291" s="45">
        <f t="shared" si="8"/>
        <v>5.7355074056168423E-2</v>
      </c>
      <c r="G291" s="40">
        <v>455061.86</v>
      </c>
      <c r="H291" s="40">
        <v>26101.67</v>
      </c>
      <c r="J291" s="49"/>
    </row>
    <row r="292" spans="1:10" ht="22.5" x14ac:dyDescent="0.2">
      <c r="A292" s="58" t="s">
        <v>72</v>
      </c>
      <c r="B292" s="42" t="s">
        <v>57</v>
      </c>
      <c r="C292" s="43" t="s">
        <v>424</v>
      </c>
      <c r="D292" s="44">
        <f>D293</f>
        <v>455.06</v>
      </c>
      <c r="E292" s="44">
        <f>E293</f>
        <v>26.1</v>
      </c>
      <c r="F292" s="45">
        <f t="shared" si="8"/>
        <v>5.7355074056168423E-2</v>
      </c>
      <c r="G292" s="40">
        <v>455061.86</v>
      </c>
      <c r="H292" s="40">
        <v>26101.67</v>
      </c>
      <c r="J292" s="49"/>
    </row>
    <row r="293" spans="1:10" x14ac:dyDescent="0.2">
      <c r="A293" s="58" t="s">
        <v>74</v>
      </c>
      <c r="B293" s="42" t="s">
        <v>57</v>
      </c>
      <c r="C293" s="43" t="s">
        <v>425</v>
      </c>
      <c r="D293" s="44">
        <v>455.06</v>
      </c>
      <c r="E293" s="44">
        <v>26.1</v>
      </c>
      <c r="F293" s="45">
        <f t="shared" si="8"/>
        <v>5.7355074056168423E-2</v>
      </c>
      <c r="G293" s="40">
        <v>455061.86</v>
      </c>
      <c r="H293" s="40">
        <v>26101.67</v>
      </c>
      <c r="J293" s="49"/>
    </row>
    <row r="294" spans="1:10" ht="22.5" x14ac:dyDescent="0.2">
      <c r="A294" s="58" t="s">
        <v>139</v>
      </c>
      <c r="B294" s="42" t="s">
        <v>57</v>
      </c>
      <c r="C294" s="43" t="s">
        <v>426</v>
      </c>
      <c r="D294" s="44">
        <f>D295+D297</f>
        <v>655</v>
      </c>
      <c r="E294" s="44">
        <f>E295+E297</f>
        <v>0</v>
      </c>
      <c r="F294" s="45">
        <f t="shared" si="8"/>
        <v>0</v>
      </c>
      <c r="G294" s="40">
        <v>655007</v>
      </c>
      <c r="H294" s="40" t="s">
        <v>17</v>
      </c>
      <c r="J294" s="49"/>
    </row>
    <row r="295" spans="1:10" x14ac:dyDescent="0.2">
      <c r="A295" s="58" t="s">
        <v>190</v>
      </c>
      <c r="B295" s="42" t="s">
        <v>57</v>
      </c>
      <c r="C295" s="43" t="s">
        <v>427</v>
      </c>
      <c r="D295" s="44">
        <f>D296</f>
        <v>600</v>
      </c>
      <c r="E295" s="44">
        <f>E296</f>
        <v>0</v>
      </c>
      <c r="F295" s="45">
        <f t="shared" si="8"/>
        <v>0</v>
      </c>
      <c r="G295" s="40">
        <v>600007</v>
      </c>
      <c r="H295" s="40" t="s">
        <v>17</v>
      </c>
      <c r="J295" s="49"/>
    </row>
    <row r="296" spans="1:10" x14ac:dyDescent="0.2">
      <c r="A296" s="58" t="s">
        <v>192</v>
      </c>
      <c r="B296" s="42" t="s">
        <v>57</v>
      </c>
      <c r="C296" s="43" t="s">
        <v>428</v>
      </c>
      <c r="D296" s="44">
        <v>600</v>
      </c>
      <c r="E296" s="44">
        <v>0</v>
      </c>
      <c r="F296" s="45">
        <f t="shared" si="8"/>
        <v>0</v>
      </c>
      <c r="G296" s="40">
        <v>600007</v>
      </c>
      <c r="H296" s="40" t="s">
        <v>17</v>
      </c>
      <c r="J296" s="49"/>
    </row>
    <row r="297" spans="1:10" x14ac:dyDescent="0.2">
      <c r="A297" s="58" t="s">
        <v>141</v>
      </c>
      <c r="B297" s="42" t="s">
        <v>57</v>
      </c>
      <c r="C297" s="43" t="s">
        <v>429</v>
      </c>
      <c r="D297" s="44">
        <f>D298</f>
        <v>55</v>
      </c>
      <c r="E297" s="44">
        <f>E298</f>
        <v>0</v>
      </c>
      <c r="F297" s="45">
        <f t="shared" si="8"/>
        <v>0</v>
      </c>
      <c r="G297" s="40">
        <v>55000</v>
      </c>
      <c r="H297" s="40" t="s">
        <v>17</v>
      </c>
      <c r="J297" s="49"/>
    </row>
    <row r="298" spans="1:10" x14ac:dyDescent="0.2">
      <c r="A298" s="58" t="s">
        <v>145</v>
      </c>
      <c r="B298" s="42" t="s">
        <v>57</v>
      </c>
      <c r="C298" s="43" t="s">
        <v>430</v>
      </c>
      <c r="D298" s="44">
        <v>55</v>
      </c>
      <c r="E298" s="44">
        <v>0</v>
      </c>
      <c r="F298" s="45">
        <f t="shared" si="8"/>
        <v>0</v>
      </c>
      <c r="G298" s="40">
        <v>55000</v>
      </c>
      <c r="H298" s="40" t="s">
        <v>17</v>
      </c>
      <c r="J298" s="49"/>
    </row>
    <row r="299" spans="1:10" x14ac:dyDescent="0.2">
      <c r="A299" s="57" t="s">
        <v>431</v>
      </c>
      <c r="B299" s="37" t="s">
        <v>57</v>
      </c>
      <c r="C299" s="38" t="s">
        <v>432</v>
      </c>
      <c r="D299" s="39">
        <f>D300</f>
        <v>16756.71</v>
      </c>
      <c r="E299" s="39">
        <f>E300</f>
        <v>3393.28</v>
      </c>
      <c r="F299" s="46">
        <f t="shared" si="8"/>
        <v>0.20250275859640707</v>
      </c>
      <c r="G299" s="40">
        <v>16756710</v>
      </c>
      <c r="H299" s="40">
        <v>3393275</v>
      </c>
      <c r="J299" s="49"/>
    </row>
    <row r="300" spans="1:10" x14ac:dyDescent="0.2">
      <c r="A300" s="58" t="s">
        <v>433</v>
      </c>
      <c r="B300" s="42" t="s">
        <v>57</v>
      </c>
      <c r="C300" s="43" t="s">
        <v>434</v>
      </c>
      <c r="D300" s="44">
        <f>D301+D304</f>
        <v>16756.71</v>
      </c>
      <c r="E300" s="44">
        <f>E301+E304</f>
        <v>3393.28</v>
      </c>
      <c r="F300" s="45">
        <f t="shared" si="8"/>
        <v>0.20250275859640707</v>
      </c>
      <c r="G300" s="40">
        <v>16756710</v>
      </c>
      <c r="H300" s="40">
        <v>3393275</v>
      </c>
      <c r="J300" s="49"/>
    </row>
    <row r="301" spans="1:10" ht="56.25" x14ac:dyDescent="0.2">
      <c r="A301" s="58" t="s">
        <v>62</v>
      </c>
      <c r="B301" s="42" t="s">
        <v>57</v>
      </c>
      <c r="C301" s="43" t="s">
        <v>435</v>
      </c>
      <c r="D301" s="44">
        <f>D302</f>
        <v>650</v>
      </c>
      <c r="E301" s="44">
        <f>E302</f>
        <v>104.14</v>
      </c>
      <c r="F301" s="45">
        <f t="shared" si="8"/>
        <v>0.16021538461538462</v>
      </c>
      <c r="G301" s="40">
        <v>650000</v>
      </c>
      <c r="H301" s="40">
        <v>104135</v>
      </c>
      <c r="J301" s="49"/>
    </row>
    <row r="302" spans="1:10" x14ac:dyDescent="0.2">
      <c r="A302" s="58" t="s">
        <v>121</v>
      </c>
      <c r="B302" s="42" t="s">
        <v>57</v>
      </c>
      <c r="C302" s="43" t="s">
        <v>436</v>
      </c>
      <c r="D302" s="44">
        <f>D303</f>
        <v>650</v>
      </c>
      <c r="E302" s="44">
        <f>E303</f>
        <v>104.14</v>
      </c>
      <c r="F302" s="45">
        <f t="shared" si="8"/>
        <v>0.16021538461538462</v>
      </c>
      <c r="G302" s="40">
        <v>650000</v>
      </c>
      <c r="H302" s="40">
        <v>104135</v>
      </c>
      <c r="J302" s="49"/>
    </row>
    <row r="303" spans="1:10" x14ac:dyDescent="0.2">
      <c r="A303" s="58" t="s">
        <v>437</v>
      </c>
      <c r="B303" s="42" t="s">
        <v>57</v>
      </c>
      <c r="C303" s="43" t="s">
        <v>438</v>
      </c>
      <c r="D303" s="44">
        <v>650</v>
      </c>
      <c r="E303" s="44">
        <v>104.14</v>
      </c>
      <c r="F303" s="45">
        <f t="shared" si="8"/>
        <v>0.16021538461538462</v>
      </c>
      <c r="G303" s="40">
        <v>650000</v>
      </c>
      <c r="H303" s="40">
        <v>104135</v>
      </c>
      <c r="J303" s="49"/>
    </row>
    <row r="304" spans="1:10" ht="22.5" x14ac:dyDescent="0.2">
      <c r="A304" s="58" t="s">
        <v>139</v>
      </c>
      <c r="B304" s="42" t="s">
        <v>57</v>
      </c>
      <c r="C304" s="43" t="s">
        <v>439</v>
      </c>
      <c r="D304" s="44">
        <f>D305</f>
        <v>16106.71</v>
      </c>
      <c r="E304" s="44">
        <f>E305</f>
        <v>3289.1400000000003</v>
      </c>
      <c r="F304" s="45">
        <f t="shared" si="8"/>
        <v>0.20420930158921347</v>
      </c>
      <c r="G304" s="40">
        <v>16106710</v>
      </c>
      <c r="H304" s="40">
        <v>3289140</v>
      </c>
      <c r="J304" s="49"/>
    </row>
    <row r="305" spans="1:10" x14ac:dyDescent="0.2">
      <c r="A305" s="58" t="s">
        <v>141</v>
      </c>
      <c r="B305" s="42" t="s">
        <v>57</v>
      </c>
      <c r="C305" s="43" t="s">
        <v>440</v>
      </c>
      <c r="D305" s="44">
        <f>D306+D307</f>
        <v>16106.71</v>
      </c>
      <c r="E305" s="44">
        <f>E306+E307</f>
        <v>3289.1400000000003</v>
      </c>
      <c r="F305" s="45">
        <f t="shared" si="8"/>
        <v>0.20420930158921347</v>
      </c>
      <c r="G305" s="40">
        <v>16106710</v>
      </c>
      <c r="H305" s="40">
        <v>3289140</v>
      </c>
      <c r="J305" s="49"/>
    </row>
    <row r="306" spans="1:10" ht="45" x14ac:dyDescent="0.2">
      <c r="A306" s="58" t="s">
        <v>143</v>
      </c>
      <c r="B306" s="42" t="s">
        <v>57</v>
      </c>
      <c r="C306" s="43" t="s">
        <v>441</v>
      </c>
      <c r="D306" s="44">
        <v>8036.4</v>
      </c>
      <c r="E306" s="44">
        <v>2611.4</v>
      </c>
      <c r="F306" s="45">
        <f t="shared" si="8"/>
        <v>0.32494649345478077</v>
      </c>
      <c r="G306" s="40">
        <v>8036400</v>
      </c>
      <c r="H306" s="40">
        <v>2611400</v>
      </c>
      <c r="J306" s="49"/>
    </row>
    <row r="307" spans="1:10" x14ac:dyDescent="0.2">
      <c r="A307" s="58" t="s">
        <v>145</v>
      </c>
      <c r="B307" s="42" t="s">
        <v>57</v>
      </c>
      <c r="C307" s="43" t="s">
        <v>442</v>
      </c>
      <c r="D307" s="44">
        <v>8070.31</v>
      </c>
      <c r="E307" s="44">
        <v>677.74</v>
      </c>
      <c r="F307" s="45">
        <f t="shared" si="8"/>
        <v>8.3979425821312931E-2</v>
      </c>
      <c r="G307" s="40">
        <v>8070310</v>
      </c>
      <c r="H307" s="40">
        <v>677740</v>
      </c>
      <c r="J307" s="49"/>
    </row>
    <row r="308" spans="1:10" x14ac:dyDescent="0.2">
      <c r="A308" s="57" t="s">
        <v>443</v>
      </c>
      <c r="B308" s="37" t="s">
        <v>57</v>
      </c>
      <c r="C308" s="38" t="s">
        <v>444</v>
      </c>
      <c r="D308" s="39">
        <f t="shared" ref="D308:E311" si="9">D309</f>
        <v>10741.48</v>
      </c>
      <c r="E308" s="39">
        <f t="shared" si="9"/>
        <v>2685.36</v>
      </c>
      <c r="F308" s="46">
        <f t="shared" si="8"/>
        <v>0.24999906902959371</v>
      </c>
      <c r="G308" s="40">
        <v>10741476</v>
      </c>
      <c r="H308" s="40">
        <v>2685360</v>
      </c>
      <c r="J308" s="49"/>
    </row>
    <row r="309" spans="1:10" x14ac:dyDescent="0.2">
      <c r="A309" s="58" t="s">
        <v>445</v>
      </c>
      <c r="B309" s="42" t="s">
        <v>57</v>
      </c>
      <c r="C309" s="43" t="s">
        <v>446</v>
      </c>
      <c r="D309" s="44">
        <f t="shared" si="9"/>
        <v>10741.48</v>
      </c>
      <c r="E309" s="44">
        <f t="shared" si="9"/>
        <v>2685.36</v>
      </c>
      <c r="F309" s="45">
        <f t="shared" si="8"/>
        <v>0.24999906902959371</v>
      </c>
      <c r="G309" s="40">
        <v>10741476</v>
      </c>
      <c r="H309" s="40">
        <v>2685360</v>
      </c>
      <c r="J309" s="49"/>
    </row>
    <row r="310" spans="1:10" x14ac:dyDescent="0.2">
      <c r="A310" s="58" t="s">
        <v>87</v>
      </c>
      <c r="B310" s="42" t="s">
        <v>57</v>
      </c>
      <c r="C310" s="43" t="s">
        <v>447</v>
      </c>
      <c r="D310" s="44">
        <f t="shared" si="9"/>
        <v>10741.48</v>
      </c>
      <c r="E310" s="44">
        <f t="shared" si="9"/>
        <v>2685.36</v>
      </c>
      <c r="F310" s="45">
        <f t="shared" si="8"/>
        <v>0.24999906902959371</v>
      </c>
      <c r="G310" s="40">
        <v>10741476</v>
      </c>
      <c r="H310" s="40">
        <v>2685360</v>
      </c>
      <c r="J310" s="49"/>
    </row>
    <row r="311" spans="1:10" ht="33.75" x14ac:dyDescent="0.2">
      <c r="A311" s="58" t="s">
        <v>246</v>
      </c>
      <c r="B311" s="42" t="s">
        <v>57</v>
      </c>
      <c r="C311" s="43" t="s">
        <v>448</v>
      </c>
      <c r="D311" s="44">
        <f t="shared" si="9"/>
        <v>10741.48</v>
      </c>
      <c r="E311" s="44">
        <f t="shared" si="9"/>
        <v>2685.36</v>
      </c>
      <c r="F311" s="45">
        <f t="shared" si="8"/>
        <v>0.24999906902959371</v>
      </c>
      <c r="G311" s="40">
        <v>10741476</v>
      </c>
      <c r="H311" s="40">
        <v>2685360</v>
      </c>
      <c r="J311" s="49"/>
    </row>
    <row r="312" spans="1:10" ht="45" x14ac:dyDescent="0.2">
      <c r="A312" s="58" t="s">
        <v>248</v>
      </c>
      <c r="B312" s="42" t="s">
        <v>57</v>
      </c>
      <c r="C312" s="43" t="s">
        <v>449</v>
      </c>
      <c r="D312" s="44">
        <v>10741.48</v>
      </c>
      <c r="E312" s="44">
        <v>2685.36</v>
      </c>
      <c r="F312" s="45">
        <f t="shared" si="8"/>
        <v>0.24999906902959371</v>
      </c>
      <c r="G312" s="40">
        <v>10741476</v>
      </c>
      <c r="H312" s="40">
        <v>2685360</v>
      </c>
      <c r="J312" s="49"/>
    </row>
    <row r="313" spans="1:10" s="17" customFormat="1" ht="14.25" customHeight="1" x14ac:dyDescent="0.2">
      <c r="A313" s="59"/>
      <c r="B313" s="60"/>
      <c r="C313" s="60"/>
      <c r="D313" s="61"/>
      <c r="E313" s="61"/>
      <c r="F313" s="62"/>
      <c r="G313" s="63"/>
      <c r="H313" s="63"/>
      <c r="I313" s="49"/>
      <c r="J313" s="49"/>
    </row>
    <row r="314" spans="1:10" ht="22.5" x14ac:dyDescent="0.2">
      <c r="A314" s="64" t="s">
        <v>450</v>
      </c>
      <c r="B314" s="55" t="s">
        <v>451</v>
      </c>
      <c r="C314" s="55" t="s">
        <v>12</v>
      </c>
      <c r="D314" s="65">
        <f>Доходы!D12-Расходы!D5</f>
        <v>-184777.14000000013</v>
      </c>
      <c r="E314" s="65">
        <f>Доходы!E12-Расходы!E5</f>
        <v>-36912.780000000013</v>
      </c>
      <c r="F314" s="66"/>
      <c r="G314" s="35">
        <v>-184777138</v>
      </c>
      <c r="H314" s="35">
        <v>-36912783.740000002</v>
      </c>
      <c r="J314" s="49"/>
    </row>
    <row r="316" spans="1:10" ht="11.25" customHeight="1" x14ac:dyDescent="0.2">
      <c r="A316" s="67" t="s">
        <v>6</v>
      </c>
      <c r="B316" s="68"/>
      <c r="C316" s="68"/>
      <c r="D316" s="68"/>
      <c r="E316" s="68"/>
      <c r="F316" s="68"/>
      <c r="G316" s="68"/>
      <c r="H316" s="68"/>
    </row>
  </sheetData>
  <mergeCells count="8">
    <mergeCell ref="A316:H316"/>
    <mergeCell ref="A1:H1"/>
    <mergeCell ref="A2:A3"/>
    <mergeCell ref="B2:B3"/>
    <mergeCell ref="C2:C3"/>
    <mergeCell ref="D2:D3"/>
    <mergeCell ref="E2:E3"/>
    <mergeCell ref="F2:F3"/>
  </mergeCells>
  <phoneticPr fontId="0" type="noConversion"/>
  <printOptions horizontalCentered="1"/>
  <pageMargins left="0.59055118110236227" right="0.19685039370078741" top="0.39370078740157483" bottom="0.19685039370078741" header="0" footer="0"/>
  <pageSetup paperSize="9" scale="85" fitToWidth="2" fitToHeight="0" orientation="portrait" r:id="rId1"/>
  <headerFooter alignWithMargins="0">
    <oddFooter>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A1617-72E7-4E43-B595-755C0DBC1CC6}">
  <dimension ref="A1:G904"/>
  <sheetViews>
    <sheetView workbookViewId="0">
      <selection activeCell="E893" sqref="E893"/>
    </sheetView>
  </sheetViews>
  <sheetFormatPr defaultRowHeight="12.75" x14ac:dyDescent="0.2"/>
  <cols>
    <col min="1" max="1" width="39" style="72" customWidth="1"/>
    <col min="2" max="2" width="7.140625" style="72" customWidth="1"/>
    <col min="3" max="3" width="12.28515625" style="72" customWidth="1"/>
    <col min="4" max="4" width="6.85546875" style="72" customWidth="1"/>
    <col min="5" max="5" width="12.85546875" style="72" customWidth="1"/>
    <col min="6" max="6" width="12.42578125" style="72" customWidth="1"/>
    <col min="7" max="7" width="9.7109375" style="72" customWidth="1"/>
    <col min="8" max="16384" width="9.140625" style="72"/>
  </cols>
  <sheetData>
    <row r="1" spans="1:7" ht="14.25" x14ac:dyDescent="0.2">
      <c r="A1" s="71" t="s">
        <v>1429</v>
      </c>
      <c r="B1" s="71"/>
      <c r="C1" s="71"/>
      <c r="D1" s="71"/>
      <c r="E1" s="71"/>
      <c r="F1" s="71"/>
      <c r="G1" s="71"/>
    </row>
    <row r="2" spans="1:7" ht="45" customHeight="1" x14ac:dyDescent="0.2">
      <c r="A2" s="73" t="s">
        <v>0</v>
      </c>
      <c r="B2" s="73" t="s">
        <v>1425</v>
      </c>
      <c r="C2" s="73" t="s">
        <v>792</v>
      </c>
      <c r="D2" s="73" t="s">
        <v>793</v>
      </c>
      <c r="E2" s="74" t="s">
        <v>788</v>
      </c>
      <c r="F2" s="74" t="s">
        <v>789</v>
      </c>
      <c r="G2" s="75" t="s">
        <v>790</v>
      </c>
    </row>
    <row r="3" spans="1:7" s="76" customFormat="1" ht="11.25" customHeight="1" x14ac:dyDescent="0.2">
      <c r="A3" s="73">
        <v>1</v>
      </c>
      <c r="B3" s="73">
        <v>2</v>
      </c>
      <c r="C3" s="73">
        <v>3</v>
      </c>
      <c r="D3" s="73">
        <v>4</v>
      </c>
      <c r="E3" s="73">
        <v>5</v>
      </c>
      <c r="F3" s="73">
        <v>6</v>
      </c>
      <c r="G3" s="73">
        <v>7</v>
      </c>
    </row>
    <row r="4" spans="1:7" ht="25.5" x14ac:dyDescent="0.2">
      <c r="A4" s="77" t="s">
        <v>794</v>
      </c>
      <c r="B4" s="78"/>
      <c r="C4" s="78" t="s">
        <v>795</v>
      </c>
      <c r="D4" s="78"/>
      <c r="E4" s="79">
        <v>1102126.8799999999</v>
      </c>
      <c r="F4" s="79">
        <v>70646.06</v>
      </c>
      <c r="G4" s="80">
        <v>6.4099752289863407E-2</v>
      </c>
    </row>
    <row r="5" spans="1:7" ht="63.75" x14ac:dyDescent="0.2">
      <c r="A5" s="81" t="s">
        <v>796</v>
      </c>
      <c r="B5" s="82"/>
      <c r="C5" s="82" t="s">
        <v>797</v>
      </c>
      <c r="D5" s="82"/>
      <c r="E5" s="83">
        <v>279185.74999999994</v>
      </c>
      <c r="F5" s="83">
        <v>61514.109999999993</v>
      </c>
      <c r="G5" s="84">
        <v>0.22033398910940119</v>
      </c>
    </row>
    <row r="6" spans="1:7" ht="63.75" x14ac:dyDescent="0.2">
      <c r="A6" s="81" t="s">
        <v>798</v>
      </c>
      <c r="B6" s="82"/>
      <c r="C6" s="82" t="s">
        <v>799</v>
      </c>
      <c r="D6" s="82"/>
      <c r="E6" s="83">
        <v>5234.04</v>
      </c>
      <c r="F6" s="83">
        <v>1324.78</v>
      </c>
      <c r="G6" s="84">
        <v>0.25310849745129954</v>
      </c>
    </row>
    <row r="7" spans="1:7" x14ac:dyDescent="0.2">
      <c r="A7" s="81" t="s">
        <v>800</v>
      </c>
      <c r="B7" s="82" t="s">
        <v>801</v>
      </c>
      <c r="C7" s="82" t="s">
        <v>799</v>
      </c>
      <c r="D7" s="82"/>
      <c r="E7" s="83">
        <v>5234.04</v>
      </c>
      <c r="F7" s="83">
        <v>1324.78</v>
      </c>
      <c r="G7" s="84">
        <v>0.25310849745129954</v>
      </c>
    </row>
    <row r="8" spans="1:7" x14ac:dyDescent="0.2">
      <c r="A8" s="81" t="s">
        <v>802</v>
      </c>
      <c r="B8" s="82" t="s">
        <v>803</v>
      </c>
      <c r="C8" s="82" t="s">
        <v>799</v>
      </c>
      <c r="D8" s="82"/>
      <c r="E8" s="83">
        <v>5234.04</v>
      </c>
      <c r="F8" s="83">
        <v>1324.78</v>
      </c>
      <c r="G8" s="84">
        <v>0.25310849745129954</v>
      </c>
    </row>
    <row r="9" spans="1:7" x14ac:dyDescent="0.2">
      <c r="A9" s="81" t="s">
        <v>804</v>
      </c>
      <c r="B9" s="82" t="s">
        <v>803</v>
      </c>
      <c r="C9" s="82" t="s">
        <v>799</v>
      </c>
      <c r="D9" s="82" t="s">
        <v>805</v>
      </c>
      <c r="E9" s="83">
        <v>703.08</v>
      </c>
      <c r="F9" s="83">
        <v>175.77</v>
      </c>
      <c r="G9" s="84">
        <v>0.25</v>
      </c>
    </row>
    <row r="10" spans="1:7" x14ac:dyDescent="0.2">
      <c r="A10" s="81" t="s">
        <v>806</v>
      </c>
      <c r="B10" s="82" t="s">
        <v>803</v>
      </c>
      <c r="C10" s="82" t="s">
        <v>799</v>
      </c>
      <c r="D10" s="82" t="s">
        <v>29</v>
      </c>
      <c r="E10" s="83">
        <v>4530.96</v>
      </c>
      <c r="F10" s="83">
        <v>1149.01</v>
      </c>
      <c r="G10" s="84">
        <v>0.25359085050408742</v>
      </c>
    </row>
    <row r="11" spans="1:7" ht="153" x14ac:dyDescent="0.2">
      <c r="A11" s="81" t="s">
        <v>807</v>
      </c>
      <c r="B11" s="82"/>
      <c r="C11" s="82" t="s">
        <v>808</v>
      </c>
      <c r="D11" s="82"/>
      <c r="E11" s="83">
        <v>177555.31</v>
      </c>
      <c r="F11" s="83">
        <v>38177.17</v>
      </c>
      <c r="G11" s="84">
        <v>0.21501564780011365</v>
      </c>
    </row>
    <row r="12" spans="1:7" x14ac:dyDescent="0.2">
      <c r="A12" s="81" t="s">
        <v>800</v>
      </c>
      <c r="B12" s="82" t="s">
        <v>801</v>
      </c>
      <c r="C12" s="82" t="s">
        <v>808</v>
      </c>
      <c r="D12" s="82"/>
      <c r="E12" s="83">
        <v>177555.31</v>
      </c>
      <c r="F12" s="83">
        <v>38177.17</v>
      </c>
      <c r="G12" s="84">
        <v>0.21501564780011365</v>
      </c>
    </row>
    <row r="13" spans="1:7" x14ac:dyDescent="0.2">
      <c r="A13" s="81" t="s">
        <v>809</v>
      </c>
      <c r="B13" s="82" t="s">
        <v>810</v>
      </c>
      <c r="C13" s="82" t="s">
        <v>808</v>
      </c>
      <c r="D13" s="82"/>
      <c r="E13" s="83">
        <v>71660.2</v>
      </c>
      <c r="F13" s="83">
        <v>13551.62</v>
      </c>
      <c r="G13" s="84">
        <v>0.18910943592119478</v>
      </c>
    </row>
    <row r="14" spans="1:7" x14ac:dyDescent="0.2">
      <c r="A14" s="81" t="s">
        <v>804</v>
      </c>
      <c r="B14" s="82" t="s">
        <v>810</v>
      </c>
      <c r="C14" s="82" t="s">
        <v>808</v>
      </c>
      <c r="D14" s="82" t="s">
        <v>805</v>
      </c>
      <c r="E14" s="83">
        <v>2856.61</v>
      </c>
      <c r="F14" s="83">
        <v>669.75</v>
      </c>
      <c r="G14" s="84">
        <v>0.23445622608616506</v>
      </c>
    </row>
    <row r="15" spans="1:7" x14ac:dyDescent="0.2">
      <c r="A15" s="81" t="s">
        <v>806</v>
      </c>
      <c r="B15" s="82" t="s">
        <v>810</v>
      </c>
      <c r="C15" s="82" t="s">
        <v>808</v>
      </c>
      <c r="D15" s="82" t="s">
        <v>29</v>
      </c>
      <c r="E15" s="83">
        <v>68803.59</v>
      </c>
      <c r="F15" s="83">
        <v>12881.87</v>
      </c>
      <c r="G15" s="84">
        <v>0.18722671302471283</v>
      </c>
    </row>
    <row r="16" spans="1:7" x14ac:dyDescent="0.2">
      <c r="A16" s="81" t="s">
        <v>802</v>
      </c>
      <c r="B16" s="82" t="s">
        <v>803</v>
      </c>
      <c r="C16" s="82" t="s">
        <v>808</v>
      </c>
      <c r="D16" s="82"/>
      <c r="E16" s="83">
        <v>105895.10999999999</v>
      </c>
      <c r="F16" s="83">
        <v>24625.55</v>
      </c>
      <c r="G16" s="84">
        <v>0.23254662089684786</v>
      </c>
    </row>
    <row r="17" spans="1:7" x14ac:dyDescent="0.2">
      <c r="A17" s="81" t="s">
        <v>804</v>
      </c>
      <c r="B17" s="82" t="s">
        <v>803</v>
      </c>
      <c r="C17" s="82" t="s">
        <v>808</v>
      </c>
      <c r="D17" s="82" t="s">
        <v>805</v>
      </c>
      <c r="E17" s="83">
        <v>12130.46</v>
      </c>
      <c r="F17" s="83">
        <v>2989.5</v>
      </c>
      <c r="G17" s="84">
        <v>0.24644572423469516</v>
      </c>
    </row>
    <row r="18" spans="1:7" x14ac:dyDescent="0.2">
      <c r="A18" s="81" t="s">
        <v>806</v>
      </c>
      <c r="B18" s="82" t="s">
        <v>803</v>
      </c>
      <c r="C18" s="82" t="s">
        <v>808</v>
      </c>
      <c r="D18" s="82" t="s">
        <v>29</v>
      </c>
      <c r="E18" s="83">
        <v>93764.65</v>
      </c>
      <c r="F18" s="83">
        <v>21636.05</v>
      </c>
      <c r="G18" s="84">
        <v>0.23074847503830068</v>
      </c>
    </row>
    <row r="19" spans="1:7" ht="38.25" x14ac:dyDescent="0.2">
      <c r="A19" s="81" t="s">
        <v>811</v>
      </c>
      <c r="B19" s="82"/>
      <c r="C19" s="82" t="s">
        <v>812</v>
      </c>
      <c r="D19" s="82"/>
      <c r="E19" s="83">
        <v>8107.85</v>
      </c>
      <c r="F19" s="83">
        <v>0</v>
      </c>
      <c r="G19" s="84">
        <v>0</v>
      </c>
    </row>
    <row r="20" spans="1:7" x14ac:dyDescent="0.2">
      <c r="A20" s="81" t="s">
        <v>800</v>
      </c>
      <c r="B20" s="82" t="s">
        <v>801</v>
      </c>
      <c r="C20" s="82" t="s">
        <v>812</v>
      </c>
      <c r="D20" s="82"/>
      <c r="E20" s="83">
        <v>8107.85</v>
      </c>
      <c r="F20" s="83">
        <v>0</v>
      </c>
      <c r="G20" s="84">
        <v>0</v>
      </c>
    </row>
    <row r="21" spans="1:7" x14ac:dyDescent="0.2">
      <c r="A21" s="81" t="s">
        <v>802</v>
      </c>
      <c r="B21" s="82" t="s">
        <v>803</v>
      </c>
      <c r="C21" s="82" t="s">
        <v>812</v>
      </c>
      <c r="D21" s="82"/>
      <c r="E21" s="83">
        <v>8107.85</v>
      </c>
      <c r="F21" s="83">
        <v>0</v>
      </c>
      <c r="G21" s="84">
        <v>0</v>
      </c>
    </row>
    <row r="22" spans="1:7" x14ac:dyDescent="0.2">
      <c r="A22" s="81" t="s">
        <v>806</v>
      </c>
      <c r="B22" s="82" t="s">
        <v>803</v>
      </c>
      <c r="C22" s="82" t="s">
        <v>812</v>
      </c>
      <c r="D22" s="82" t="s">
        <v>29</v>
      </c>
      <c r="E22" s="83">
        <v>8107.85</v>
      </c>
      <c r="F22" s="83">
        <v>0</v>
      </c>
      <c r="G22" s="84">
        <v>0</v>
      </c>
    </row>
    <row r="23" spans="1:7" ht="63.75" x14ac:dyDescent="0.2">
      <c r="A23" s="81" t="s">
        <v>813</v>
      </c>
      <c r="B23" s="82"/>
      <c r="C23" s="82" t="s">
        <v>814</v>
      </c>
      <c r="D23" s="82"/>
      <c r="E23" s="83">
        <v>2666.11</v>
      </c>
      <c r="F23" s="83">
        <v>0</v>
      </c>
      <c r="G23" s="84">
        <v>0</v>
      </c>
    </row>
    <row r="24" spans="1:7" x14ac:dyDescent="0.2">
      <c r="A24" s="81" t="s">
        <v>800</v>
      </c>
      <c r="B24" s="82" t="s">
        <v>801</v>
      </c>
      <c r="C24" s="82" t="s">
        <v>814</v>
      </c>
      <c r="D24" s="82"/>
      <c r="E24" s="83">
        <v>2666.11</v>
      </c>
      <c r="F24" s="83">
        <v>0</v>
      </c>
      <c r="G24" s="84">
        <v>0</v>
      </c>
    </row>
    <row r="25" spans="1:7" x14ac:dyDescent="0.2">
      <c r="A25" s="81" t="s">
        <v>802</v>
      </c>
      <c r="B25" s="82" t="s">
        <v>803</v>
      </c>
      <c r="C25" s="82" t="s">
        <v>814</v>
      </c>
      <c r="D25" s="82"/>
      <c r="E25" s="83">
        <v>2666.11</v>
      </c>
      <c r="F25" s="83">
        <v>0</v>
      </c>
      <c r="G25" s="84">
        <v>0</v>
      </c>
    </row>
    <row r="26" spans="1:7" x14ac:dyDescent="0.2">
      <c r="A26" s="81" t="s">
        <v>806</v>
      </c>
      <c r="B26" s="82" t="s">
        <v>803</v>
      </c>
      <c r="C26" s="82" t="s">
        <v>814</v>
      </c>
      <c r="D26" s="82" t="s">
        <v>29</v>
      </c>
      <c r="E26" s="83">
        <v>2666.11</v>
      </c>
      <c r="F26" s="83">
        <v>0</v>
      </c>
      <c r="G26" s="84">
        <v>0</v>
      </c>
    </row>
    <row r="27" spans="1:7" ht="63.75" x14ac:dyDescent="0.2">
      <c r="A27" s="81" t="s">
        <v>815</v>
      </c>
      <c r="B27" s="82"/>
      <c r="C27" s="82" t="s">
        <v>816</v>
      </c>
      <c r="D27" s="82"/>
      <c r="E27" s="83">
        <v>36569.870000000003</v>
      </c>
      <c r="F27" s="83">
        <v>9650</v>
      </c>
      <c r="G27" s="84">
        <v>0.26387843325666727</v>
      </c>
    </row>
    <row r="28" spans="1:7" x14ac:dyDescent="0.2">
      <c r="A28" s="81" t="s">
        <v>800</v>
      </c>
      <c r="B28" s="82" t="s">
        <v>801</v>
      </c>
      <c r="C28" s="82" t="s">
        <v>816</v>
      </c>
      <c r="D28" s="82"/>
      <c r="E28" s="83">
        <v>36569.870000000003</v>
      </c>
      <c r="F28" s="83">
        <v>9650</v>
      </c>
      <c r="G28" s="84">
        <v>0.26387843325666727</v>
      </c>
    </row>
    <row r="29" spans="1:7" x14ac:dyDescent="0.2">
      <c r="A29" s="81" t="s">
        <v>809</v>
      </c>
      <c r="B29" s="82" t="s">
        <v>810</v>
      </c>
      <c r="C29" s="82" t="s">
        <v>816</v>
      </c>
      <c r="D29" s="82"/>
      <c r="E29" s="83">
        <v>36569.870000000003</v>
      </c>
      <c r="F29" s="83">
        <v>9650</v>
      </c>
      <c r="G29" s="84">
        <v>0.26387843325666727</v>
      </c>
    </row>
    <row r="30" spans="1:7" x14ac:dyDescent="0.2">
      <c r="A30" s="81" t="s">
        <v>804</v>
      </c>
      <c r="B30" s="82" t="s">
        <v>810</v>
      </c>
      <c r="C30" s="82" t="s">
        <v>816</v>
      </c>
      <c r="D30" s="82" t="s">
        <v>805</v>
      </c>
      <c r="E30" s="83">
        <v>2245.7600000000002</v>
      </c>
      <c r="F30" s="83">
        <v>570</v>
      </c>
      <c r="G30" s="84">
        <v>0.25381162724422912</v>
      </c>
    </row>
    <row r="31" spans="1:7" x14ac:dyDescent="0.2">
      <c r="A31" s="81" t="s">
        <v>806</v>
      </c>
      <c r="B31" s="82" t="s">
        <v>810</v>
      </c>
      <c r="C31" s="82" t="s">
        <v>816</v>
      </c>
      <c r="D31" s="82" t="s">
        <v>29</v>
      </c>
      <c r="E31" s="83">
        <v>34324.11</v>
      </c>
      <c r="F31" s="83">
        <v>9080</v>
      </c>
      <c r="G31" s="84">
        <v>0.26453708486541966</v>
      </c>
    </row>
    <row r="32" spans="1:7" ht="76.5" x14ac:dyDescent="0.2">
      <c r="A32" s="81" t="s">
        <v>817</v>
      </c>
      <c r="B32" s="82"/>
      <c r="C32" s="82" t="s">
        <v>818</v>
      </c>
      <c r="D32" s="82"/>
      <c r="E32" s="83">
        <v>20311.61</v>
      </c>
      <c r="F32" s="83">
        <v>5991.9</v>
      </c>
      <c r="G32" s="84">
        <v>0.29499877163848653</v>
      </c>
    </row>
    <row r="33" spans="1:7" x14ac:dyDescent="0.2">
      <c r="A33" s="81" t="s">
        <v>800</v>
      </c>
      <c r="B33" s="82" t="s">
        <v>801</v>
      </c>
      <c r="C33" s="82" t="s">
        <v>818</v>
      </c>
      <c r="D33" s="82"/>
      <c r="E33" s="83">
        <v>20311.61</v>
      </c>
      <c r="F33" s="83">
        <v>5991.9</v>
      </c>
      <c r="G33" s="84">
        <v>0.29499877163848653</v>
      </c>
    </row>
    <row r="34" spans="1:7" x14ac:dyDescent="0.2">
      <c r="A34" s="81" t="s">
        <v>802</v>
      </c>
      <c r="B34" s="82" t="s">
        <v>803</v>
      </c>
      <c r="C34" s="82" t="s">
        <v>818</v>
      </c>
      <c r="D34" s="82"/>
      <c r="E34" s="83">
        <v>20311.61</v>
      </c>
      <c r="F34" s="83">
        <v>5991.9</v>
      </c>
      <c r="G34" s="84">
        <v>0.29499877163848653</v>
      </c>
    </row>
    <row r="35" spans="1:7" x14ac:dyDescent="0.2">
      <c r="A35" s="81" t="s">
        <v>804</v>
      </c>
      <c r="B35" s="82" t="s">
        <v>803</v>
      </c>
      <c r="C35" s="82" t="s">
        <v>818</v>
      </c>
      <c r="D35" s="82" t="s">
        <v>805</v>
      </c>
      <c r="E35" s="83">
        <v>4228.78</v>
      </c>
      <c r="F35" s="83">
        <v>1150</v>
      </c>
      <c r="G35" s="84">
        <v>0.27194604590449256</v>
      </c>
    </row>
    <row r="36" spans="1:7" x14ac:dyDescent="0.2">
      <c r="A36" s="81" t="s">
        <v>806</v>
      </c>
      <c r="B36" s="82" t="s">
        <v>803</v>
      </c>
      <c r="C36" s="82" t="s">
        <v>818</v>
      </c>
      <c r="D36" s="82" t="s">
        <v>29</v>
      </c>
      <c r="E36" s="83">
        <v>16082.83</v>
      </c>
      <c r="F36" s="83">
        <v>4841.8999999999996</v>
      </c>
      <c r="G36" s="84">
        <v>0.301060198982393</v>
      </c>
    </row>
    <row r="37" spans="1:7" ht="51" x14ac:dyDescent="0.2">
      <c r="A37" s="81" t="s">
        <v>819</v>
      </c>
      <c r="B37" s="82"/>
      <c r="C37" s="82" t="s">
        <v>820</v>
      </c>
      <c r="D37" s="82"/>
      <c r="E37" s="83">
        <v>25087.73</v>
      </c>
      <c r="F37" s="83">
        <v>5850</v>
      </c>
      <c r="G37" s="84">
        <v>0.23318171871269341</v>
      </c>
    </row>
    <row r="38" spans="1:7" x14ac:dyDescent="0.2">
      <c r="A38" s="81" t="s">
        <v>800</v>
      </c>
      <c r="B38" s="82" t="s">
        <v>801</v>
      </c>
      <c r="C38" s="82" t="s">
        <v>820</v>
      </c>
      <c r="D38" s="82"/>
      <c r="E38" s="83">
        <v>25087.73</v>
      </c>
      <c r="F38" s="83">
        <v>5850</v>
      </c>
      <c r="G38" s="84">
        <v>0.23318171871269341</v>
      </c>
    </row>
    <row r="39" spans="1:7" x14ac:dyDescent="0.2">
      <c r="A39" s="81" t="s">
        <v>821</v>
      </c>
      <c r="B39" s="82" t="s">
        <v>822</v>
      </c>
      <c r="C39" s="82" t="s">
        <v>820</v>
      </c>
      <c r="D39" s="82"/>
      <c r="E39" s="83">
        <v>25087.73</v>
      </c>
      <c r="F39" s="83">
        <v>5850</v>
      </c>
      <c r="G39" s="84">
        <v>0.23318171871269341</v>
      </c>
    </row>
    <row r="40" spans="1:7" x14ac:dyDescent="0.2">
      <c r="A40" s="81" t="s">
        <v>804</v>
      </c>
      <c r="B40" s="82" t="s">
        <v>822</v>
      </c>
      <c r="C40" s="82" t="s">
        <v>820</v>
      </c>
      <c r="D40" s="82" t="s">
        <v>805</v>
      </c>
      <c r="E40" s="83">
        <v>12488.59</v>
      </c>
      <c r="F40" s="83">
        <v>3000</v>
      </c>
      <c r="G40" s="84">
        <v>0.24021927215162001</v>
      </c>
    </row>
    <row r="41" spans="1:7" x14ac:dyDescent="0.2">
      <c r="A41" s="81" t="s">
        <v>806</v>
      </c>
      <c r="B41" s="82" t="s">
        <v>822</v>
      </c>
      <c r="C41" s="82" t="s">
        <v>820</v>
      </c>
      <c r="D41" s="82" t="s">
        <v>29</v>
      </c>
      <c r="E41" s="83">
        <v>12599.14</v>
      </c>
      <c r="F41" s="83">
        <v>2850</v>
      </c>
      <c r="G41" s="84">
        <v>0.22620591564186129</v>
      </c>
    </row>
    <row r="42" spans="1:7" ht="114.75" x14ac:dyDescent="0.2">
      <c r="A42" s="81" t="s">
        <v>823</v>
      </c>
      <c r="B42" s="82"/>
      <c r="C42" s="82" t="s">
        <v>824</v>
      </c>
      <c r="D42" s="82"/>
      <c r="E42" s="83">
        <v>2933.2299999999996</v>
      </c>
      <c r="F42" s="83">
        <v>295.88</v>
      </c>
      <c r="G42" s="84">
        <v>0.1008717352543101</v>
      </c>
    </row>
    <row r="43" spans="1:7" x14ac:dyDescent="0.2">
      <c r="A43" s="81" t="s">
        <v>800</v>
      </c>
      <c r="B43" s="82" t="s">
        <v>801</v>
      </c>
      <c r="C43" s="82" t="s">
        <v>824</v>
      </c>
      <c r="D43" s="82"/>
      <c r="E43" s="83">
        <v>2933.2299999999996</v>
      </c>
      <c r="F43" s="83">
        <v>295.88</v>
      </c>
      <c r="G43" s="84">
        <v>0.1008717352543101</v>
      </c>
    </row>
    <row r="44" spans="1:7" x14ac:dyDescent="0.2">
      <c r="A44" s="81" t="s">
        <v>821</v>
      </c>
      <c r="B44" s="82" t="s">
        <v>822</v>
      </c>
      <c r="C44" s="82" t="s">
        <v>824</v>
      </c>
      <c r="D44" s="82"/>
      <c r="E44" s="83">
        <v>2933.2299999999996</v>
      </c>
      <c r="F44" s="83">
        <v>295.88</v>
      </c>
      <c r="G44" s="84">
        <v>0.1008717352543101</v>
      </c>
    </row>
    <row r="45" spans="1:7" x14ac:dyDescent="0.2">
      <c r="A45" s="81" t="s">
        <v>804</v>
      </c>
      <c r="B45" s="82" t="s">
        <v>822</v>
      </c>
      <c r="C45" s="82" t="s">
        <v>824</v>
      </c>
      <c r="D45" s="82" t="s">
        <v>805</v>
      </c>
      <c r="E45" s="83">
        <v>194.76</v>
      </c>
      <c r="F45" s="83">
        <v>58.93</v>
      </c>
      <c r="G45" s="84">
        <v>0.30257753132059972</v>
      </c>
    </row>
    <row r="46" spans="1:7" x14ac:dyDescent="0.2">
      <c r="A46" s="81" t="s">
        <v>806</v>
      </c>
      <c r="B46" s="82" t="s">
        <v>822</v>
      </c>
      <c r="C46" s="82" t="s">
        <v>824</v>
      </c>
      <c r="D46" s="82" t="s">
        <v>29</v>
      </c>
      <c r="E46" s="83">
        <v>2738.47</v>
      </c>
      <c r="F46" s="83">
        <v>236.95</v>
      </c>
      <c r="G46" s="84">
        <v>8.6526418036348765E-2</v>
      </c>
    </row>
    <row r="47" spans="1:7" ht="51" x14ac:dyDescent="0.2">
      <c r="A47" s="81" t="s">
        <v>825</v>
      </c>
      <c r="B47" s="82"/>
      <c r="C47" s="82" t="s">
        <v>826</v>
      </c>
      <c r="D47" s="82"/>
      <c r="E47" s="83">
        <v>720</v>
      </c>
      <c r="F47" s="83">
        <v>224.38</v>
      </c>
      <c r="G47" s="84">
        <v>0.31163888888888891</v>
      </c>
    </row>
    <row r="48" spans="1:7" x14ac:dyDescent="0.2">
      <c r="A48" s="81" t="s">
        <v>800</v>
      </c>
      <c r="B48" s="82" t="s">
        <v>801</v>
      </c>
      <c r="C48" s="82" t="s">
        <v>826</v>
      </c>
      <c r="D48" s="82"/>
      <c r="E48" s="83">
        <v>720</v>
      </c>
      <c r="F48" s="83">
        <v>224.38</v>
      </c>
      <c r="G48" s="84">
        <v>0.31163888888888891</v>
      </c>
    </row>
    <row r="49" spans="1:7" x14ac:dyDescent="0.2">
      <c r="A49" s="81" t="s">
        <v>821</v>
      </c>
      <c r="B49" s="82" t="s">
        <v>822</v>
      </c>
      <c r="C49" s="82" t="s">
        <v>826</v>
      </c>
      <c r="D49" s="82"/>
      <c r="E49" s="83">
        <v>720</v>
      </c>
      <c r="F49" s="83">
        <v>224.38</v>
      </c>
      <c r="G49" s="84">
        <v>0.31163888888888891</v>
      </c>
    </row>
    <row r="50" spans="1:7" x14ac:dyDescent="0.2">
      <c r="A50" s="81" t="s">
        <v>804</v>
      </c>
      <c r="B50" s="82" t="s">
        <v>822</v>
      </c>
      <c r="C50" s="82" t="s">
        <v>826</v>
      </c>
      <c r="D50" s="82" t="s">
        <v>805</v>
      </c>
      <c r="E50" s="83">
        <v>720</v>
      </c>
      <c r="F50" s="83">
        <v>224.38</v>
      </c>
      <c r="G50" s="84">
        <v>0.31163888888888891</v>
      </c>
    </row>
    <row r="51" spans="1:7" ht="38.25" x14ac:dyDescent="0.2">
      <c r="A51" s="81" t="s">
        <v>827</v>
      </c>
      <c r="B51" s="82"/>
      <c r="C51" s="82" t="s">
        <v>828</v>
      </c>
      <c r="D51" s="82"/>
      <c r="E51" s="83">
        <v>18266.849999999999</v>
      </c>
      <c r="F51" s="83">
        <v>4178.68</v>
      </c>
      <c r="G51" s="84">
        <v>0.22875755809020168</v>
      </c>
    </row>
    <row r="52" spans="1:7" ht="51" x14ac:dyDescent="0.2">
      <c r="A52" s="81" t="s">
        <v>829</v>
      </c>
      <c r="B52" s="82"/>
      <c r="C52" s="82" t="s">
        <v>830</v>
      </c>
      <c r="D52" s="82"/>
      <c r="E52" s="83">
        <v>2254.67</v>
      </c>
      <c r="F52" s="83">
        <v>266.54000000000002</v>
      </c>
      <c r="G52" s="84">
        <v>0.11821685656881052</v>
      </c>
    </row>
    <row r="53" spans="1:7" x14ac:dyDescent="0.2">
      <c r="A53" s="81" t="s">
        <v>800</v>
      </c>
      <c r="B53" s="82" t="s">
        <v>801</v>
      </c>
      <c r="C53" s="82" t="s">
        <v>830</v>
      </c>
      <c r="D53" s="82"/>
      <c r="E53" s="83">
        <v>2254.67</v>
      </c>
      <c r="F53" s="83">
        <v>266.54000000000002</v>
      </c>
      <c r="G53" s="84">
        <v>0.11821685656881052</v>
      </c>
    </row>
    <row r="54" spans="1:7" x14ac:dyDescent="0.2">
      <c r="A54" s="81" t="s">
        <v>802</v>
      </c>
      <c r="B54" s="82" t="s">
        <v>803</v>
      </c>
      <c r="C54" s="82" t="s">
        <v>830</v>
      </c>
      <c r="D54" s="82"/>
      <c r="E54" s="83">
        <v>2254.67</v>
      </c>
      <c r="F54" s="83">
        <v>266.54000000000002</v>
      </c>
      <c r="G54" s="84">
        <v>0.11821685656881052</v>
      </c>
    </row>
    <row r="55" spans="1:7" x14ac:dyDescent="0.2">
      <c r="A55" s="81" t="s">
        <v>804</v>
      </c>
      <c r="B55" s="82" t="s">
        <v>803</v>
      </c>
      <c r="C55" s="82" t="s">
        <v>830</v>
      </c>
      <c r="D55" s="82" t="s">
        <v>805</v>
      </c>
      <c r="E55" s="83">
        <v>584.54999999999995</v>
      </c>
      <c r="F55" s="83">
        <v>86.29</v>
      </c>
      <c r="G55" s="84">
        <v>0.14761782567787188</v>
      </c>
    </row>
    <row r="56" spans="1:7" x14ac:dyDescent="0.2">
      <c r="A56" s="81" t="s">
        <v>806</v>
      </c>
      <c r="B56" s="82" t="s">
        <v>803</v>
      </c>
      <c r="C56" s="82" t="s">
        <v>830</v>
      </c>
      <c r="D56" s="82" t="s">
        <v>29</v>
      </c>
      <c r="E56" s="83">
        <v>1670.12</v>
      </c>
      <c r="F56" s="83">
        <v>180.25</v>
      </c>
      <c r="G56" s="84">
        <v>0.10792637654779298</v>
      </c>
    </row>
    <row r="57" spans="1:7" x14ac:dyDescent="0.2">
      <c r="A57" s="81" t="s">
        <v>831</v>
      </c>
      <c r="B57" s="82"/>
      <c r="C57" s="82" t="s">
        <v>832</v>
      </c>
      <c r="D57" s="82"/>
      <c r="E57" s="83">
        <v>2862.0800000000004</v>
      </c>
      <c r="F57" s="83">
        <v>475.26000000000005</v>
      </c>
      <c r="G57" s="84">
        <v>0.16605405858676206</v>
      </c>
    </row>
    <row r="58" spans="1:7" x14ac:dyDescent="0.2">
      <c r="A58" s="81" t="s">
        <v>800</v>
      </c>
      <c r="B58" s="82" t="s">
        <v>801</v>
      </c>
      <c r="C58" s="82" t="s">
        <v>832</v>
      </c>
      <c r="D58" s="82"/>
      <c r="E58" s="83">
        <v>2862.0800000000004</v>
      </c>
      <c r="F58" s="83">
        <v>475.26000000000005</v>
      </c>
      <c r="G58" s="84">
        <v>0.16605405858676206</v>
      </c>
    </row>
    <row r="59" spans="1:7" x14ac:dyDescent="0.2">
      <c r="A59" s="81" t="s">
        <v>802</v>
      </c>
      <c r="B59" s="82" t="s">
        <v>803</v>
      </c>
      <c r="C59" s="82" t="s">
        <v>832</v>
      </c>
      <c r="D59" s="82"/>
      <c r="E59" s="83">
        <v>2862.0800000000004</v>
      </c>
      <c r="F59" s="83">
        <v>475.26000000000005</v>
      </c>
      <c r="G59" s="84">
        <v>0.16605405858676206</v>
      </c>
    </row>
    <row r="60" spans="1:7" x14ac:dyDescent="0.2">
      <c r="A60" s="81" t="s">
        <v>804</v>
      </c>
      <c r="B60" s="82" t="s">
        <v>803</v>
      </c>
      <c r="C60" s="82" t="s">
        <v>832</v>
      </c>
      <c r="D60" s="82" t="s">
        <v>805</v>
      </c>
      <c r="E60" s="83">
        <v>229.53</v>
      </c>
      <c r="F60" s="83">
        <v>40.35</v>
      </c>
      <c r="G60" s="84">
        <v>0.17579401385439813</v>
      </c>
    </row>
    <row r="61" spans="1:7" x14ac:dyDescent="0.2">
      <c r="A61" s="81" t="s">
        <v>806</v>
      </c>
      <c r="B61" s="82" t="s">
        <v>803</v>
      </c>
      <c r="C61" s="82" t="s">
        <v>832</v>
      </c>
      <c r="D61" s="82" t="s">
        <v>29</v>
      </c>
      <c r="E61" s="83">
        <v>2632.55</v>
      </c>
      <c r="F61" s="83">
        <v>434.91</v>
      </c>
      <c r="G61" s="84">
        <v>0.16520483941425615</v>
      </c>
    </row>
    <row r="62" spans="1:7" ht="63.75" x14ac:dyDescent="0.2">
      <c r="A62" s="81" t="s">
        <v>833</v>
      </c>
      <c r="B62" s="82"/>
      <c r="C62" s="82" t="s">
        <v>834</v>
      </c>
      <c r="D62" s="82"/>
      <c r="E62" s="83">
        <v>11142.039999999999</v>
      </c>
      <c r="F62" s="83">
        <v>3131.75</v>
      </c>
      <c r="G62" s="84">
        <v>0.28107509935343977</v>
      </c>
    </row>
    <row r="63" spans="1:7" x14ac:dyDescent="0.2">
      <c r="A63" s="81" t="s">
        <v>800</v>
      </c>
      <c r="B63" s="82" t="s">
        <v>801</v>
      </c>
      <c r="C63" s="82" t="s">
        <v>834</v>
      </c>
      <c r="D63" s="82"/>
      <c r="E63" s="83">
        <v>11142.039999999999</v>
      </c>
      <c r="F63" s="83">
        <v>3131.75</v>
      </c>
      <c r="G63" s="84">
        <v>0.28107509935343977</v>
      </c>
    </row>
    <row r="64" spans="1:7" x14ac:dyDescent="0.2">
      <c r="A64" s="81" t="s">
        <v>802</v>
      </c>
      <c r="B64" s="82" t="s">
        <v>803</v>
      </c>
      <c r="C64" s="82" t="s">
        <v>834</v>
      </c>
      <c r="D64" s="82"/>
      <c r="E64" s="83">
        <v>11142.039999999999</v>
      </c>
      <c r="F64" s="83">
        <v>3131.75</v>
      </c>
      <c r="G64" s="84">
        <v>0.28107509935343977</v>
      </c>
    </row>
    <row r="65" spans="1:7" x14ac:dyDescent="0.2">
      <c r="A65" s="81" t="s">
        <v>804</v>
      </c>
      <c r="B65" s="82" t="s">
        <v>803</v>
      </c>
      <c r="C65" s="82" t="s">
        <v>834</v>
      </c>
      <c r="D65" s="82" t="s">
        <v>805</v>
      </c>
      <c r="E65" s="83">
        <v>694.57</v>
      </c>
      <c r="F65" s="83">
        <v>195.57</v>
      </c>
      <c r="G65" s="84">
        <v>0.28156989216349682</v>
      </c>
    </row>
    <row r="66" spans="1:7" x14ac:dyDescent="0.2">
      <c r="A66" s="81" t="s">
        <v>806</v>
      </c>
      <c r="B66" s="82" t="s">
        <v>803</v>
      </c>
      <c r="C66" s="82" t="s">
        <v>834</v>
      </c>
      <c r="D66" s="82" t="s">
        <v>29</v>
      </c>
      <c r="E66" s="83">
        <v>10447.469999999999</v>
      </c>
      <c r="F66" s="83">
        <v>2936.18</v>
      </c>
      <c r="G66" s="84">
        <v>0.28104220447629907</v>
      </c>
    </row>
    <row r="67" spans="1:7" ht="63.75" x14ac:dyDescent="0.2">
      <c r="A67" s="81" t="s">
        <v>833</v>
      </c>
      <c r="B67" s="82"/>
      <c r="C67" s="82" t="s">
        <v>835</v>
      </c>
      <c r="D67" s="82"/>
      <c r="E67" s="83">
        <v>625.86</v>
      </c>
      <c r="F67" s="83">
        <v>153.68</v>
      </c>
      <c r="G67" s="84">
        <v>0.24555012303070975</v>
      </c>
    </row>
    <row r="68" spans="1:7" x14ac:dyDescent="0.2">
      <c r="A68" s="81" t="s">
        <v>800</v>
      </c>
      <c r="B68" s="82" t="s">
        <v>801</v>
      </c>
      <c r="C68" s="82" t="s">
        <v>835</v>
      </c>
      <c r="D68" s="82"/>
      <c r="E68" s="83">
        <v>625.86</v>
      </c>
      <c r="F68" s="83">
        <v>153.68</v>
      </c>
      <c r="G68" s="84">
        <v>0.24555012303070975</v>
      </c>
    </row>
    <row r="69" spans="1:7" x14ac:dyDescent="0.2">
      <c r="A69" s="81" t="s">
        <v>802</v>
      </c>
      <c r="B69" s="82" t="s">
        <v>803</v>
      </c>
      <c r="C69" s="82" t="s">
        <v>835</v>
      </c>
      <c r="D69" s="82"/>
      <c r="E69" s="83">
        <v>625.86</v>
      </c>
      <c r="F69" s="83">
        <v>153.68</v>
      </c>
      <c r="G69" s="84">
        <v>0.24555012303070975</v>
      </c>
    </row>
    <row r="70" spans="1:7" x14ac:dyDescent="0.2">
      <c r="A70" s="81" t="s">
        <v>804</v>
      </c>
      <c r="B70" s="82" t="s">
        <v>803</v>
      </c>
      <c r="C70" s="82" t="s">
        <v>835</v>
      </c>
      <c r="D70" s="82" t="s">
        <v>805</v>
      </c>
      <c r="E70" s="83">
        <v>186.66</v>
      </c>
      <c r="F70" s="83">
        <v>41.61</v>
      </c>
      <c r="G70" s="84">
        <v>0.22291867566698811</v>
      </c>
    </row>
    <row r="71" spans="1:7" x14ac:dyDescent="0.2">
      <c r="A71" s="81" t="s">
        <v>806</v>
      </c>
      <c r="B71" s="82" t="s">
        <v>803</v>
      </c>
      <c r="C71" s="82" t="s">
        <v>835</v>
      </c>
      <c r="D71" s="82" t="s">
        <v>29</v>
      </c>
      <c r="E71" s="83">
        <v>439.2</v>
      </c>
      <c r="F71" s="83">
        <v>112.07</v>
      </c>
      <c r="G71" s="84">
        <v>0.25516848816029142</v>
      </c>
    </row>
    <row r="72" spans="1:7" ht="76.5" x14ac:dyDescent="0.2">
      <c r="A72" s="81" t="s">
        <v>836</v>
      </c>
      <c r="B72" s="82"/>
      <c r="C72" s="82" t="s">
        <v>837</v>
      </c>
      <c r="D72" s="82"/>
      <c r="E72" s="83">
        <v>1382.2</v>
      </c>
      <c r="F72" s="83">
        <v>151.44999999999999</v>
      </c>
      <c r="G72" s="84">
        <v>0.1095716972941687</v>
      </c>
    </row>
    <row r="73" spans="1:7" x14ac:dyDescent="0.2">
      <c r="A73" s="81" t="s">
        <v>800</v>
      </c>
      <c r="B73" s="82" t="s">
        <v>801</v>
      </c>
      <c r="C73" s="82" t="s">
        <v>837</v>
      </c>
      <c r="D73" s="82"/>
      <c r="E73" s="83">
        <v>1382.2</v>
      </c>
      <c r="F73" s="83">
        <v>151.44999999999999</v>
      </c>
      <c r="G73" s="84">
        <v>0.1095716972941687</v>
      </c>
    </row>
    <row r="74" spans="1:7" x14ac:dyDescent="0.2">
      <c r="A74" s="81" t="s">
        <v>802</v>
      </c>
      <c r="B74" s="82" t="s">
        <v>803</v>
      </c>
      <c r="C74" s="82" t="s">
        <v>837</v>
      </c>
      <c r="D74" s="82"/>
      <c r="E74" s="83">
        <v>1382.2</v>
      </c>
      <c r="F74" s="83">
        <v>151.44999999999999</v>
      </c>
      <c r="G74" s="84">
        <v>0.1095716972941687</v>
      </c>
    </row>
    <row r="75" spans="1:7" x14ac:dyDescent="0.2">
      <c r="A75" s="81" t="s">
        <v>804</v>
      </c>
      <c r="B75" s="82" t="s">
        <v>803</v>
      </c>
      <c r="C75" s="82" t="s">
        <v>837</v>
      </c>
      <c r="D75" s="82" t="s">
        <v>805</v>
      </c>
      <c r="E75" s="83">
        <v>383.94</v>
      </c>
      <c r="F75" s="83">
        <v>15.54</v>
      </c>
      <c r="G75" s="84">
        <v>4.047507423034849E-2</v>
      </c>
    </row>
    <row r="76" spans="1:7" x14ac:dyDescent="0.2">
      <c r="A76" s="81" t="s">
        <v>806</v>
      </c>
      <c r="B76" s="82" t="s">
        <v>803</v>
      </c>
      <c r="C76" s="82" t="s">
        <v>837</v>
      </c>
      <c r="D76" s="82" t="s">
        <v>29</v>
      </c>
      <c r="E76" s="83">
        <v>998.26</v>
      </c>
      <c r="F76" s="83">
        <v>135.91</v>
      </c>
      <c r="G76" s="84">
        <v>0.13614689559834112</v>
      </c>
    </row>
    <row r="77" spans="1:7" ht="38.25" x14ac:dyDescent="0.2">
      <c r="A77" s="81" t="s">
        <v>838</v>
      </c>
      <c r="B77" s="82"/>
      <c r="C77" s="82" t="s">
        <v>839</v>
      </c>
      <c r="D77" s="82"/>
      <c r="E77" s="83">
        <v>6759.81</v>
      </c>
      <c r="F77" s="83">
        <v>837.69</v>
      </c>
      <c r="G77" s="84">
        <v>0.12392212207147835</v>
      </c>
    </row>
    <row r="78" spans="1:7" ht="51" x14ac:dyDescent="0.2">
      <c r="A78" s="81" t="s">
        <v>840</v>
      </c>
      <c r="B78" s="82"/>
      <c r="C78" s="82" t="s">
        <v>841</v>
      </c>
      <c r="D78" s="82"/>
      <c r="E78" s="83">
        <v>5465.77</v>
      </c>
      <c r="F78" s="83">
        <v>632.5</v>
      </c>
      <c r="G78" s="84">
        <v>0.11572020044751241</v>
      </c>
    </row>
    <row r="79" spans="1:7" x14ac:dyDescent="0.2">
      <c r="A79" s="81" t="s">
        <v>800</v>
      </c>
      <c r="B79" s="82" t="s">
        <v>801</v>
      </c>
      <c r="C79" s="82" t="s">
        <v>841</v>
      </c>
      <c r="D79" s="82"/>
      <c r="E79" s="83">
        <v>5465.77</v>
      </c>
      <c r="F79" s="83">
        <v>632.5</v>
      </c>
      <c r="G79" s="84">
        <v>0.11572020044751241</v>
      </c>
    </row>
    <row r="80" spans="1:7" x14ac:dyDescent="0.2">
      <c r="A80" s="81" t="s">
        <v>802</v>
      </c>
      <c r="B80" s="82" t="s">
        <v>803</v>
      </c>
      <c r="C80" s="82" t="s">
        <v>841</v>
      </c>
      <c r="D80" s="82"/>
      <c r="E80" s="83">
        <v>5465.77</v>
      </c>
      <c r="F80" s="83">
        <v>632.5</v>
      </c>
      <c r="G80" s="84">
        <v>0.11572020044751241</v>
      </c>
    </row>
    <row r="81" spans="1:7" x14ac:dyDescent="0.2">
      <c r="A81" s="81" t="s">
        <v>804</v>
      </c>
      <c r="B81" s="82" t="s">
        <v>803</v>
      </c>
      <c r="C81" s="82" t="s">
        <v>841</v>
      </c>
      <c r="D81" s="82" t="s">
        <v>805</v>
      </c>
      <c r="E81" s="83">
        <v>1290.46</v>
      </c>
      <c r="F81" s="83">
        <v>202.87</v>
      </c>
      <c r="G81" s="84">
        <v>0.15720750740046185</v>
      </c>
    </row>
    <row r="82" spans="1:7" x14ac:dyDescent="0.2">
      <c r="A82" s="81" t="s">
        <v>806</v>
      </c>
      <c r="B82" s="82" t="s">
        <v>803</v>
      </c>
      <c r="C82" s="82" t="s">
        <v>841</v>
      </c>
      <c r="D82" s="82" t="s">
        <v>29</v>
      </c>
      <c r="E82" s="83">
        <v>4175.3100000000004</v>
      </c>
      <c r="F82" s="83">
        <v>429.63</v>
      </c>
      <c r="G82" s="84">
        <v>0.10289774890966179</v>
      </c>
    </row>
    <row r="83" spans="1:7" ht="38.25" x14ac:dyDescent="0.2">
      <c r="A83" s="81" t="s">
        <v>842</v>
      </c>
      <c r="B83" s="82"/>
      <c r="C83" s="82" t="s">
        <v>843</v>
      </c>
      <c r="D83" s="82"/>
      <c r="E83" s="83">
        <v>1294.04</v>
      </c>
      <c r="F83" s="83">
        <v>205.19</v>
      </c>
      <c r="G83" s="84">
        <v>0.15856542301629006</v>
      </c>
    </row>
    <row r="84" spans="1:7" x14ac:dyDescent="0.2">
      <c r="A84" s="81" t="s">
        <v>800</v>
      </c>
      <c r="B84" s="82" t="s">
        <v>801</v>
      </c>
      <c r="C84" s="82" t="s">
        <v>843</v>
      </c>
      <c r="D84" s="82"/>
      <c r="E84" s="83">
        <v>1294.04</v>
      </c>
      <c r="F84" s="83">
        <v>205.19</v>
      </c>
      <c r="G84" s="84">
        <v>0.15856542301629006</v>
      </c>
    </row>
    <row r="85" spans="1:7" x14ac:dyDescent="0.2">
      <c r="A85" s="81" t="s">
        <v>802</v>
      </c>
      <c r="B85" s="82" t="s">
        <v>803</v>
      </c>
      <c r="C85" s="82" t="s">
        <v>843</v>
      </c>
      <c r="D85" s="82"/>
      <c r="E85" s="83">
        <v>1294.04</v>
      </c>
      <c r="F85" s="83">
        <v>205.19</v>
      </c>
      <c r="G85" s="84">
        <v>0.15856542301629006</v>
      </c>
    </row>
    <row r="86" spans="1:7" ht="63.75" x14ac:dyDescent="0.2">
      <c r="A86" s="81" t="s">
        <v>844</v>
      </c>
      <c r="B86" s="82" t="s">
        <v>803</v>
      </c>
      <c r="C86" s="82" t="s">
        <v>843</v>
      </c>
      <c r="D86" s="82" t="s">
        <v>845</v>
      </c>
      <c r="E86" s="83">
        <v>1294.04</v>
      </c>
      <c r="F86" s="83">
        <v>205.19</v>
      </c>
      <c r="G86" s="84">
        <v>0.15856542301629006</v>
      </c>
    </row>
    <row r="87" spans="1:7" ht="51" x14ac:dyDescent="0.2">
      <c r="A87" s="81" t="s">
        <v>846</v>
      </c>
      <c r="B87" s="82"/>
      <c r="C87" s="82" t="s">
        <v>847</v>
      </c>
      <c r="D87" s="82"/>
      <c r="E87" s="83">
        <v>1008</v>
      </c>
      <c r="F87" s="83">
        <v>234</v>
      </c>
      <c r="G87" s="84">
        <v>0.23214285714285715</v>
      </c>
    </row>
    <row r="88" spans="1:7" ht="38.25" x14ac:dyDescent="0.2">
      <c r="A88" s="81" t="s">
        <v>848</v>
      </c>
      <c r="B88" s="82"/>
      <c r="C88" s="82" t="s">
        <v>849</v>
      </c>
      <c r="D88" s="82"/>
      <c r="E88" s="83">
        <v>1008</v>
      </c>
      <c r="F88" s="83">
        <v>234</v>
      </c>
      <c r="G88" s="84">
        <v>0.23214285714285715</v>
      </c>
    </row>
    <row r="89" spans="1:7" x14ac:dyDescent="0.2">
      <c r="A89" s="81" t="s">
        <v>800</v>
      </c>
      <c r="B89" s="82" t="s">
        <v>801</v>
      </c>
      <c r="C89" s="82" t="s">
        <v>849</v>
      </c>
      <c r="D89" s="82"/>
      <c r="E89" s="83">
        <v>1008</v>
      </c>
      <c r="F89" s="83">
        <v>234</v>
      </c>
      <c r="G89" s="84">
        <v>0.23214285714285715</v>
      </c>
    </row>
    <row r="90" spans="1:7" x14ac:dyDescent="0.2">
      <c r="A90" s="81" t="s">
        <v>850</v>
      </c>
      <c r="B90" s="82" t="s">
        <v>851</v>
      </c>
      <c r="C90" s="82" t="s">
        <v>849</v>
      </c>
      <c r="D90" s="82"/>
      <c r="E90" s="83">
        <v>1008</v>
      </c>
      <c r="F90" s="83">
        <v>234</v>
      </c>
      <c r="G90" s="84">
        <v>0.23214285714285715</v>
      </c>
    </row>
    <row r="91" spans="1:7" ht="38.25" x14ac:dyDescent="0.2">
      <c r="A91" s="81" t="s">
        <v>852</v>
      </c>
      <c r="B91" s="82" t="s">
        <v>851</v>
      </c>
      <c r="C91" s="82" t="s">
        <v>849</v>
      </c>
      <c r="D91" s="82" t="s">
        <v>853</v>
      </c>
      <c r="E91" s="83">
        <v>418</v>
      </c>
      <c r="F91" s="83">
        <v>0</v>
      </c>
      <c r="G91" s="84">
        <v>0</v>
      </c>
    </row>
    <row r="92" spans="1:7" x14ac:dyDescent="0.2">
      <c r="A92" s="81" t="s">
        <v>854</v>
      </c>
      <c r="B92" s="82" t="s">
        <v>851</v>
      </c>
      <c r="C92" s="82" t="s">
        <v>849</v>
      </c>
      <c r="D92" s="82" t="s">
        <v>855</v>
      </c>
      <c r="E92" s="83">
        <v>590</v>
      </c>
      <c r="F92" s="83">
        <v>234</v>
      </c>
      <c r="G92" s="84">
        <v>0.39661016949152544</v>
      </c>
    </row>
    <row r="93" spans="1:7" ht="38.25" x14ac:dyDescent="0.2">
      <c r="A93" s="81" t="s">
        <v>856</v>
      </c>
      <c r="B93" s="82"/>
      <c r="C93" s="82" t="s">
        <v>857</v>
      </c>
      <c r="D93" s="82"/>
      <c r="E93" s="83">
        <v>1021.7</v>
      </c>
      <c r="F93" s="83">
        <v>26</v>
      </c>
      <c r="G93" s="84">
        <v>2.544778310658706E-2</v>
      </c>
    </row>
    <row r="94" spans="1:7" ht="51" x14ac:dyDescent="0.2">
      <c r="A94" s="81" t="s">
        <v>858</v>
      </c>
      <c r="B94" s="82"/>
      <c r="C94" s="82" t="s">
        <v>859</v>
      </c>
      <c r="D94" s="82"/>
      <c r="E94" s="83">
        <v>180</v>
      </c>
      <c r="F94" s="83">
        <v>0</v>
      </c>
      <c r="G94" s="84">
        <v>0</v>
      </c>
    </row>
    <row r="95" spans="1:7" x14ac:dyDescent="0.2">
      <c r="A95" s="81" t="s">
        <v>800</v>
      </c>
      <c r="B95" s="82" t="s">
        <v>801</v>
      </c>
      <c r="C95" s="82" t="s">
        <v>859</v>
      </c>
      <c r="D95" s="82"/>
      <c r="E95" s="83">
        <v>180</v>
      </c>
      <c r="F95" s="83">
        <v>0</v>
      </c>
      <c r="G95" s="84">
        <v>0</v>
      </c>
    </row>
    <row r="96" spans="1:7" x14ac:dyDescent="0.2">
      <c r="A96" s="81" t="s">
        <v>802</v>
      </c>
      <c r="B96" s="82" t="s">
        <v>803</v>
      </c>
      <c r="C96" s="82" t="s">
        <v>859</v>
      </c>
      <c r="D96" s="82"/>
      <c r="E96" s="83">
        <v>180</v>
      </c>
      <c r="F96" s="83">
        <v>0</v>
      </c>
      <c r="G96" s="84">
        <v>0</v>
      </c>
    </row>
    <row r="97" spans="1:7" x14ac:dyDescent="0.2">
      <c r="A97" s="81" t="s">
        <v>806</v>
      </c>
      <c r="B97" s="82" t="s">
        <v>803</v>
      </c>
      <c r="C97" s="82" t="s">
        <v>859</v>
      </c>
      <c r="D97" s="82" t="s">
        <v>29</v>
      </c>
      <c r="E97" s="83">
        <v>180</v>
      </c>
      <c r="F97" s="83">
        <v>0</v>
      </c>
      <c r="G97" s="84">
        <v>0</v>
      </c>
    </row>
    <row r="98" spans="1:7" ht="25.5" x14ac:dyDescent="0.2">
      <c r="A98" s="81" t="s">
        <v>860</v>
      </c>
      <c r="B98" s="82"/>
      <c r="C98" s="82" t="s">
        <v>861</v>
      </c>
      <c r="D98" s="82"/>
      <c r="E98" s="83">
        <v>205.7</v>
      </c>
      <c r="F98" s="83">
        <v>26</v>
      </c>
      <c r="G98" s="84">
        <v>0.12639766650461839</v>
      </c>
    </row>
    <row r="99" spans="1:7" x14ac:dyDescent="0.2">
      <c r="A99" s="81" t="s">
        <v>800</v>
      </c>
      <c r="B99" s="82" t="s">
        <v>801</v>
      </c>
      <c r="C99" s="82" t="s">
        <v>861</v>
      </c>
      <c r="D99" s="82"/>
      <c r="E99" s="83">
        <v>205.7</v>
      </c>
      <c r="F99" s="83">
        <v>26</v>
      </c>
      <c r="G99" s="84">
        <v>0.12639766650461839</v>
      </c>
    </row>
    <row r="100" spans="1:7" ht="25.5" x14ac:dyDescent="0.2">
      <c r="A100" s="81" t="s">
        <v>862</v>
      </c>
      <c r="B100" s="82" t="s">
        <v>863</v>
      </c>
      <c r="C100" s="82" t="s">
        <v>861</v>
      </c>
      <c r="D100" s="82"/>
      <c r="E100" s="83">
        <v>205.7</v>
      </c>
      <c r="F100" s="83">
        <v>26</v>
      </c>
      <c r="G100" s="84">
        <v>0.12639766650461839</v>
      </c>
    </row>
    <row r="101" spans="1:7" x14ac:dyDescent="0.2">
      <c r="A101" s="81" t="s">
        <v>804</v>
      </c>
      <c r="B101" s="82" t="s">
        <v>863</v>
      </c>
      <c r="C101" s="82" t="s">
        <v>861</v>
      </c>
      <c r="D101" s="82" t="s">
        <v>805</v>
      </c>
      <c r="E101" s="83">
        <v>30</v>
      </c>
      <c r="F101" s="83">
        <v>0</v>
      </c>
      <c r="G101" s="84">
        <v>0</v>
      </c>
    </row>
    <row r="102" spans="1:7" x14ac:dyDescent="0.2">
      <c r="A102" s="81" t="s">
        <v>806</v>
      </c>
      <c r="B102" s="82" t="s">
        <v>863</v>
      </c>
      <c r="C102" s="82" t="s">
        <v>861</v>
      </c>
      <c r="D102" s="82" t="s">
        <v>29</v>
      </c>
      <c r="E102" s="83">
        <v>175.7</v>
      </c>
      <c r="F102" s="83">
        <v>26</v>
      </c>
      <c r="G102" s="84">
        <v>0.14797951052931133</v>
      </c>
    </row>
    <row r="103" spans="1:7" ht="63.75" x14ac:dyDescent="0.2">
      <c r="A103" s="81" t="s">
        <v>864</v>
      </c>
      <c r="B103" s="82"/>
      <c r="C103" s="82" t="s">
        <v>865</v>
      </c>
      <c r="D103" s="82"/>
      <c r="E103" s="83">
        <v>636</v>
      </c>
      <c r="F103" s="83">
        <v>0</v>
      </c>
      <c r="G103" s="84">
        <v>0</v>
      </c>
    </row>
    <row r="104" spans="1:7" x14ac:dyDescent="0.2">
      <c r="A104" s="81" t="s">
        <v>800</v>
      </c>
      <c r="B104" s="82" t="s">
        <v>801</v>
      </c>
      <c r="C104" s="82" t="s">
        <v>865</v>
      </c>
      <c r="D104" s="82"/>
      <c r="E104" s="83">
        <v>636</v>
      </c>
      <c r="F104" s="83">
        <v>0</v>
      </c>
      <c r="G104" s="84">
        <v>0</v>
      </c>
    </row>
    <row r="105" spans="1:7" x14ac:dyDescent="0.2">
      <c r="A105" s="81" t="s">
        <v>850</v>
      </c>
      <c r="B105" s="82" t="s">
        <v>851</v>
      </c>
      <c r="C105" s="82" t="s">
        <v>865</v>
      </c>
      <c r="D105" s="82"/>
      <c r="E105" s="83">
        <v>636</v>
      </c>
      <c r="F105" s="83">
        <v>0</v>
      </c>
      <c r="G105" s="84">
        <v>0</v>
      </c>
    </row>
    <row r="106" spans="1:7" ht="38.25" x14ac:dyDescent="0.2">
      <c r="A106" s="81" t="s">
        <v>866</v>
      </c>
      <c r="B106" s="82" t="s">
        <v>851</v>
      </c>
      <c r="C106" s="82" t="s">
        <v>865</v>
      </c>
      <c r="D106" s="82" t="s">
        <v>867</v>
      </c>
      <c r="E106" s="83">
        <v>636</v>
      </c>
      <c r="F106" s="83">
        <v>0</v>
      </c>
      <c r="G106" s="84">
        <v>0</v>
      </c>
    </row>
    <row r="107" spans="1:7" ht="51" x14ac:dyDescent="0.2">
      <c r="A107" s="81" t="s">
        <v>868</v>
      </c>
      <c r="B107" s="82"/>
      <c r="C107" s="82" t="s">
        <v>869</v>
      </c>
      <c r="D107" s="82"/>
      <c r="E107" s="83">
        <v>137429.07</v>
      </c>
      <c r="F107" s="83">
        <v>3412.7</v>
      </c>
      <c r="G107" s="84">
        <v>2.4832446293931842E-2</v>
      </c>
    </row>
    <row r="108" spans="1:7" ht="25.5" x14ac:dyDescent="0.2">
      <c r="A108" s="81" t="s">
        <v>870</v>
      </c>
      <c r="B108" s="82"/>
      <c r="C108" s="82" t="s">
        <v>871</v>
      </c>
      <c r="D108" s="82"/>
      <c r="E108" s="83">
        <v>15055.41</v>
      </c>
      <c r="F108" s="83">
        <v>1041.26</v>
      </c>
      <c r="G108" s="84">
        <v>6.9161849461422842E-2</v>
      </c>
    </row>
    <row r="109" spans="1:7" x14ac:dyDescent="0.2">
      <c r="A109" s="81" t="s">
        <v>800</v>
      </c>
      <c r="B109" s="82" t="s">
        <v>801</v>
      </c>
      <c r="C109" s="82" t="s">
        <v>871</v>
      </c>
      <c r="D109" s="82"/>
      <c r="E109" s="83">
        <v>15055.41</v>
      </c>
      <c r="F109" s="83">
        <v>1041.26</v>
      </c>
      <c r="G109" s="84">
        <v>6.9161849461422842E-2</v>
      </c>
    </row>
    <row r="110" spans="1:7" x14ac:dyDescent="0.2">
      <c r="A110" s="81" t="s">
        <v>809</v>
      </c>
      <c r="B110" s="82" t="s">
        <v>810</v>
      </c>
      <c r="C110" s="82" t="s">
        <v>871</v>
      </c>
      <c r="D110" s="82"/>
      <c r="E110" s="83">
        <v>7072.71</v>
      </c>
      <c r="F110" s="83">
        <v>868.69</v>
      </c>
      <c r="G110" s="84">
        <v>0.12282279352610245</v>
      </c>
    </row>
    <row r="111" spans="1:7" x14ac:dyDescent="0.2">
      <c r="A111" s="81" t="s">
        <v>804</v>
      </c>
      <c r="B111" s="82" t="s">
        <v>810</v>
      </c>
      <c r="C111" s="82" t="s">
        <v>871</v>
      </c>
      <c r="D111" s="82" t="s">
        <v>805</v>
      </c>
      <c r="E111" s="83">
        <v>1088.7</v>
      </c>
      <c r="F111" s="83">
        <v>36.5</v>
      </c>
      <c r="G111" s="84">
        <v>3.3526223936805363E-2</v>
      </c>
    </row>
    <row r="112" spans="1:7" x14ac:dyDescent="0.2">
      <c r="A112" s="81" t="s">
        <v>806</v>
      </c>
      <c r="B112" s="82" t="s">
        <v>810</v>
      </c>
      <c r="C112" s="82" t="s">
        <v>871</v>
      </c>
      <c r="D112" s="82" t="s">
        <v>29</v>
      </c>
      <c r="E112" s="83">
        <v>5984.01</v>
      </c>
      <c r="F112" s="83">
        <v>832.19</v>
      </c>
      <c r="G112" s="84">
        <v>0.13906895209065492</v>
      </c>
    </row>
    <row r="113" spans="1:7" x14ac:dyDescent="0.2">
      <c r="A113" s="81" t="s">
        <v>802</v>
      </c>
      <c r="B113" s="82" t="s">
        <v>803</v>
      </c>
      <c r="C113" s="82" t="s">
        <v>871</v>
      </c>
      <c r="D113" s="82"/>
      <c r="E113" s="83">
        <v>7982.7000000000007</v>
      </c>
      <c r="F113" s="83">
        <v>172.57</v>
      </c>
      <c r="G113" s="84">
        <v>2.1617998922670273E-2</v>
      </c>
    </row>
    <row r="114" spans="1:7" x14ac:dyDescent="0.2">
      <c r="A114" s="81" t="s">
        <v>804</v>
      </c>
      <c r="B114" s="82" t="s">
        <v>803</v>
      </c>
      <c r="C114" s="82" t="s">
        <v>871</v>
      </c>
      <c r="D114" s="82" t="s">
        <v>805</v>
      </c>
      <c r="E114" s="83">
        <v>215.1</v>
      </c>
      <c r="F114" s="83">
        <v>0</v>
      </c>
      <c r="G114" s="84">
        <v>0</v>
      </c>
    </row>
    <row r="115" spans="1:7" x14ac:dyDescent="0.2">
      <c r="A115" s="81" t="s">
        <v>806</v>
      </c>
      <c r="B115" s="82" t="s">
        <v>803</v>
      </c>
      <c r="C115" s="82" t="s">
        <v>871</v>
      </c>
      <c r="D115" s="82" t="s">
        <v>29</v>
      </c>
      <c r="E115" s="83">
        <v>7767.6</v>
      </c>
      <c r="F115" s="83">
        <v>172.57</v>
      </c>
      <c r="G115" s="84">
        <v>2.221664349348576E-2</v>
      </c>
    </row>
    <row r="116" spans="1:7" ht="38.25" x14ac:dyDescent="0.2">
      <c r="A116" s="81" t="s">
        <v>872</v>
      </c>
      <c r="B116" s="82"/>
      <c r="C116" s="82" t="s">
        <v>873</v>
      </c>
      <c r="D116" s="82"/>
      <c r="E116" s="83">
        <v>3181.96</v>
      </c>
      <c r="F116" s="83">
        <v>996.63</v>
      </c>
      <c r="G116" s="84">
        <v>0.31321261109504833</v>
      </c>
    </row>
    <row r="117" spans="1:7" x14ac:dyDescent="0.2">
      <c r="A117" s="81" t="s">
        <v>800</v>
      </c>
      <c r="B117" s="82" t="s">
        <v>801</v>
      </c>
      <c r="C117" s="82" t="s">
        <v>873</v>
      </c>
      <c r="D117" s="82"/>
      <c r="E117" s="83">
        <v>3181.96</v>
      </c>
      <c r="F117" s="83">
        <v>996.63</v>
      </c>
      <c r="G117" s="84">
        <v>0.31321261109504833</v>
      </c>
    </row>
    <row r="118" spans="1:7" x14ac:dyDescent="0.2">
      <c r="A118" s="81" t="s">
        <v>809</v>
      </c>
      <c r="B118" s="82" t="s">
        <v>810</v>
      </c>
      <c r="C118" s="82" t="s">
        <v>873</v>
      </c>
      <c r="D118" s="82"/>
      <c r="E118" s="83">
        <v>1147.5</v>
      </c>
      <c r="F118" s="83">
        <v>738.84</v>
      </c>
      <c r="G118" s="84">
        <v>0.6438692810457517</v>
      </c>
    </row>
    <row r="119" spans="1:7" x14ac:dyDescent="0.2">
      <c r="A119" s="81" t="s">
        <v>804</v>
      </c>
      <c r="B119" s="82" t="s">
        <v>810</v>
      </c>
      <c r="C119" s="82" t="s">
        <v>873</v>
      </c>
      <c r="D119" s="82" t="s">
        <v>805</v>
      </c>
      <c r="E119" s="83">
        <v>147.5</v>
      </c>
      <c r="F119" s="83">
        <v>117.5</v>
      </c>
      <c r="G119" s="84">
        <v>0.79661016949152541</v>
      </c>
    </row>
    <row r="120" spans="1:7" x14ac:dyDescent="0.2">
      <c r="A120" s="81" t="s">
        <v>806</v>
      </c>
      <c r="B120" s="82" t="s">
        <v>810</v>
      </c>
      <c r="C120" s="82" t="s">
        <v>873</v>
      </c>
      <c r="D120" s="82" t="s">
        <v>29</v>
      </c>
      <c r="E120" s="83">
        <v>1000</v>
      </c>
      <c r="F120" s="83">
        <v>621.34</v>
      </c>
      <c r="G120" s="84">
        <v>0.62134</v>
      </c>
    </row>
    <row r="121" spans="1:7" x14ac:dyDescent="0.2">
      <c r="A121" s="81" t="s">
        <v>802</v>
      </c>
      <c r="B121" s="82" t="s">
        <v>803</v>
      </c>
      <c r="C121" s="82" t="s">
        <v>873</v>
      </c>
      <c r="D121" s="82"/>
      <c r="E121" s="83">
        <v>1704.4699999999998</v>
      </c>
      <c r="F121" s="83">
        <v>7.8</v>
      </c>
      <c r="G121" s="84">
        <v>4.5762025732339088E-3</v>
      </c>
    </row>
    <row r="122" spans="1:7" x14ac:dyDescent="0.2">
      <c r="A122" s="81" t="s">
        <v>804</v>
      </c>
      <c r="B122" s="82" t="s">
        <v>803</v>
      </c>
      <c r="C122" s="82" t="s">
        <v>873</v>
      </c>
      <c r="D122" s="82" t="s">
        <v>805</v>
      </c>
      <c r="E122" s="83">
        <v>542.66999999999996</v>
      </c>
      <c r="F122" s="83">
        <v>7.8</v>
      </c>
      <c r="G122" s="84">
        <v>1.4373376084913484E-2</v>
      </c>
    </row>
    <row r="123" spans="1:7" x14ac:dyDescent="0.2">
      <c r="A123" s="81" t="s">
        <v>806</v>
      </c>
      <c r="B123" s="82" t="s">
        <v>803</v>
      </c>
      <c r="C123" s="82" t="s">
        <v>873</v>
      </c>
      <c r="D123" s="82" t="s">
        <v>29</v>
      </c>
      <c r="E123" s="83">
        <v>1161.8</v>
      </c>
      <c r="F123" s="83">
        <v>0</v>
      </c>
      <c r="G123" s="84">
        <v>0</v>
      </c>
    </row>
    <row r="124" spans="1:7" x14ac:dyDescent="0.2">
      <c r="A124" s="81" t="s">
        <v>821</v>
      </c>
      <c r="B124" s="82" t="s">
        <v>822</v>
      </c>
      <c r="C124" s="82" t="s">
        <v>873</v>
      </c>
      <c r="D124" s="82"/>
      <c r="E124" s="83">
        <v>329.99</v>
      </c>
      <c r="F124" s="83">
        <v>249.99</v>
      </c>
      <c r="G124" s="84">
        <v>0.75756841116397466</v>
      </c>
    </row>
    <row r="125" spans="1:7" x14ac:dyDescent="0.2">
      <c r="A125" s="81" t="s">
        <v>804</v>
      </c>
      <c r="B125" s="82" t="s">
        <v>822</v>
      </c>
      <c r="C125" s="82" t="s">
        <v>873</v>
      </c>
      <c r="D125" s="82" t="s">
        <v>805</v>
      </c>
      <c r="E125" s="83">
        <v>329.99</v>
      </c>
      <c r="F125" s="83">
        <v>249.99</v>
      </c>
      <c r="G125" s="84">
        <v>0.75756841116397466</v>
      </c>
    </row>
    <row r="126" spans="1:7" ht="63.75" x14ac:dyDescent="0.2">
      <c r="A126" s="81" t="s">
        <v>874</v>
      </c>
      <c r="B126" s="82"/>
      <c r="C126" s="82" t="s">
        <v>875</v>
      </c>
      <c r="D126" s="82"/>
      <c r="E126" s="83">
        <v>7558.5</v>
      </c>
      <c r="F126" s="83">
        <v>1374.81</v>
      </c>
      <c r="G126" s="84">
        <v>0.18188926374280612</v>
      </c>
    </row>
    <row r="127" spans="1:7" x14ac:dyDescent="0.2">
      <c r="A127" s="81" t="s">
        <v>800</v>
      </c>
      <c r="B127" s="82" t="s">
        <v>801</v>
      </c>
      <c r="C127" s="82" t="s">
        <v>875</v>
      </c>
      <c r="D127" s="82"/>
      <c r="E127" s="83">
        <v>7558.5</v>
      </c>
      <c r="F127" s="83">
        <v>1374.81</v>
      </c>
      <c r="G127" s="84">
        <v>0.18188926374280612</v>
      </c>
    </row>
    <row r="128" spans="1:7" x14ac:dyDescent="0.2">
      <c r="A128" s="81" t="s">
        <v>809</v>
      </c>
      <c r="B128" s="82" t="s">
        <v>810</v>
      </c>
      <c r="C128" s="82" t="s">
        <v>875</v>
      </c>
      <c r="D128" s="82"/>
      <c r="E128" s="83">
        <v>3188.68</v>
      </c>
      <c r="F128" s="83">
        <v>525.76</v>
      </c>
      <c r="G128" s="84">
        <v>0.16488327458384033</v>
      </c>
    </row>
    <row r="129" spans="1:7" x14ac:dyDescent="0.2">
      <c r="A129" s="81" t="s">
        <v>806</v>
      </c>
      <c r="B129" s="82" t="s">
        <v>810</v>
      </c>
      <c r="C129" s="82" t="s">
        <v>875</v>
      </c>
      <c r="D129" s="82" t="s">
        <v>29</v>
      </c>
      <c r="E129" s="83">
        <v>3188.68</v>
      </c>
      <c r="F129" s="83">
        <v>525.76</v>
      </c>
      <c r="G129" s="84">
        <v>0.16488327458384033</v>
      </c>
    </row>
    <row r="130" spans="1:7" x14ac:dyDescent="0.2">
      <c r="A130" s="81" t="s">
        <v>802</v>
      </c>
      <c r="B130" s="82" t="s">
        <v>803</v>
      </c>
      <c r="C130" s="82" t="s">
        <v>875</v>
      </c>
      <c r="D130" s="82"/>
      <c r="E130" s="83">
        <v>4369.82</v>
      </c>
      <c r="F130" s="83">
        <v>849.05</v>
      </c>
      <c r="G130" s="84">
        <v>0.19429862099583051</v>
      </c>
    </row>
    <row r="131" spans="1:7" x14ac:dyDescent="0.2">
      <c r="A131" s="81" t="s">
        <v>804</v>
      </c>
      <c r="B131" s="82" t="s">
        <v>803</v>
      </c>
      <c r="C131" s="82" t="s">
        <v>875</v>
      </c>
      <c r="D131" s="82" t="s">
        <v>805</v>
      </c>
      <c r="E131" s="83">
        <v>561.79999999999995</v>
      </c>
      <c r="F131" s="83">
        <v>0</v>
      </c>
      <c r="G131" s="84">
        <v>0</v>
      </c>
    </row>
    <row r="132" spans="1:7" x14ac:dyDescent="0.2">
      <c r="A132" s="81" t="s">
        <v>806</v>
      </c>
      <c r="B132" s="82" t="s">
        <v>803</v>
      </c>
      <c r="C132" s="82" t="s">
        <v>875</v>
      </c>
      <c r="D132" s="82" t="s">
        <v>29</v>
      </c>
      <c r="E132" s="83">
        <v>3808.02</v>
      </c>
      <c r="F132" s="83">
        <v>849.05</v>
      </c>
      <c r="G132" s="84">
        <v>0.22296363989684928</v>
      </c>
    </row>
    <row r="133" spans="1:7" ht="51" x14ac:dyDescent="0.2">
      <c r="A133" s="81" t="s">
        <v>876</v>
      </c>
      <c r="B133" s="82"/>
      <c r="C133" s="82" t="s">
        <v>877</v>
      </c>
      <c r="D133" s="82"/>
      <c r="E133" s="83">
        <v>111633.2</v>
      </c>
      <c r="F133" s="83">
        <v>0</v>
      </c>
      <c r="G133" s="84">
        <v>0</v>
      </c>
    </row>
    <row r="134" spans="1:7" x14ac:dyDescent="0.2">
      <c r="A134" s="81" t="s">
        <v>800</v>
      </c>
      <c r="B134" s="82" t="s">
        <v>801</v>
      </c>
      <c r="C134" s="82" t="s">
        <v>877</v>
      </c>
      <c r="D134" s="82"/>
      <c r="E134" s="83">
        <v>111633.2</v>
      </c>
      <c r="F134" s="83">
        <v>0</v>
      </c>
      <c r="G134" s="84">
        <v>0</v>
      </c>
    </row>
    <row r="135" spans="1:7" x14ac:dyDescent="0.2">
      <c r="A135" s="81" t="s">
        <v>802</v>
      </c>
      <c r="B135" s="82" t="s">
        <v>803</v>
      </c>
      <c r="C135" s="82" t="s">
        <v>877</v>
      </c>
      <c r="D135" s="82"/>
      <c r="E135" s="83">
        <v>111633.2</v>
      </c>
      <c r="F135" s="83">
        <v>0</v>
      </c>
      <c r="G135" s="84">
        <v>0</v>
      </c>
    </row>
    <row r="136" spans="1:7" ht="114.75" x14ac:dyDescent="0.2">
      <c r="A136" s="81" t="s">
        <v>878</v>
      </c>
      <c r="B136" s="82" t="s">
        <v>803</v>
      </c>
      <c r="C136" s="82" t="s">
        <v>877</v>
      </c>
      <c r="D136" s="82" t="s">
        <v>879</v>
      </c>
      <c r="E136" s="83">
        <v>111633.2</v>
      </c>
      <c r="F136" s="83">
        <v>0</v>
      </c>
      <c r="G136" s="84">
        <v>0</v>
      </c>
    </row>
    <row r="137" spans="1:7" ht="51" x14ac:dyDescent="0.2">
      <c r="A137" s="81" t="s">
        <v>880</v>
      </c>
      <c r="B137" s="82"/>
      <c r="C137" s="82" t="s">
        <v>881</v>
      </c>
      <c r="D137" s="82"/>
      <c r="E137" s="83">
        <v>3651.94</v>
      </c>
      <c r="F137" s="83">
        <v>0</v>
      </c>
      <c r="G137" s="84">
        <v>0</v>
      </c>
    </row>
    <row r="138" spans="1:7" ht="51" x14ac:dyDescent="0.2">
      <c r="A138" s="81" t="s">
        <v>882</v>
      </c>
      <c r="B138" s="82"/>
      <c r="C138" s="82" t="s">
        <v>883</v>
      </c>
      <c r="D138" s="82"/>
      <c r="E138" s="83">
        <v>2140.23</v>
      </c>
      <c r="F138" s="83">
        <v>0</v>
      </c>
      <c r="G138" s="84">
        <v>0</v>
      </c>
    </row>
    <row r="139" spans="1:7" x14ac:dyDescent="0.2">
      <c r="A139" s="81" t="s">
        <v>800</v>
      </c>
      <c r="B139" s="82" t="s">
        <v>801</v>
      </c>
      <c r="C139" s="82" t="s">
        <v>883</v>
      </c>
      <c r="D139" s="82"/>
      <c r="E139" s="83">
        <v>2140.23</v>
      </c>
      <c r="F139" s="83">
        <v>0</v>
      </c>
      <c r="G139" s="84">
        <v>0</v>
      </c>
    </row>
    <row r="140" spans="1:7" x14ac:dyDescent="0.2">
      <c r="A140" s="81" t="s">
        <v>850</v>
      </c>
      <c r="B140" s="82" t="s">
        <v>851</v>
      </c>
      <c r="C140" s="82" t="s">
        <v>883</v>
      </c>
      <c r="D140" s="82"/>
      <c r="E140" s="83">
        <v>2140.23</v>
      </c>
      <c r="F140" s="83">
        <v>0</v>
      </c>
      <c r="G140" s="84">
        <v>0</v>
      </c>
    </row>
    <row r="141" spans="1:7" ht="25.5" x14ac:dyDescent="0.2">
      <c r="A141" s="81" t="s">
        <v>884</v>
      </c>
      <c r="B141" s="82" t="s">
        <v>851</v>
      </c>
      <c r="C141" s="82" t="s">
        <v>883</v>
      </c>
      <c r="D141" s="82" t="s">
        <v>885</v>
      </c>
      <c r="E141" s="83">
        <v>23.54</v>
      </c>
      <c r="F141" s="83">
        <v>0</v>
      </c>
      <c r="G141" s="84">
        <v>0</v>
      </c>
    </row>
    <row r="142" spans="1:7" x14ac:dyDescent="0.2">
      <c r="A142" s="81" t="s">
        <v>804</v>
      </c>
      <c r="B142" s="82" t="s">
        <v>851</v>
      </c>
      <c r="C142" s="82" t="s">
        <v>883</v>
      </c>
      <c r="D142" s="82" t="s">
        <v>805</v>
      </c>
      <c r="E142" s="83">
        <v>958.99</v>
      </c>
      <c r="F142" s="83">
        <v>0</v>
      </c>
      <c r="G142" s="84">
        <v>0</v>
      </c>
    </row>
    <row r="143" spans="1:7" x14ac:dyDescent="0.2">
      <c r="A143" s="81" t="s">
        <v>806</v>
      </c>
      <c r="B143" s="82" t="s">
        <v>851</v>
      </c>
      <c r="C143" s="82" t="s">
        <v>883</v>
      </c>
      <c r="D143" s="82" t="s">
        <v>29</v>
      </c>
      <c r="E143" s="83">
        <v>1157.7</v>
      </c>
      <c r="F143" s="83">
        <v>0</v>
      </c>
      <c r="G143" s="84">
        <v>0</v>
      </c>
    </row>
    <row r="144" spans="1:7" ht="38.25" x14ac:dyDescent="0.2">
      <c r="A144" s="81" t="s">
        <v>886</v>
      </c>
      <c r="B144" s="82"/>
      <c r="C144" s="82" t="s">
        <v>887</v>
      </c>
      <c r="D144" s="82"/>
      <c r="E144" s="83">
        <v>1511.71</v>
      </c>
      <c r="F144" s="83">
        <v>0</v>
      </c>
      <c r="G144" s="84">
        <v>0</v>
      </c>
    </row>
    <row r="145" spans="1:7" x14ac:dyDescent="0.2">
      <c r="A145" s="81" t="s">
        <v>800</v>
      </c>
      <c r="B145" s="82" t="s">
        <v>801</v>
      </c>
      <c r="C145" s="82" t="s">
        <v>887</v>
      </c>
      <c r="D145" s="82"/>
      <c r="E145" s="83">
        <v>1511.71</v>
      </c>
      <c r="F145" s="83">
        <v>0</v>
      </c>
      <c r="G145" s="84">
        <v>0</v>
      </c>
    </row>
    <row r="146" spans="1:7" x14ac:dyDescent="0.2">
      <c r="A146" s="81" t="s">
        <v>850</v>
      </c>
      <c r="B146" s="82" t="s">
        <v>851</v>
      </c>
      <c r="C146" s="82" t="s">
        <v>887</v>
      </c>
      <c r="D146" s="82"/>
      <c r="E146" s="83">
        <v>1511.71</v>
      </c>
      <c r="F146" s="83">
        <v>0</v>
      </c>
      <c r="G146" s="84">
        <v>0</v>
      </c>
    </row>
    <row r="147" spans="1:7" x14ac:dyDescent="0.2">
      <c r="A147" s="81" t="s">
        <v>804</v>
      </c>
      <c r="B147" s="82" t="s">
        <v>851</v>
      </c>
      <c r="C147" s="82" t="s">
        <v>887</v>
      </c>
      <c r="D147" s="82" t="s">
        <v>805</v>
      </c>
      <c r="E147" s="83">
        <v>484.8</v>
      </c>
      <c r="F147" s="83">
        <v>0</v>
      </c>
      <c r="G147" s="84">
        <v>0</v>
      </c>
    </row>
    <row r="148" spans="1:7" x14ac:dyDescent="0.2">
      <c r="A148" s="81" t="s">
        <v>806</v>
      </c>
      <c r="B148" s="82" t="s">
        <v>851</v>
      </c>
      <c r="C148" s="82" t="s">
        <v>887</v>
      </c>
      <c r="D148" s="82" t="s">
        <v>29</v>
      </c>
      <c r="E148" s="83">
        <v>1026.9100000000001</v>
      </c>
      <c r="F148" s="83">
        <v>0</v>
      </c>
      <c r="G148" s="84">
        <v>0</v>
      </c>
    </row>
    <row r="149" spans="1:7" ht="89.25" x14ac:dyDescent="0.2">
      <c r="A149" s="81" t="s">
        <v>888</v>
      </c>
      <c r="B149" s="82"/>
      <c r="C149" s="82" t="s">
        <v>889</v>
      </c>
      <c r="D149" s="82"/>
      <c r="E149" s="83">
        <v>1509.4199999999998</v>
      </c>
      <c r="F149" s="83">
        <v>83.88</v>
      </c>
      <c r="G149" s="84">
        <v>5.5571014031879799E-2</v>
      </c>
    </row>
    <row r="150" spans="1:7" ht="102" x14ac:dyDescent="0.2">
      <c r="A150" s="81" t="s">
        <v>890</v>
      </c>
      <c r="B150" s="82"/>
      <c r="C150" s="82" t="s">
        <v>891</v>
      </c>
      <c r="D150" s="82"/>
      <c r="E150" s="83">
        <v>1509.4199999999998</v>
      </c>
      <c r="F150" s="83">
        <v>83.88</v>
      </c>
      <c r="G150" s="84">
        <v>5.5571014031879799E-2</v>
      </c>
    </row>
    <row r="151" spans="1:7" x14ac:dyDescent="0.2">
      <c r="A151" s="81" t="s">
        <v>800</v>
      </c>
      <c r="B151" s="82" t="s">
        <v>801</v>
      </c>
      <c r="C151" s="82" t="s">
        <v>891</v>
      </c>
      <c r="D151" s="82"/>
      <c r="E151" s="83">
        <v>1509.4199999999998</v>
      </c>
      <c r="F151" s="83">
        <v>83.88</v>
      </c>
      <c r="G151" s="84">
        <v>5.5571014031879799E-2</v>
      </c>
    </row>
    <row r="152" spans="1:7" x14ac:dyDescent="0.2">
      <c r="A152" s="81" t="s">
        <v>809</v>
      </c>
      <c r="B152" s="82" t="s">
        <v>810</v>
      </c>
      <c r="C152" s="82" t="s">
        <v>891</v>
      </c>
      <c r="D152" s="82"/>
      <c r="E152" s="83">
        <v>1509.4199999999998</v>
      </c>
      <c r="F152" s="83">
        <v>83.88</v>
      </c>
      <c r="G152" s="84">
        <v>5.5571014031879799E-2</v>
      </c>
    </row>
    <row r="153" spans="1:7" x14ac:dyDescent="0.2">
      <c r="A153" s="81" t="s">
        <v>804</v>
      </c>
      <c r="B153" s="82" t="s">
        <v>810</v>
      </c>
      <c r="C153" s="82" t="s">
        <v>891</v>
      </c>
      <c r="D153" s="82" t="s">
        <v>805</v>
      </c>
      <c r="E153" s="83">
        <v>71.55</v>
      </c>
      <c r="F153" s="83">
        <v>0</v>
      </c>
      <c r="G153" s="84">
        <v>0</v>
      </c>
    </row>
    <row r="154" spans="1:7" x14ac:dyDescent="0.2">
      <c r="A154" s="81" t="s">
        <v>806</v>
      </c>
      <c r="B154" s="82" t="s">
        <v>810</v>
      </c>
      <c r="C154" s="82" t="s">
        <v>891</v>
      </c>
      <c r="D154" s="82" t="s">
        <v>29</v>
      </c>
      <c r="E154" s="83">
        <v>1437.87</v>
      </c>
      <c r="F154" s="83">
        <v>83.88</v>
      </c>
      <c r="G154" s="84">
        <v>5.8336289094285301E-2</v>
      </c>
    </row>
    <row r="155" spans="1:7" ht="25.5" x14ac:dyDescent="0.2">
      <c r="A155" s="81" t="s">
        <v>892</v>
      </c>
      <c r="B155" s="82"/>
      <c r="C155" s="82" t="s">
        <v>893</v>
      </c>
      <c r="D155" s="82"/>
      <c r="E155" s="83">
        <v>652259.01</v>
      </c>
      <c r="F155" s="83">
        <v>0</v>
      </c>
      <c r="G155" s="84">
        <v>0</v>
      </c>
    </row>
    <row r="156" spans="1:7" ht="76.5" x14ac:dyDescent="0.2">
      <c r="A156" s="81" t="s">
        <v>894</v>
      </c>
      <c r="B156" s="82"/>
      <c r="C156" s="82" t="s">
        <v>895</v>
      </c>
      <c r="D156" s="82"/>
      <c r="E156" s="83">
        <v>652259.01</v>
      </c>
      <c r="F156" s="83">
        <v>0</v>
      </c>
      <c r="G156" s="84">
        <v>0</v>
      </c>
    </row>
    <row r="157" spans="1:7" x14ac:dyDescent="0.2">
      <c r="A157" s="81" t="s">
        <v>800</v>
      </c>
      <c r="B157" s="82" t="s">
        <v>801</v>
      </c>
      <c r="C157" s="82" t="s">
        <v>895</v>
      </c>
      <c r="D157" s="82"/>
      <c r="E157" s="83">
        <v>652259.01</v>
      </c>
      <c r="F157" s="83">
        <v>0</v>
      </c>
      <c r="G157" s="84">
        <v>0</v>
      </c>
    </row>
    <row r="158" spans="1:7" x14ac:dyDescent="0.2">
      <c r="A158" s="81" t="s">
        <v>802</v>
      </c>
      <c r="B158" s="82" t="s">
        <v>803</v>
      </c>
      <c r="C158" s="82" t="s">
        <v>895</v>
      </c>
      <c r="D158" s="82"/>
      <c r="E158" s="83">
        <v>652259.01</v>
      </c>
      <c r="F158" s="83">
        <v>0</v>
      </c>
      <c r="G158" s="84">
        <v>0</v>
      </c>
    </row>
    <row r="159" spans="1:7" ht="114.75" x14ac:dyDescent="0.2">
      <c r="A159" s="81" t="s">
        <v>878</v>
      </c>
      <c r="B159" s="82" t="s">
        <v>803</v>
      </c>
      <c r="C159" s="82" t="s">
        <v>895</v>
      </c>
      <c r="D159" s="82" t="s">
        <v>879</v>
      </c>
      <c r="E159" s="83">
        <v>652259.01</v>
      </c>
      <c r="F159" s="83">
        <v>0</v>
      </c>
      <c r="G159" s="84">
        <v>0</v>
      </c>
    </row>
    <row r="160" spans="1:7" ht="25.5" x14ac:dyDescent="0.2">
      <c r="A160" s="81" t="s">
        <v>896</v>
      </c>
      <c r="B160" s="82"/>
      <c r="C160" s="82" t="s">
        <v>897</v>
      </c>
      <c r="D160" s="82"/>
      <c r="E160" s="83">
        <v>175.79</v>
      </c>
      <c r="F160" s="83">
        <v>0</v>
      </c>
      <c r="G160" s="84">
        <v>0</v>
      </c>
    </row>
    <row r="161" spans="1:7" ht="102" x14ac:dyDescent="0.2">
      <c r="A161" s="81" t="s">
        <v>898</v>
      </c>
      <c r="B161" s="82"/>
      <c r="C161" s="82" t="s">
        <v>899</v>
      </c>
      <c r="D161" s="82"/>
      <c r="E161" s="83">
        <v>175.79</v>
      </c>
      <c r="F161" s="83">
        <v>0</v>
      </c>
      <c r="G161" s="84">
        <v>0</v>
      </c>
    </row>
    <row r="162" spans="1:7" x14ac:dyDescent="0.2">
      <c r="A162" s="81" t="s">
        <v>800</v>
      </c>
      <c r="B162" s="82" t="s">
        <v>801</v>
      </c>
      <c r="C162" s="82" t="s">
        <v>899</v>
      </c>
      <c r="D162" s="82"/>
      <c r="E162" s="83">
        <v>175.79</v>
      </c>
      <c r="F162" s="83">
        <v>0</v>
      </c>
      <c r="G162" s="84">
        <v>0</v>
      </c>
    </row>
    <row r="163" spans="1:7" x14ac:dyDescent="0.2">
      <c r="A163" s="81" t="s">
        <v>821</v>
      </c>
      <c r="B163" s="82" t="s">
        <v>822</v>
      </c>
      <c r="C163" s="82" t="s">
        <v>899</v>
      </c>
      <c r="D163" s="82"/>
      <c r="E163" s="83">
        <v>175.79</v>
      </c>
      <c r="F163" s="83">
        <v>0</v>
      </c>
      <c r="G163" s="84">
        <v>0</v>
      </c>
    </row>
    <row r="164" spans="1:7" ht="38.25" x14ac:dyDescent="0.2">
      <c r="A164" s="81" t="s">
        <v>852</v>
      </c>
      <c r="B164" s="82" t="s">
        <v>822</v>
      </c>
      <c r="C164" s="82" t="s">
        <v>899</v>
      </c>
      <c r="D164" s="82" t="s">
        <v>853</v>
      </c>
      <c r="E164" s="83">
        <v>175.79</v>
      </c>
      <c r="F164" s="83">
        <v>0</v>
      </c>
      <c r="G164" s="84">
        <v>0</v>
      </c>
    </row>
    <row r="165" spans="1:7" x14ac:dyDescent="0.2">
      <c r="A165" s="81" t="s">
        <v>806</v>
      </c>
      <c r="B165" s="82" t="s">
        <v>822</v>
      </c>
      <c r="C165" s="82" t="s">
        <v>899</v>
      </c>
      <c r="D165" s="82" t="s">
        <v>29</v>
      </c>
      <c r="E165" s="83">
        <v>0</v>
      </c>
      <c r="F165" s="83">
        <v>0</v>
      </c>
      <c r="G165" s="84" t="e">
        <v>#DIV/0!</v>
      </c>
    </row>
    <row r="166" spans="1:7" ht="63.75" x14ac:dyDescent="0.2">
      <c r="A166" s="81" t="s">
        <v>900</v>
      </c>
      <c r="B166" s="82"/>
      <c r="C166" s="82" t="s">
        <v>901</v>
      </c>
      <c r="D166" s="82"/>
      <c r="E166" s="83">
        <v>0</v>
      </c>
      <c r="F166" s="83">
        <v>0</v>
      </c>
      <c r="G166" s="84" t="e">
        <v>#DIV/0!</v>
      </c>
    </row>
    <row r="167" spans="1:7" x14ac:dyDescent="0.2">
      <c r="A167" s="81" t="s">
        <v>800</v>
      </c>
      <c r="B167" s="82" t="s">
        <v>801</v>
      </c>
      <c r="C167" s="82" t="s">
        <v>901</v>
      </c>
      <c r="D167" s="82"/>
      <c r="E167" s="83">
        <v>0</v>
      </c>
      <c r="F167" s="83">
        <v>0</v>
      </c>
      <c r="G167" s="84" t="e">
        <v>#DIV/0!</v>
      </c>
    </row>
    <row r="168" spans="1:7" x14ac:dyDescent="0.2">
      <c r="A168" s="81" t="s">
        <v>821</v>
      </c>
      <c r="B168" s="82" t="s">
        <v>822</v>
      </c>
      <c r="C168" s="82" t="s">
        <v>901</v>
      </c>
      <c r="D168" s="82"/>
      <c r="E168" s="83">
        <v>0</v>
      </c>
      <c r="F168" s="83">
        <v>0</v>
      </c>
      <c r="G168" s="84" t="e">
        <v>#DIV/0!</v>
      </c>
    </row>
    <row r="169" spans="1:7" x14ac:dyDescent="0.2">
      <c r="A169" s="81" t="s">
        <v>806</v>
      </c>
      <c r="B169" s="82" t="s">
        <v>822</v>
      </c>
      <c r="C169" s="82" t="s">
        <v>901</v>
      </c>
      <c r="D169" s="82" t="s">
        <v>29</v>
      </c>
      <c r="E169" s="83">
        <v>0</v>
      </c>
      <c r="F169" s="83"/>
      <c r="G169" s="84" t="e">
        <v>#DIV/0!</v>
      </c>
    </row>
    <row r="170" spans="1:7" ht="25.5" x14ac:dyDescent="0.2">
      <c r="A170" s="81" t="s">
        <v>902</v>
      </c>
      <c r="B170" s="82"/>
      <c r="C170" s="82" t="s">
        <v>903</v>
      </c>
      <c r="D170" s="82"/>
      <c r="E170" s="83">
        <v>859.54</v>
      </c>
      <c r="F170" s="83">
        <v>359</v>
      </c>
      <c r="G170" s="84">
        <v>0.41766526281499411</v>
      </c>
    </row>
    <row r="171" spans="1:7" ht="63.75" x14ac:dyDescent="0.2">
      <c r="A171" s="81" t="s">
        <v>904</v>
      </c>
      <c r="B171" s="82"/>
      <c r="C171" s="82" t="s">
        <v>905</v>
      </c>
      <c r="D171" s="82"/>
      <c r="E171" s="83">
        <v>859.54</v>
      </c>
      <c r="F171" s="83">
        <v>359</v>
      </c>
      <c r="G171" s="84">
        <v>0.41766526281499411</v>
      </c>
    </row>
    <row r="172" spans="1:7" x14ac:dyDescent="0.2">
      <c r="A172" s="81" t="s">
        <v>800</v>
      </c>
      <c r="B172" s="82" t="s">
        <v>801</v>
      </c>
      <c r="C172" s="82" t="s">
        <v>905</v>
      </c>
      <c r="D172" s="82"/>
      <c r="E172" s="83">
        <v>859.54</v>
      </c>
      <c r="F172" s="83">
        <v>359</v>
      </c>
      <c r="G172" s="84">
        <v>0.41766526281499411</v>
      </c>
    </row>
    <row r="173" spans="1:7" x14ac:dyDescent="0.2">
      <c r="A173" s="81" t="s">
        <v>802</v>
      </c>
      <c r="B173" s="82" t="s">
        <v>803</v>
      </c>
      <c r="C173" s="82" t="s">
        <v>905</v>
      </c>
      <c r="D173" s="82"/>
      <c r="E173" s="83">
        <v>859.54</v>
      </c>
      <c r="F173" s="83">
        <v>359</v>
      </c>
      <c r="G173" s="84">
        <v>0.41766526281499411</v>
      </c>
    </row>
    <row r="174" spans="1:7" x14ac:dyDescent="0.2">
      <c r="A174" s="81" t="s">
        <v>804</v>
      </c>
      <c r="B174" s="82" t="s">
        <v>803</v>
      </c>
      <c r="C174" s="82" t="s">
        <v>905</v>
      </c>
      <c r="D174" s="82" t="s">
        <v>805</v>
      </c>
      <c r="E174" s="83">
        <v>286.51</v>
      </c>
      <c r="F174" s="83">
        <v>118.53</v>
      </c>
      <c r="G174" s="84">
        <v>0.41370283759729154</v>
      </c>
    </row>
    <row r="175" spans="1:7" x14ac:dyDescent="0.2">
      <c r="A175" s="81" t="s">
        <v>806</v>
      </c>
      <c r="B175" s="82" t="s">
        <v>803</v>
      </c>
      <c r="C175" s="82" t="s">
        <v>905</v>
      </c>
      <c r="D175" s="82" t="s">
        <v>29</v>
      </c>
      <c r="E175" s="83">
        <v>573.03</v>
      </c>
      <c r="F175" s="83">
        <v>240.47</v>
      </c>
      <c r="G175" s="84">
        <v>0.41964644084951924</v>
      </c>
    </row>
    <row r="176" spans="1:7" ht="25.5" x14ac:dyDescent="0.2">
      <c r="A176" s="77" t="s">
        <v>906</v>
      </c>
      <c r="B176" s="78"/>
      <c r="C176" s="78" t="s">
        <v>907</v>
      </c>
      <c r="D176" s="78"/>
      <c r="E176" s="79">
        <v>32467.719999999998</v>
      </c>
      <c r="F176" s="79">
        <v>5078.6499999999996</v>
      </c>
      <c r="G176" s="80">
        <v>0.15642151650932065</v>
      </c>
    </row>
    <row r="177" spans="1:7" ht="51" x14ac:dyDescent="0.2">
      <c r="A177" s="81" t="s">
        <v>908</v>
      </c>
      <c r="B177" s="82"/>
      <c r="C177" s="82" t="s">
        <v>909</v>
      </c>
      <c r="D177" s="82"/>
      <c r="E177" s="83">
        <v>8125.91</v>
      </c>
      <c r="F177" s="83">
        <v>1230.48</v>
      </c>
      <c r="G177" s="84">
        <v>0.1514267325136508</v>
      </c>
    </row>
    <row r="178" spans="1:7" ht="51" x14ac:dyDescent="0.2">
      <c r="A178" s="81" t="s">
        <v>910</v>
      </c>
      <c r="B178" s="82"/>
      <c r="C178" s="82" t="s">
        <v>911</v>
      </c>
      <c r="D178" s="82"/>
      <c r="E178" s="83">
        <v>1493.77</v>
      </c>
      <c r="F178" s="83">
        <v>225.34</v>
      </c>
      <c r="G178" s="84">
        <v>0.15085321033358551</v>
      </c>
    </row>
    <row r="179" spans="1:7" x14ac:dyDescent="0.2">
      <c r="A179" s="81" t="s">
        <v>912</v>
      </c>
      <c r="B179" s="82" t="s">
        <v>913</v>
      </c>
      <c r="C179" s="82" t="s">
        <v>911</v>
      </c>
      <c r="D179" s="82"/>
      <c r="E179" s="83">
        <v>1493.77</v>
      </c>
      <c r="F179" s="83">
        <v>225.34</v>
      </c>
      <c r="G179" s="84">
        <v>0.15085321033358551</v>
      </c>
    </row>
    <row r="180" spans="1:7" ht="25.5" x14ac:dyDescent="0.2">
      <c r="A180" s="81" t="s">
        <v>914</v>
      </c>
      <c r="B180" s="82" t="s">
        <v>915</v>
      </c>
      <c r="C180" s="82" t="s">
        <v>911</v>
      </c>
      <c r="D180" s="82"/>
      <c r="E180" s="83">
        <v>1493.77</v>
      </c>
      <c r="F180" s="83">
        <v>225.34</v>
      </c>
      <c r="G180" s="84">
        <v>0.15085321033358551</v>
      </c>
    </row>
    <row r="181" spans="1:7" ht="25.5" x14ac:dyDescent="0.2">
      <c r="A181" s="81" t="s">
        <v>884</v>
      </c>
      <c r="B181" s="82" t="s">
        <v>915</v>
      </c>
      <c r="C181" s="82" t="s">
        <v>911</v>
      </c>
      <c r="D181" s="82" t="s">
        <v>885</v>
      </c>
      <c r="E181" s="83">
        <v>1482.04</v>
      </c>
      <c r="F181" s="83">
        <v>221.34</v>
      </c>
      <c r="G181" s="84">
        <v>0.14934819573020972</v>
      </c>
    </row>
    <row r="182" spans="1:7" ht="38.25" x14ac:dyDescent="0.2">
      <c r="A182" s="81" t="s">
        <v>852</v>
      </c>
      <c r="B182" s="82" t="s">
        <v>915</v>
      </c>
      <c r="C182" s="82" t="s">
        <v>911</v>
      </c>
      <c r="D182" s="82" t="s">
        <v>853</v>
      </c>
      <c r="E182" s="83">
        <v>11.73</v>
      </c>
      <c r="F182" s="83">
        <v>4</v>
      </c>
      <c r="G182" s="84">
        <v>0.34100596760443308</v>
      </c>
    </row>
    <row r="183" spans="1:7" ht="38.25" x14ac:dyDescent="0.2">
      <c r="A183" s="81" t="s">
        <v>916</v>
      </c>
      <c r="B183" s="82"/>
      <c r="C183" s="82" t="s">
        <v>917</v>
      </c>
      <c r="D183" s="82"/>
      <c r="E183" s="83">
        <v>173.27</v>
      </c>
      <c r="F183" s="83">
        <v>23.15</v>
      </c>
      <c r="G183" s="84">
        <v>0.13360651007098745</v>
      </c>
    </row>
    <row r="184" spans="1:7" x14ac:dyDescent="0.2">
      <c r="A184" s="81" t="s">
        <v>912</v>
      </c>
      <c r="B184" s="82" t="s">
        <v>913</v>
      </c>
      <c r="C184" s="82" t="s">
        <v>917</v>
      </c>
      <c r="D184" s="82"/>
      <c r="E184" s="83">
        <v>173.27</v>
      </c>
      <c r="F184" s="83">
        <v>23.15</v>
      </c>
      <c r="G184" s="84">
        <v>0.13360651007098745</v>
      </c>
    </row>
    <row r="185" spans="1:7" ht="25.5" x14ac:dyDescent="0.2">
      <c r="A185" s="81" t="s">
        <v>914</v>
      </c>
      <c r="B185" s="82" t="s">
        <v>915</v>
      </c>
      <c r="C185" s="82" t="s">
        <v>917</v>
      </c>
      <c r="D185" s="82"/>
      <c r="E185" s="83">
        <v>173.27</v>
      </c>
      <c r="F185" s="83">
        <v>23.15</v>
      </c>
      <c r="G185" s="84">
        <v>0.13360651007098745</v>
      </c>
    </row>
    <row r="186" spans="1:7" ht="25.5" x14ac:dyDescent="0.2">
      <c r="A186" s="81" t="s">
        <v>884</v>
      </c>
      <c r="B186" s="82" t="s">
        <v>915</v>
      </c>
      <c r="C186" s="82" t="s">
        <v>917</v>
      </c>
      <c r="D186" s="82" t="s">
        <v>885</v>
      </c>
      <c r="E186" s="83">
        <v>162.53</v>
      </c>
      <c r="F186" s="83">
        <v>23.15</v>
      </c>
      <c r="G186" s="84">
        <v>0.1424352427244201</v>
      </c>
    </row>
    <row r="187" spans="1:7" ht="38.25" x14ac:dyDescent="0.2">
      <c r="A187" s="81" t="s">
        <v>852</v>
      </c>
      <c r="B187" s="82" t="s">
        <v>915</v>
      </c>
      <c r="C187" s="82" t="s">
        <v>917</v>
      </c>
      <c r="D187" s="82" t="s">
        <v>853</v>
      </c>
      <c r="E187" s="83">
        <v>10.74</v>
      </c>
      <c r="F187" s="83">
        <v>0</v>
      </c>
      <c r="G187" s="84">
        <v>0</v>
      </c>
    </row>
    <row r="188" spans="1:7" ht="25.5" x14ac:dyDescent="0.2">
      <c r="A188" s="81" t="s">
        <v>918</v>
      </c>
      <c r="B188" s="82"/>
      <c r="C188" s="82" t="s">
        <v>919</v>
      </c>
      <c r="D188" s="82"/>
      <c r="E188" s="83">
        <v>2341.7399999999998</v>
      </c>
      <c r="F188" s="83">
        <v>326.76</v>
      </c>
      <c r="G188" s="84">
        <v>0.1395372671603167</v>
      </c>
    </row>
    <row r="189" spans="1:7" x14ac:dyDescent="0.2">
      <c r="A189" s="81" t="s">
        <v>912</v>
      </c>
      <c r="B189" s="82" t="s">
        <v>913</v>
      </c>
      <c r="C189" s="82" t="s">
        <v>919</v>
      </c>
      <c r="D189" s="82"/>
      <c r="E189" s="83">
        <v>2341.7399999999998</v>
      </c>
      <c r="F189" s="83">
        <v>326.76</v>
      </c>
      <c r="G189" s="84">
        <v>0.1395372671603167</v>
      </c>
    </row>
    <row r="190" spans="1:7" ht="25.5" x14ac:dyDescent="0.2">
      <c r="A190" s="81" t="s">
        <v>914</v>
      </c>
      <c r="B190" s="82" t="s">
        <v>915</v>
      </c>
      <c r="C190" s="82" t="s">
        <v>919</v>
      </c>
      <c r="D190" s="82"/>
      <c r="E190" s="83">
        <v>2341.7399999999998</v>
      </c>
      <c r="F190" s="83">
        <v>326.76</v>
      </c>
      <c r="G190" s="84">
        <v>0.1395372671603167</v>
      </c>
    </row>
    <row r="191" spans="1:7" ht="25.5" x14ac:dyDescent="0.2">
      <c r="A191" s="81" t="s">
        <v>884</v>
      </c>
      <c r="B191" s="82" t="s">
        <v>915</v>
      </c>
      <c r="C191" s="82" t="s">
        <v>919</v>
      </c>
      <c r="D191" s="82" t="s">
        <v>885</v>
      </c>
      <c r="E191" s="83">
        <v>2128.1799999999998</v>
      </c>
      <c r="F191" s="83">
        <v>322.92</v>
      </c>
      <c r="G191" s="84">
        <v>0.15173528554915469</v>
      </c>
    </row>
    <row r="192" spans="1:7" ht="38.25" x14ac:dyDescent="0.2">
      <c r="A192" s="81" t="s">
        <v>852</v>
      </c>
      <c r="B192" s="82" t="s">
        <v>915</v>
      </c>
      <c r="C192" s="82" t="s">
        <v>919</v>
      </c>
      <c r="D192" s="82" t="s">
        <v>853</v>
      </c>
      <c r="E192" s="83">
        <v>213.56</v>
      </c>
      <c r="F192" s="83">
        <v>3.84</v>
      </c>
      <c r="G192" s="84">
        <v>1.7980895298745081E-2</v>
      </c>
    </row>
    <row r="193" spans="1:7" ht="25.5" x14ac:dyDescent="0.2">
      <c r="A193" s="81" t="s">
        <v>920</v>
      </c>
      <c r="B193" s="82"/>
      <c r="C193" s="82" t="s">
        <v>921</v>
      </c>
      <c r="D193" s="82"/>
      <c r="E193" s="83">
        <v>4117.13</v>
      </c>
      <c r="F193" s="83">
        <v>655.23</v>
      </c>
      <c r="G193" s="84">
        <v>0.15914727006434093</v>
      </c>
    </row>
    <row r="194" spans="1:7" x14ac:dyDescent="0.2">
      <c r="A194" s="81" t="s">
        <v>912</v>
      </c>
      <c r="B194" s="82" t="s">
        <v>913</v>
      </c>
      <c r="C194" s="82" t="s">
        <v>921</v>
      </c>
      <c r="D194" s="82"/>
      <c r="E194" s="83">
        <v>4117.13</v>
      </c>
      <c r="F194" s="83">
        <v>655.23</v>
      </c>
      <c r="G194" s="84">
        <v>0.15914727006434093</v>
      </c>
    </row>
    <row r="195" spans="1:7" ht="25.5" x14ac:dyDescent="0.2">
      <c r="A195" s="81" t="s">
        <v>914</v>
      </c>
      <c r="B195" s="82" t="s">
        <v>915</v>
      </c>
      <c r="C195" s="82" t="s">
        <v>921</v>
      </c>
      <c r="D195" s="82"/>
      <c r="E195" s="83">
        <v>4117.13</v>
      </c>
      <c r="F195" s="83">
        <v>655.23</v>
      </c>
      <c r="G195" s="84">
        <v>0.15914727006434093</v>
      </c>
    </row>
    <row r="196" spans="1:7" ht="25.5" x14ac:dyDescent="0.2">
      <c r="A196" s="81" t="s">
        <v>884</v>
      </c>
      <c r="B196" s="82" t="s">
        <v>915</v>
      </c>
      <c r="C196" s="82" t="s">
        <v>921</v>
      </c>
      <c r="D196" s="82" t="s">
        <v>885</v>
      </c>
      <c r="E196" s="83">
        <v>3898.1</v>
      </c>
      <c r="F196" s="83">
        <v>636.98</v>
      </c>
      <c r="G196" s="84">
        <v>0.1634078140632616</v>
      </c>
    </row>
    <row r="197" spans="1:7" ht="38.25" x14ac:dyDescent="0.2">
      <c r="A197" s="81" t="s">
        <v>852</v>
      </c>
      <c r="B197" s="82" t="s">
        <v>915</v>
      </c>
      <c r="C197" s="82" t="s">
        <v>921</v>
      </c>
      <c r="D197" s="82" t="s">
        <v>853</v>
      </c>
      <c r="E197" s="83">
        <v>219.03</v>
      </c>
      <c r="F197" s="83">
        <v>18.25</v>
      </c>
      <c r="G197" s="84">
        <v>8.3321919371775549E-2</v>
      </c>
    </row>
    <row r="198" spans="1:7" ht="51" x14ac:dyDescent="0.2">
      <c r="A198" s="81" t="s">
        <v>922</v>
      </c>
      <c r="B198" s="82"/>
      <c r="C198" s="82" t="s">
        <v>923</v>
      </c>
      <c r="D198" s="82"/>
      <c r="E198" s="83">
        <v>3097.1299999999997</v>
      </c>
      <c r="F198" s="83">
        <v>477.27000000000004</v>
      </c>
      <c r="G198" s="84">
        <v>0.1541007319679833</v>
      </c>
    </row>
    <row r="199" spans="1:7" ht="51" x14ac:dyDescent="0.2">
      <c r="A199" s="81" t="s">
        <v>924</v>
      </c>
      <c r="B199" s="82"/>
      <c r="C199" s="82" t="s">
        <v>925</v>
      </c>
      <c r="D199" s="82"/>
      <c r="E199" s="83">
        <v>1170</v>
      </c>
      <c r="F199" s="83">
        <v>125.33</v>
      </c>
      <c r="G199" s="84">
        <v>0.10711965811965812</v>
      </c>
    </row>
    <row r="200" spans="1:7" x14ac:dyDescent="0.2">
      <c r="A200" s="81" t="s">
        <v>912</v>
      </c>
      <c r="B200" s="82" t="s">
        <v>913</v>
      </c>
      <c r="C200" s="82" t="s">
        <v>925</v>
      </c>
      <c r="D200" s="82"/>
      <c r="E200" s="83">
        <v>1170</v>
      </c>
      <c r="F200" s="83">
        <v>125.33</v>
      </c>
      <c r="G200" s="84">
        <v>0.10711965811965812</v>
      </c>
    </row>
    <row r="201" spans="1:7" x14ac:dyDescent="0.2">
      <c r="A201" s="81" t="s">
        <v>926</v>
      </c>
      <c r="B201" s="82" t="s">
        <v>927</v>
      </c>
      <c r="C201" s="82" t="s">
        <v>925</v>
      </c>
      <c r="D201" s="82"/>
      <c r="E201" s="83">
        <v>1170</v>
      </c>
      <c r="F201" s="83">
        <v>125.33</v>
      </c>
      <c r="G201" s="84">
        <v>0.10711965811965812</v>
      </c>
    </row>
    <row r="202" spans="1:7" ht="38.25" x14ac:dyDescent="0.2">
      <c r="A202" s="81" t="s">
        <v>866</v>
      </c>
      <c r="B202" s="82" t="s">
        <v>927</v>
      </c>
      <c r="C202" s="82" t="s">
        <v>925</v>
      </c>
      <c r="D202" s="82" t="s">
        <v>867</v>
      </c>
      <c r="E202" s="83">
        <v>1170</v>
      </c>
      <c r="F202" s="83">
        <v>125.33</v>
      </c>
      <c r="G202" s="84">
        <v>0.10711965811965812</v>
      </c>
    </row>
    <row r="203" spans="1:7" ht="38.25" x14ac:dyDescent="0.2">
      <c r="A203" s="81" t="s">
        <v>928</v>
      </c>
      <c r="B203" s="82"/>
      <c r="C203" s="82" t="s">
        <v>929</v>
      </c>
      <c r="D203" s="82"/>
      <c r="E203" s="83">
        <v>615.98</v>
      </c>
      <c r="F203" s="83">
        <v>153.99</v>
      </c>
      <c r="G203" s="84">
        <v>0.2499918828533394</v>
      </c>
    </row>
    <row r="204" spans="1:7" x14ac:dyDescent="0.2">
      <c r="A204" s="81" t="s">
        <v>912</v>
      </c>
      <c r="B204" s="82" t="s">
        <v>913</v>
      </c>
      <c r="C204" s="82" t="s">
        <v>929</v>
      </c>
      <c r="D204" s="82"/>
      <c r="E204" s="83">
        <v>615.98</v>
      </c>
      <c r="F204" s="83">
        <v>153.99</v>
      </c>
      <c r="G204" s="84">
        <v>0.2499918828533394</v>
      </c>
    </row>
    <row r="205" spans="1:7" x14ac:dyDescent="0.2">
      <c r="A205" s="81" t="s">
        <v>926</v>
      </c>
      <c r="B205" s="82" t="s">
        <v>927</v>
      </c>
      <c r="C205" s="82" t="s">
        <v>929</v>
      </c>
      <c r="D205" s="82"/>
      <c r="E205" s="83">
        <v>615.98</v>
      </c>
      <c r="F205" s="83">
        <v>153.99</v>
      </c>
      <c r="G205" s="84">
        <v>0.2499918828533394</v>
      </c>
    </row>
    <row r="206" spans="1:7" ht="25.5" x14ac:dyDescent="0.2">
      <c r="A206" s="81" t="s">
        <v>930</v>
      </c>
      <c r="B206" s="82" t="s">
        <v>927</v>
      </c>
      <c r="C206" s="82" t="s">
        <v>929</v>
      </c>
      <c r="D206" s="82" t="s">
        <v>931</v>
      </c>
      <c r="E206" s="83">
        <v>615.98</v>
      </c>
      <c r="F206" s="83">
        <v>153.99</v>
      </c>
      <c r="G206" s="84">
        <v>0.2499918828533394</v>
      </c>
    </row>
    <row r="207" spans="1:7" ht="51" x14ac:dyDescent="0.2">
      <c r="A207" s="81" t="s">
        <v>932</v>
      </c>
      <c r="B207" s="82"/>
      <c r="C207" s="82" t="s">
        <v>933</v>
      </c>
      <c r="D207" s="82"/>
      <c r="E207" s="83">
        <v>90</v>
      </c>
      <c r="F207" s="83">
        <v>10.29</v>
      </c>
      <c r="G207" s="84">
        <v>0.11433333333333333</v>
      </c>
    </row>
    <row r="208" spans="1:7" x14ac:dyDescent="0.2">
      <c r="A208" s="81" t="s">
        <v>912</v>
      </c>
      <c r="B208" s="82" t="s">
        <v>913</v>
      </c>
      <c r="C208" s="82" t="s">
        <v>933</v>
      </c>
      <c r="D208" s="82"/>
      <c r="E208" s="83">
        <v>90</v>
      </c>
      <c r="F208" s="83">
        <v>10.29</v>
      </c>
      <c r="G208" s="84">
        <v>0.11433333333333333</v>
      </c>
    </row>
    <row r="209" spans="1:7" x14ac:dyDescent="0.2">
      <c r="A209" s="81" t="s">
        <v>926</v>
      </c>
      <c r="B209" s="82" t="s">
        <v>927</v>
      </c>
      <c r="C209" s="82" t="s">
        <v>933</v>
      </c>
      <c r="D209" s="82"/>
      <c r="E209" s="83">
        <v>90</v>
      </c>
      <c r="F209" s="83">
        <v>10.29</v>
      </c>
      <c r="G209" s="84">
        <v>0.11433333333333333</v>
      </c>
    </row>
    <row r="210" spans="1:7" ht="38.25" x14ac:dyDescent="0.2">
      <c r="A210" s="81" t="s">
        <v>866</v>
      </c>
      <c r="B210" s="82" t="s">
        <v>927</v>
      </c>
      <c r="C210" s="82" t="s">
        <v>933</v>
      </c>
      <c r="D210" s="82" t="s">
        <v>867</v>
      </c>
      <c r="E210" s="83">
        <v>90</v>
      </c>
      <c r="F210" s="83">
        <v>10.29</v>
      </c>
      <c r="G210" s="84">
        <v>0.11433333333333333</v>
      </c>
    </row>
    <row r="211" spans="1:7" ht="51" x14ac:dyDescent="0.2">
      <c r="A211" s="81" t="s">
        <v>934</v>
      </c>
      <c r="B211" s="82"/>
      <c r="C211" s="82" t="s">
        <v>935</v>
      </c>
      <c r="D211" s="82"/>
      <c r="E211" s="83">
        <v>850.13</v>
      </c>
      <c r="F211" s="83">
        <v>174.85999999999999</v>
      </c>
      <c r="G211" s="84">
        <v>0.20568618917106793</v>
      </c>
    </row>
    <row r="212" spans="1:7" x14ac:dyDescent="0.2">
      <c r="A212" s="81" t="s">
        <v>912</v>
      </c>
      <c r="B212" s="82" t="s">
        <v>913</v>
      </c>
      <c r="C212" s="82" t="s">
        <v>935</v>
      </c>
      <c r="D212" s="82"/>
      <c r="E212" s="83">
        <v>850.13</v>
      </c>
      <c r="F212" s="83">
        <v>174.85999999999999</v>
      </c>
      <c r="G212" s="84">
        <v>0.20568618917106793</v>
      </c>
    </row>
    <row r="213" spans="1:7" x14ac:dyDescent="0.2">
      <c r="A213" s="81" t="s">
        <v>936</v>
      </c>
      <c r="B213" s="82" t="s">
        <v>937</v>
      </c>
      <c r="C213" s="82" t="s">
        <v>935</v>
      </c>
      <c r="D213" s="82"/>
      <c r="E213" s="83">
        <v>850.13</v>
      </c>
      <c r="F213" s="83">
        <v>174.85999999999999</v>
      </c>
      <c r="G213" s="84">
        <v>0.20568618917106793</v>
      </c>
    </row>
    <row r="214" spans="1:7" x14ac:dyDescent="0.2">
      <c r="A214" s="81" t="s">
        <v>804</v>
      </c>
      <c r="B214" s="82" t="s">
        <v>937</v>
      </c>
      <c r="C214" s="82" t="s">
        <v>935</v>
      </c>
      <c r="D214" s="82" t="s">
        <v>805</v>
      </c>
      <c r="E214" s="83">
        <v>305.27999999999997</v>
      </c>
      <c r="F214" s="83">
        <v>43.54</v>
      </c>
      <c r="G214" s="84">
        <v>0.14262316561844865</v>
      </c>
    </row>
    <row r="215" spans="1:7" x14ac:dyDescent="0.2">
      <c r="A215" s="81" t="s">
        <v>806</v>
      </c>
      <c r="B215" s="82" t="s">
        <v>937</v>
      </c>
      <c r="C215" s="82" t="s">
        <v>935</v>
      </c>
      <c r="D215" s="82" t="s">
        <v>29</v>
      </c>
      <c r="E215" s="83">
        <v>544.85</v>
      </c>
      <c r="F215" s="83">
        <v>131.32</v>
      </c>
      <c r="G215" s="84">
        <v>0.24102046434798566</v>
      </c>
    </row>
    <row r="216" spans="1:7" ht="76.5" x14ac:dyDescent="0.2">
      <c r="A216" s="81" t="s">
        <v>938</v>
      </c>
      <c r="B216" s="82"/>
      <c r="C216" s="82" t="s">
        <v>939</v>
      </c>
      <c r="D216" s="82"/>
      <c r="E216" s="83">
        <v>35.64</v>
      </c>
      <c r="F216" s="83">
        <v>0</v>
      </c>
      <c r="G216" s="84">
        <v>0</v>
      </c>
    </row>
    <row r="217" spans="1:7" x14ac:dyDescent="0.2">
      <c r="A217" s="81" t="s">
        <v>912</v>
      </c>
      <c r="B217" s="82" t="s">
        <v>913</v>
      </c>
      <c r="C217" s="82" t="s">
        <v>939</v>
      </c>
      <c r="D217" s="82"/>
      <c r="E217" s="83">
        <v>35.64</v>
      </c>
      <c r="F217" s="83">
        <v>0</v>
      </c>
      <c r="G217" s="84">
        <v>0</v>
      </c>
    </row>
    <row r="218" spans="1:7" x14ac:dyDescent="0.2">
      <c r="A218" s="81" t="s">
        <v>926</v>
      </c>
      <c r="B218" s="82" t="s">
        <v>927</v>
      </c>
      <c r="C218" s="82" t="s">
        <v>939</v>
      </c>
      <c r="D218" s="82"/>
      <c r="E218" s="83">
        <v>35.64</v>
      </c>
      <c r="F218" s="83">
        <v>0</v>
      </c>
      <c r="G218" s="84">
        <v>0</v>
      </c>
    </row>
    <row r="219" spans="1:7" x14ac:dyDescent="0.2">
      <c r="A219" s="81" t="s">
        <v>804</v>
      </c>
      <c r="B219" s="82" t="s">
        <v>927</v>
      </c>
      <c r="C219" s="82" t="s">
        <v>939</v>
      </c>
      <c r="D219" s="82" t="s">
        <v>805</v>
      </c>
      <c r="E219" s="83">
        <v>35.64</v>
      </c>
      <c r="F219" s="83">
        <v>0</v>
      </c>
      <c r="G219" s="84">
        <v>0</v>
      </c>
    </row>
    <row r="220" spans="1:7" ht="38.25" x14ac:dyDescent="0.2">
      <c r="A220" s="81" t="s">
        <v>940</v>
      </c>
      <c r="B220" s="82"/>
      <c r="C220" s="82" t="s">
        <v>941</v>
      </c>
      <c r="D220" s="82"/>
      <c r="E220" s="83">
        <v>65</v>
      </c>
      <c r="F220" s="83">
        <v>0</v>
      </c>
      <c r="G220" s="84">
        <v>0</v>
      </c>
    </row>
    <row r="221" spans="1:7" x14ac:dyDescent="0.2">
      <c r="A221" s="81" t="s">
        <v>912</v>
      </c>
      <c r="B221" s="82" t="s">
        <v>913</v>
      </c>
      <c r="C221" s="82" t="s">
        <v>941</v>
      </c>
      <c r="D221" s="82"/>
      <c r="E221" s="83">
        <v>65</v>
      </c>
      <c r="F221" s="83">
        <v>0</v>
      </c>
      <c r="G221" s="84">
        <v>0</v>
      </c>
    </row>
    <row r="222" spans="1:7" x14ac:dyDescent="0.2">
      <c r="A222" s="81" t="s">
        <v>936</v>
      </c>
      <c r="B222" s="82" t="s">
        <v>937</v>
      </c>
      <c r="C222" s="82" t="s">
        <v>941</v>
      </c>
      <c r="D222" s="82"/>
      <c r="E222" s="83">
        <v>65</v>
      </c>
      <c r="F222" s="83">
        <v>0</v>
      </c>
      <c r="G222" s="84">
        <v>0</v>
      </c>
    </row>
    <row r="223" spans="1:7" ht="38.25" x14ac:dyDescent="0.2">
      <c r="A223" s="81" t="s">
        <v>852</v>
      </c>
      <c r="B223" s="82" t="s">
        <v>937</v>
      </c>
      <c r="C223" s="82" t="s">
        <v>941</v>
      </c>
      <c r="D223" s="82" t="s">
        <v>853</v>
      </c>
      <c r="E223" s="83">
        <v>65</v>
      </c>
      <c r="F223" s="83">
        <v>0</v>
      </c>
      <c r="G223" s="84">
        <v>0</v>
      </c>
    </row>
    <row r="224" spans="1:7" ht="38.25" x14ac:dyDescent="0.2">
      <c r="A224" s="81" t="s">
        <v>942</v>
      </c>
      <c r="B224" s="82"/>
      <c r="C224" s="82" t="s">
        <v>943</v>
      </c>
      <c r="D224" s="82"/>
      <c r="E224" s="83">
        <v>63</v>
      </c>
      <c r="F224" s="83">
        <v>0</v>
      </c>
      <c r="G224" s="84">
        <v>0</v>
      </c>
    </row>
    <row r="225" spans="1:7" x14ac:dyDescent="0.2">
      <c r="A225" s="81" t="s">
        <v>912</v>
      </c>
      <c r="B225" s="82" t="s">
        <v>913</v>
      </c>
      <c r="C225" s="82" t="s">
        <v>943</v>
      </c>
      <c r="D225" s="82"/>
      <c r="E225" s="83">
        <v>63</v>
      </c>
      <c r="F225" s="83">
        <v>0</v>
      </c>
      <c r="G225" s="84">
        <v>0</v>
      </c>
    </row>
    <row r="226" spans="1:7" x14ac:dyDescent="0.2">
      <c r="A226" s="81" t="s">
        <v>936</v>
      </c>
      <c r="B226" s="82" t="s">
        <v>937</v>
      </c>
      <c r="C226" s="82" t="s">
        <v>943</v>
      </c>
      <c r="D226" s="82"/>
      <c r="E226" s="83">
        <v>63</v>
      </c>
      <c r="F226" s="83">
        <v>0</v>
      </c>
      <c r="G226" s="84">
        <v>0</v>
      </c>
    </row>
    <row r="227" spans="1:7" ht="38.25" x14ac:dyDescent="0.2">
      <c r="A227" s="81" t="s">
        <v>852</v>
      </c>
      <c r="B227" s="82" t="s">
        <v>937</v>
      </c>
      <c r="C227" s="82" t="s">
        <v>943</v>
      </c>
      <c r="D227" s="82" t="s">
        <v>853</v>
      </c>
      <c r="E227" s="83">
        <v>63</v>
      </c>
      <c r="F227" s="83">
        <v>0</v>
      </c>
      <c r="G227" s="84">
        <v>0</v>
      </c>
    </row>
    <row r="228" spans="1:7" ht="51" x14ac:dyDescent="0.2">
      <c r="A228" s="81" t="s">
        <v>944</v>
      </c>
      <c r="B228" s="82"/>
      <c r="C228" s="82" t="s">
        <v>945</v>
      </c>
      <c r="D228" s="82"/>
      <c r="E228" s="83">
        <v>163.24</v>
      </c>
      <c r="F228" s="83">
        <v>12.8</v>
      </c>
      <c r="G228" s="84">
        <v>7.8412153883852004E-2</v>
      </c>
    </row>
    <row r="229" spans="1:7" x14ac:dyDescent="0.2">
      <c r="A229" s="81" t="s">
        <v>912</v>
      </c>
      <c r="B229" s="82" t="s">
        <v>913</v>
      </c>
      <c r="C229" s="82" t="s">
        <v>945</v>
      </c>
      <c r="D229" s="82"/>
      <c r="E229" s="83">
        <v>163.24</v>
      </c>
      <c r="F229" s="83">
        <v>12.8</v>
      </c>
      <c r="G229" s="84">
        <v>7.8412153883852004E-2</v>
      </c>
    </row>
    <row r="230" spans="1:7" x14ac:dyDescent="0.2">
      <c r="A230" s="81" t="s">
        <v>936</v>
      </c>
      <c r="B230" s="82" t="s">
        <v>937</v>
      </c>
      <c r="C230" s="82" t="s">
        <v>945</v>
      </c>
      <c r="D230" s="82"/>
      <c r="E230" s="83">
        <v>163.24</v>
      </c>
      <c r="F230" s="83">
        <v>12.8</v>
      </c>
      <c r="G230" s="84">
        <v>7.8412153883852004E-2</v>
      </c>
    </row>
    <row r="231" spans="1:7" ht="63.75" x14ac:dyDescent="0.2">
      <c r="A231" s="81" t="s">
        <v>844</v>
      </c>
      <c r="B231" s="82" t="s">
        <v>937</v>
      </c>
      <c r="C231" s="82" t="s">
        <v>945</v>
      </c>
      <c r="D231" s="82" t="s">
        <v>845</v>
      </c>
      <c r="E231" s="83">
        <v>163.24</v>
      </c>
      <c r="F231" s="83">
        <v>12.8</v>
      </c>
      <c r="G231" s="84">
        <v>7.8412153883852004E-2</v>
      </c>
    </row>
    <row r="232" spans="1:7" ht="76.5" x14ac:dyDescent="0.2">
      <c r="A232" s="81" t="s">
        <v>946</v>
      </c>
      <c r="B232" s="82"/>
      <c r="C232" s="82" t="s">
        <v>947</v>
      </c>
      <c r="D232" s="82"/>
      <c r="E232" s="83">
        <v>44.14</v>
      </c>
      <c r="F232" s="83">
        <v>0</v>
      </c>
      <c r="G232" s="84">
        <v>0</v>
      </c>
    </row>
    <row r="233" spans="1:7" x14ac:dyDescent="0.2">
      <c r="A233" s="81" t="s">
        <v>912</v>
      </c>
      <c r="B233" s="82" t="s">
        <v>913</v>
      </c>
      <c r="C233" s="82" t="s">
        <v>947</v>
      </c>
      <c r="D233" s="82"/>
      <c r="E233" s="83">
        <v>44.14</v>
      </c>
      <c r="F233" s="83">
        <v>0</v>
      </c>
      <c r="G233" s="84">
        <v>0</v>
      </c>
    </row>
    <row r="234" spans="1:7" x14ac:dyDescent="0.2">
      <c r="A234" s="81" t="s">
        <v>936</v>
      </c>
      <c r="B234" s="82" t="s">
        <v>937</v>
      </c>
      <c r="C234" s="82" t="s">
        <v>947</v>
      </c>
      <c r="D234" s="82"/>
      <c r="E234" s="83">
        <v>44.14</v>
      </c>
      <c r="F234" s="83">
        <v>0</v>
      </c>
      <c r="G234" s="84">
        <v>0</v>
      </c>
    </row>
    <row r="235" spans="1:7" x14ac:dyDescent="0.2">
      <c r="A235" s="81" t="s">
        <v>804</v>
      </c>
      <c r="B235" s="82" t="s">
        <v>937</v>
      </c>
      <c r="C235" s="82" t="s">
        <v>947</v>
      </c>
      <c r="D235" s="82" t="s">
        <v>805</v>
      </c>
      <c r="E235" s="83">
        <v>44.14</v>
      </c>
      <c r="F235" s="83">
        <v>0</v>
      </c>
      <c r="G235" s="84">
        <v>0</v>
      </c>
    </row>
    <row r="236" spans="1:7" ht="38.25" x14ac:dyDescent="0.2">
      <c r="A236" s="81" t="s">
        <v>948</v>
      </c>
      <c r="B236" s="82"/>
      <c r="C236" s="82" t="s">
        <v>949</v>
      </c>
      <c r="D236" s="82"/>
      <c r="E236" s="83">
        <v>5084.1400000000003</v>
      </c>
      <c r="F236" s="83">
        <v>1271.03</v>
      </c>
      <c r="G236" s="84">
        <v>0.2499990165495049</v>
      </c>
    </row>
    <row r="237" spans="1:7" x14ac:dyDescent="0.2">
      <c r="A237" s="81" t="s">
        <v>950</v>
      </c>
      <c r="B237" s="82"/>
      <c r="C237" s="82" t="s">
        <v>951</v>
      </c>
      <c r="D237" s="82"/>
      <c r="E237" s="83">
        <v>5084.1400000000003</v>
      </c>
      <c r="F237" s="83">
        <v>1271.03</v>
      </c>
      <c r="G237" s="84">
        <v>0.2499990165495049</v>
      </c>
    </row>
    <row r="238" spans="1:7" x14ac:dyDescent="0.2">
      <c r="A238" s="81" t="s">
        <v>912</v>
      </c>
      <c r="B238" s="82" t="s">
        <v>913</v>
      </c>
      <c r="C238" s="82" t="s">
        <v>951</v>
      </c>
      <c r="D238" s="82"/>
      <c r="E238" s="83">
        <v>5084.1400000000003</v>
      </c>
      <c r="F238" s="83">
        <v>1271.03</v>
      </c>
      <c r="G238" s="84">
        <v>0.2499990165495049</v>
      </c>
    </row>
    <row r="239" spans="1:7" x14ac:dyDescent="0.2">
      <c r="A239" s="81" t="s">
        <v>952</v>
      </c>
      <c r="B239" s="82" t="s">
        <v>953</v>
      </c>
      <c r="C239" s="82" t="s">
        <v>951</v>
      </c>
      <c r="D239" s="82"/>
      <c r="E239" s="83">
        <v>5084.1400000000003</v>
      </c>
      <c r="F239" s="83">
        <v>1271.03</v>
      </c>
      <c r="G239" s="84">
        <v>0.2499990165495049</v>
      </c>
    </row>
    <row r="240" spans="1:7" x14ac:dyDescent="0.2">
      <c r="A240" s="81" t="s">
        <v>804</v>
      </c>
      <c r="B240" s="82" t="s">
        <v>953</v>
      </c>
      <c r="C240" s="82" t="s">
        <v>951</v>
      </c>
      <c r="D240" s="82" t="s">
        <v>805</v>
      </c>
      <c r="E240" s="83">
        <v>5084.1400000000003</v>
      </c>
      <c r="F240" s="83">
        <v>1271.03</v>
      </c>
      <c r="G240" s="84">
        <v>0.2499990165495049</v>
      </c>
    </row>
    <row r="241" spans="1:7" ht="51" x14ac:dyDescent="0.2">
      <c r="A241" s="81" t="s">
        <v>954</v>
      </c>
      <c r="B241" s="82"/>
      <c r="C241" s="82" t="s">
        <v>955</v>
      </c>
      <c r="D241" s="82"/>
      <c r="E241" s="83">
        <v>1442</v>
      </c>
      <c r="F241" s="83">
        <v>159.83000000000001</v>
      </c>
      <c r="G241" s="84">
        <v>0.11083911234396672</v>
      </c>
    </row>
    <row r="242" spans="1:7" ht="38.25" x14ac:dyDescent="0.2">
      <c r="A242" s="81" t="s">
        <v>956</v>
      </c>
      <c r="B242" s="82"/>
      <c r="C242" s="82" t="s">
        <v>957</v>
      </c>
      <c r="D242" s="82"/>
      <c r="E242" s="83">
        <v>1442</v>
      </c>
      <c r="F242" s="83">
        <v>159.83000000000001</v>
      </c>
      <c r="G242" s="84">
        <v>0.11083911234396672</v>
      </c>
    </row>
    <row r="243" spans="1:7" x14ac:dyDescent="0.2">
      <c r="A243" s="81" t="s">
        <v>912</v>
      </c>
      <c r="B243" s="82" t="s">
        <v>913</v>
      </c>
      <c r="C243" s="82" t="s">
        <v>957</v>
      </c>
      <c r="D243" s="82"/>
      <c r="E243" s="83">
        <v>1442</v>
      </c>
      <c r="F243" s="83">
        <v>159.83000000000001</v>
      </c>
      <c r="G243" s="84">
        <v>0.11083911234396672</v>
      </c>
    </row>
    <row r="244" spans="1:7" x14ac:dyDescent="0.2">
      <c r="A244" s="81" t="s">
        <v>936</v>
      </c>
      <c r="B244" s="82" t="s">
        <v>937</v>
      </c>
      <c r="C244" s="82" t="s">
        <v>957</v>
      </c>
      <c r="D244" s="82"/>
      <c r="E244" s="83">
        <v>1442</v>
      </c>
      <c r="F244" s="83">
        <v>159.83000000000001</v>
      </c>
      <c r="G244" s="84">
        <v>0.11083911234396672</v>
      </c>
    </row>
    <row r="245" spans="1:7" ht="38.25" x14ac:dyDescent="0.2">
      <c r="A245" s="81" t="s">
        <v>866</v>
      </c>
      <c r="B245" s="82" t="s">
        <v>937</v>
      </c>
      <c r="C245" s="82" t="s">
        <v>957</v>
      </c>
      <c r="D245" s="82" t="s">
        <v>867</v>
      </c>
      <c r="E245" s="83">
        <v>1442</v>
      </c>
      <c r="F245" s="83">
        <v>159.83000000000001</v>
      </c>
      <c r="G245" s="84">
        <v>0.11083911234396672</v>
      </c>
    </row>
    <row r="246" spans="1:7" ht="51" x14ac:dyDescent="0.2">
      <c r="A246" s="81" t="s">
        <v>958</v>
      </c>
      <c r="B246" s="82"/>
      <c r="C246" s="82" t="s">
        <v>959</v>
      </c>
      <c r="D246" s="82"/>
      <c r="E246" s="83">
        <v>5932.75</v>
      </c>
      <c r="F246" s="83">
        <v>465.63</v>
      </c>
      <c r="G246" s="84">
        <v>7.8484682482828361E-2</v>
      </c>
    </row>
    <row r="247" spans="1:7" ht="38.25" x14ac:dyDescent="0.2">
      <c r="A247" s="81" t="s">
        <v>960</v>
      </c>
      <c r="B247" s="82"/>
      <c r="C247" s="82" t="s">
        <v>961</v>
      </c>
      <c r="D247" s="82"/>
      <c r="E247" s="83">
        <v>997.53</v>
      </c>
      <c r="F247" s="83">
        <v>0</v>
      </c>
      <c r="G247" s="84">
        <v>0</v>
      </c>
    </row>
    <row r="248" spans="1:7" x14ac:dyDescent="0.2">
      <c r="A248" s="81" t="s">
        <v>800</v>
      </c>
      <c r="B248" s="82" t="s">
        <v>801</v>
      </c>
      <c r="C248" s="82" t="s">
        <v>961</v>
      </c>
      <c r="D248" s="82"/>
      <c r="E248" s="83">
        <v>997.53</v>
      </c>
      <c r="F248" s="83">
        <v>0</v>
      </c>
      <c r="G248" s="84">
        <v>0</v>
      </c>
    </row>
    <row r="249" spans="1:7" x14ac:dyDescent="0.2">
      <c r="A249" s="81" t="s">
        <v>850</v>
      </c>
      <c r="B249" s="82" t="s">
        <v>851</v>
      </c>
      <c r="C249" s="82" t="s">
        <v>961</v>
      </c>
      <c r="D249" s="82"/>
      <c r="E249" s="83">
        <v>997.53</v>
      </c>
      <c r="F249" s="83">
        <v>0</v>
      </c>
      <c r="G249" s="84">
        <v>0</v>
      </c>
    </row>
    <row r="250" spans="1:7" ht="38.25" x14ac:dyDescent="0.2">
      <c r="A250" s="81" t="s">
        <v>866</v>
      </c>
      <c r="B250" s="82" t="s">
        <v>851</v>
      </c>
      <c r="C250" s="82" t="s">
        <v>961</v>
      </c>
      <c r="D250" s="82" t="s">
        <v>867</v>
      </c>
      <c r="E250" s="83">
        <v>997.53</v>
      </c>
      <c r="F250" s="83">
        <v>0</v>
      </c>
      <c r="G250" s="84">
        <v>0</v>
      </c>
    </row>
    <row r="251" spans="1:7" ht="63.75" x14ac:dyDescent="0.2">
      <c r="A251" s="81" t="s">
        <v>962</v>
      </c>
      <c r="B251" s="82"/>
      <c r="C251" s="82" t="s">
        <v>963</v>
      </c>
      <c r="D251" s="82"/>
      <c r="E251" s="83">
        <v>1314.22</v>
      </c>
      <c r="F251" s="83">
        <v>344.63</v>
      </c>
      <c r="G251" s="84">
        <v>0.2622315898403616</v>
      </c>
    </row>
    <row r="252" spans="1:7" x14ac:dyDescent="0.2">
      <c r="A252" s="81" t="s">
        <v>912</v>
      </c>
      <c r="B252" s="82" t="s">
        <v>913</v>
      </c>
      <c r="C252" s="82" t="s">
        <v>963</v>
      </c>
      <c r="D252" s="82"/>
      <c r="E252" s="83">
        <v>1314.22</v>
      </c>
      <c r="F252" s="83">
        <v>344.63</v>
      </c>
      <c r="G252" s="84">
        <v>0.2622315898403616</v>
      </c>
    </row>
    <row r="253" spans="1:7" x14ac:dyDescent="0.2">
      <c r="A253" s="81" t="s">
        <v>926</v>
      </c>
      <c r="B253" s="82" t="s">
        <v>927</v>
      </c>
      <c r="C253" s="82" t="s">
        <v>963</v>
      </c>
      <c r="D253" s="82"/>
      <c r="E253" s="83">
        <v>1314.22</v>
      </c>
      <c r="F253" s="83">
        <v>344.63</v>
      </c>
      <c r="G253" s="84">
        <v>0.2622315898403616</v>
      </c>
    </row>
    <row r="254" spans="1:7" x14ac:dyDescent="0.2">
      <c r="A254" s="81" t="s">
        <v>804</v>
      </c>
      <c r="B254" s="82" t="s">
        <v>927</v>
      </c>
      <c r="C254" s="82" t="s">
        <v>963</v>
      </c>
      <c r="D254" s="82" t="s">
        <v>805</v>
      </c>
      <c r="E254" s="83">
        <v>126.56</v>
      </c>
      <c r="F254" s="83">
        <v>32.75</v>
      </c>
      <c r="G254" s="84">
        <v>0.25877054361567636</v>
      </c>
    </row>
    <row r="255" spans="1:7" x14ac:dyDescent="0.2">
      <c r="A255" s="81" t="s">
        <v>806</v>
      </c>
      <c r="B255" s="82" t="s">
        <v>927</v>
      </c>
      <c r="C255" s="82" t="s">
        <v>963</v>
      </c>
      <c r="D255" s="82" t="s">
        <v>29</v>
      </c>
      <c r="E255" s="83">
        <v>1187.6600000000001</v>
      </c>
      <c r="F255" s="83">
        <v>311.88</v>
      </c>
      <c r="G255" s="84">
        <v>0.26260040752403885</v>
      </c>
    </row>
    <row r="256" spans="1:7" ht="51" x14ac:dyDescent="0.2">
      <c r="A256" s="81" t="s">
        <v>964</v>
      </c>
      <c r="B256" s="82"/>
      <c r="C256" s="82" t="s">
        <v>965</v>
      </c>
      <c r="D256" s="82"/>
      <c r="E256" s="83">
        <v>396</v>
      </c>
      <c r="F256" s="83">
        <v>51</v>
      </c>
      <c r="G256" s="84">
        <v>0.12878787878787878</v>
      </c>
    </row>
    <row r="257" spans="1:7" x14ac:dyDescent="0.2">
      <c r="A257" s="81" t="s">
        <v>912</v>
      </c>
      <c r="B257" s="82" t="s">
        <v>913</v>
      </c>
      <c r="C257" s="82" t="s">
        <v>965</v>
      </c>
      <c r="D257" s="82"/>
      <c r="E257" s="83">
        <v>396</v>
      </c>
      <c r="F257" s="83">
        <v>51</v>
      </c>
      <c r="G257" s="84">
        <v>0.12878787878787878</v>
      </c>
    </row>
    <row r="258" spans="1:7" x14ac:dyDescent="0.2">
      <c r="A258" s="81" t="s">
        <v>936</v>
      </c>
      <c r="B258" s="82" t="s">
        <v>937</v>
      </c>
      <c r="C258" s="82" t="s">
        <v>965</v>
      </c>
      <c r="D258" s="82"/>
      <c r="E258" s="83">
        <v>396</v>
      </c>
      <c r="F258" s="83">
        <v>51</v>
      </c>
      <c r="G258" s="84">
        <v>0.12878787878787878</v>
      </c>
    </row>
    <row r="259" spans="1:7" ht="38.25" x14ac:dyDescent="0.2">
      <c r="A259" s="81" t="s">
        <v>866</v>
      </c>
      <c r="B259" s="82" t="s">
        <v>937</v>
      </c>
      <c r="C259" s="82" t="s">
        <v>965</v>
      </c>
      <c r="D259" s="82" t="s">
        <v>867</v>
      </c>
      <c r="E259" s="83">
        <v>396</v>
      </c>
      <c r="F259" s="83">
        <v>51</v>
      </c>
      <c r="G259" s="84">
        <v>0.12878787878787878</v>
      </c>
    </row>
    <row r="260" spans="1:7" ht="38.25" x14ac:dyDescent="0.2">
      <c r="A260" s="81" t="s">
        <v>966</v>
      </c>
      <c r="B260" s="82"/>
      <c r="C260" s="82" t="s">
        <v>967</v>
      </c>
      <c r="D260" s="82"/>
      <c r="E260" s="83">
        <v>125</v>
      </c>
      <c r="F260" s="83">
        <v>0</v>
      </c>
      <c r="G260" s="84">
        <v>0</v>
      </c>
    </row>
    <row r="261" spans="1:7" x14ac:dyDescent="0.2">
      <c r="A261" s="81" t="s">
        <v>800</v>
      </c>
      <c r="B261" s="82" t="s">
        <v>801</v>
      </c>
      <c r="C261" s="82" t="s">
        <v>967</v>
      </c>
      <c r="D261" s="82"/>
      <c r="E261" s="83">
        <v>125</v>
      </c>
      <c r="F261" s="83">
        <v>0</v>
      </c>
      <c r="G261" s="84">
        <v>0</v>
      </c>
    </row>
    <row r="262" spans="1:7" x14ac:dyDescent="0.2">
      <c r="A262" s="81" t="s">
        <v>850</v>
      </c>
      <c r="B262" s="82" t="s">
        <v>851</v>
      </c>
      <c r="C262" s="82" t="s">
        <v>967</v>
      </c>
      <c r="D262" s="82"/>
      <c r="E262" s="83">
        <v>125</v>
      </c>
      <c r="F262" s="83">
        <v>0</v>
      </c>
      <c r="G262" s="84">
        <v>0</v>
      </c>
    </row>
    <row r="263" spans="1:7" ht="38.25" x14ac:dyDescent="0.2">
      <c r="A263" s="81" t="s">
        <v>866</v>
      </c>
      <c r="B263" s="82" t="s">
        <v>851</v>
      </c>
      <c r="C263" s="82" t="s">
        <v>967</v>
      </c>
      <c r="D263" s="82" t="s">
        <v>867</v>
      </c>
      <c r="E263" s="83">
        <v>125</v>
      </c>
      <c r="F263" s="83">
        <v>0</v>
      </c>
      <c r="G263" s="84">
        <v>0</v>
      </c>
    </row>
    <row r="264" spans="1:7" ht="38.25" x14ac:dyDescent="0.2">
      <c r="A264" s="81" t="s">
        <v>968</v>
      </c>
      <c r="B264" s="82"/>
      <c r="C264" s="82" t="s">
        <v>969</v>
      </c>
      <c r="D264" s="82"/>
      <c r="E264" s="83">
        <v>450</v>
      </c>
      <c r="F264" s="83">
        <v>70</v>
      </c>
      <c r="G264" s="84">
        <v>0.15555555555555556</v>
      </c>
    </row>
    <row r="265" spans="1:7" x14ac:dyDescent="0.2">
      <c r="A265" s="81" t="s">
        <v>912</v>
      </c>
      <c r="B265" s="82" t="s">
        <v>913</v>
      </c>
      <c r="C265" s="82" t="s">
        <v>969</v>
      </c>
      <c r="D265" s="82"/>
      <c r="E265" s="83">
        <v>450</v>
      </c>
      <c r="F265" s="83">
        <v>70</v>
      </c>
      <c r="G265" s="84">
        <v>0.15555555555555556</v>
      </c>
    </row>
    <row r="266" spans="1:7" x14ac:dyDescent="0.2">
      <c r="A266" s="81" t="s">
        <v>936</v>
      </c>
      <c r="B266" s="82" t="s">
        <v>937</v>
      </c>
      <c r="C266" s="82" t="s">
        <v>969</v>
      </c>
      <c r="D266" s="82"/>
      <c r="E266" s="83">
        <v>450</v>
      </c>
      <c r="F266" s="83">
        <v>70</v>
      </c>
      <c r="G266" s="84">
        <v>0.15555555555555556</v>
      </c>
    </row>
    <row r="267" spans="1:7" ht="38.25" x14ac:dyDescent="0.2">
      <c r="A267" s="81" t="s">
        <v>866</v>
      </c>
      <c r="B267" s="82" t="s">
        <v>937</v>
      </c>
      <c r="C267" s="82" t="s">
        <v>969</v>
      </c>
      <c r="D267" s="82" t="s">
        <v>867</v>
      </c>
      <c r="E267" s="83">
        <v>450</v>
      </c>
      <c r="F267" s="83">
        <v>70</v>
      </c>
      <c r="G267" s="84">
        <v>0.15555555555555556</v>
      </c>
    </row>
    <row r="268" spans="1:7" ht="51" x14ac:dyDescent="0.2">
      <c r="A268" s="81" t="s">
        <v>970</v>
      </c>
      <c r="B268" s="82"/>
      <c r="C268" s="82" t="s">
        <v>971</v>
      </c>
      <c r="D268" s="82"/>
      <c r="E268" s="83">
        <v>250</v>
      </c>
      <c r="F268" s="83">
        <v>0</v>
      </c>
      <c r="G268" s="84">
        <v>0</v>
      </c>
    </row>
    <row r="269" spans="1:7" x14ac:dyDescent="0.2">
      <c r="A269" s="81" t="s">
        <v>912</v>
      </c>
      <c r="B269" s="82" t="s">
        <v>913</v>
      </c>
      <c r="C269" s="82" t="s">
        <v>971</v>
      </c>
      <c r="D269" s="82"/>
      <c r="E269" s="83">
        <v>250</v>
      </c>
      <c r="F269" s="83">
        <v>0</v>
      </c>
      <c r="G269" s="84">
        <v>0</v>
      </c>
    </row>
    <row r="270" spans="1:7" x14ac:dyDescent="0.2">
      <c r="A270" s="81" t="s">
        <v>926</v>
      </c>
      <c r="B270" s="82" t="s">
        <v>927</v>
      </c>
      <c r="C270" s="82" t="s">
        <v>971</v>
      </c>
      <c r="D270" s="82"/>
      <c r="E270" s="83">
        <v>250</v>
      </c>
      <c r="F270" s="83">
        <v>0</v>
      </c>
      <c r="G270" s="84">
        <v>0</v>
      </c>
    </row>
    <row r="271" spans="1:7" ht="38.25" x14ac:dyDescent="0.2">
      <c r="A271" s="81" t="s">
        <v>866</v>
      </c>
      <c r="B271" s="82" t="s">
        <v>927</v>
      </c>
      <c r="C271" s="82" t="s">
        <v>971</v>
      </c>
      <c r="D271" s="82" t="s">
        <v>867</v>
      </c>
      <c r="E271" s="83">
        <v>250</v>
      </c>
      <c r="F271" s="83">
        <v>0</v>
      </c>
      <c r="G271" s="84">
        <v>0</v>
      </c>
    </row>
    <row r="272" spans="1:7" ht="102" x14ac:dyDescent="0.2">
      <c r="A272" s="81" t="s">
        <v>972</v>
      </c>
      <c r="B272" s="82"/>
      <c r="C272" s="82" t="s">
        <v>973</v>
      </c>
      <c r="D272" s="82"/>
      <c r="E272" s="83">
        <v>2400</v>
      </c>
      <c r="F272" s="83">
        <v>0</v>
      </c>
      <c r="G272" s="84">
        <v>0</v>
      </c>
    </row>
    <row r="273" spans="1:7" x14ac:dyDescent="0.2">
      <c r="A273" s="81" t="s">
        <v>912</v>
      </c>
      <c r="B273" s="82" t="s">
        <v>913</v>
      </c>
      <c r="C273" s="82" t="s">
        <v>973</v>
      </c>
      <c r="D273" s="82"/>
      <c r="E273" s="83">
        <v>2400</v>
      </c>
      <c r="F273" s="83">
        <v>0</v>
      </c>
      <c r="G273" s="84">
        <v>0</v>
      </c>
    </row>
    <row r="274" spans="1:7" x14ac:dyDescent="0.2">
      <c r="A274" s="81" t="s">
        <v>936</v>
      </c>
      <c r="B274" s="82" t="s">
        <v>937</v>
      </c>
      <c r="C274" s="82" t="s">
        <v>973</v>
      </c>
      <c r="D274" s="82"/>
      <c r="E274" s="83">
        <v>2400</v>
      </c>
      <c r="F274" s="83">
        <v>0</v>
      </c>
      <c r="G274" s="84">
        <v>0</v>
      </c>
    </row>
    <row r="275" spans="1:7" ht="38.25" x14ac:dyDescent="0.2">
      <c r="A275" s="81" t="s">
        <v>866</v>
      </c>
      <c r="B275" s="82" t="s">
        <v>937</v>
      </c>
      <c r="C275" s="82" t="s">
        <v>973</v>
      </c>
      <c r="D275" s="82" t="s">
        <v>867</v>
      </c>
      <c r="E275" s="83">
        <v>2400</v>
      </c>
      <c r="F275" s="83">
        <v>0</v>
      </c>
      <c r="G275" s="84">
        <v>0</v>
      </c>
    </row>
    <row r="276" spans="1:7" ht="76.5" x14ac:dyDescent="0.2">
      <c r="A276" s="81" t="s">
        <v>974</v>
      </c>
      <c r="B276" s="82"/>
      <c r="C276" s="82" t="s">
        <v>975</v>
      </c>
      <c r="D276" s="82"/>
      <c r="E276" s="83">
        <v>655.01</v>
      </c>
      <c r="F276" s="83">
        <v>0</v>
      </c>
      <c r="G276" s="84">
        <v>0</v>
      </c>
    </row>
    <row r="277" spans="1:7" ht="63.75" x14ac:dyDescent="0.2">
      <c r="A277" s="81" t="s">
        <v>976</v>
      </c>
      <c r="B277" s="82"/>
      <c r="C277" s="82" t="s">
        <v>977</v>
      </c>
      <c r="D277" s="82"/>
      <c r="E277" s="83">
        <v>655.01</v>
      </c>
      <c r="F277" s="83">
        <v>0</v>
      </c>
      <c r="G277" s="84">
        <v>0</v>
      </c>
    </row>
    <row r="278" spans="1:7" x14ac:dyDescent="0.2">
      <c r="A278" s="81" t="s">
        <v>912</v>
      </c>
      <c r="B278" s="82" t="s">
        <v>913</v>
      </c>
      <c r="C278" s="82" t="s">
        <v>977</v>
      </c>
      <c r="D278" s="82"/>
      <c r="E278" s="83">
        <v>655.01</v>
      </c>
      <c r="F278" s="83">
        <v>0</v>
      </c>
      <c r="G278" s="84">
        <v>0</v>
      </c>
    </row>
    <row r="279" spans="1:7" ht="25.5" x14ac:dyDescent="0.2">
      <c r="A279" s="81" t="s">
        <v>914</v>
      </c>
      <c r="B279" s="82" t="s">
        <v>915</v>
      </c>
      <c r="C279" s="82" t="s">
        <v>977</v>
      </c>
      <c r="D279" s="82"/>
      <c r="E279" s="83">
        <v>655.01</v>
      </c>
      <c r="F279" s="83">
        <v>0</v>
      </c>
      <c r="G279" s="84">
        <v>0</v>
      </c>
    </row>
    <row r="280" spans="1:7" x14ac:dyDescent="0.2">
      <c r="A280" s="81" t="s">
        <v>804</v>
      </c>
      <c r="B280" s="82" t="s">
        <v>915</v>
      </c>
      <c r="C280" s="82" t="s">
        <v>977</v>
      </c>
      <c r="D280" s="82" t="s">
        <v>805</v>
      </c>
      <c r="E280" s="83">
        <v>600.01</v>
      </c>
      <c r="F280" s="83">
        <v>0</v>
      </c>
      <c r="G280" s="84">
        <v>0</v>
      </c>
    </row>
    <row r="281" spans="1:7" x14ac:dyDescent="0.2">
      <c r="A281" s="81" t="s">
        <v>806</v>
      </c>
      <c r="B281" s="82" t="s">
        <v>915</v>
      </c>
      <c r="C281" s="82" t="s">
        <v>977</v>
      </c>
      <c r="D281" s="82" t="s">
        <v>29</v>
      </c>
      <c r="E281" s="83">
        <v>55</v>
      </c>
      <c r="F281" s="83">
        <v>0</v>
      </c>
      <c r="G281" s="84">
        <v>0</v>
      </c>
    </row>
    <row r="282" spans="1:7" ht="63.75" x14ac:dyDescent="0.2">
      <c r="A282" s="81" t="s">
        <v>978</v>
      </c>
      <c r="B282" s="82"/>
      <c r="C282" s="82" t="s">
        <v>979</v>
      </c>
      <c r="D282" s="82"/>
      <c r="E282" s="83">
        <v>1370</v>
      </c>
      <c r="F282" s="83">
        <v>0</v>
      </c>
      <c r="G282" s="84">
        <v>0</v>
      </c>
    </row>
    <row r="283" spans="1:7" ht="63.75" x14ac:dyDescent="0.2">
      <c r="A283" s="81" t="s">
        <v>980</v>
      </c>
      <c r="B283" s="82"/>
      <c r="C283" s="82" t="s">
        <v>981</v>
      </c>
      <c r="D283" s="82"/>
      <c r="E283" s="83">
        <v>420</v>
      </c>
      <c r="F283" s="83">
        <v>0</v>
      </c>
      <c r="G283" s="84">
        <v>0</v>
      </c>
    </row>
    <row r="284" spans="1:7" x14ac:dyDescent="0.2">
      <c r="A284" s="81" t="s">
        <v>800</v>
      </c>
      <c r="B284" s="82" t="s">
        <v>801</v>
      </c>
      <c r="C284" s="82" t="s">
        <v>981</v>
      </c>
      <c r="D284" s="82"/>
      <c r="E284" s="83">
        <v>420</v>
      </c>
      <c r="F284" s="83">
        <v>0</v>
      </c>
      <c r="G284" s="84">
        <v>0</v>
      </c>
    </row>
    <row r="285" spans="1:7" x14ac:dyDescent="0.2">
      <c r="A285" s="81" t="s">
        <v>850</v>
      </c>
      <c r="B285" s="82" t="s">
        <v>851</v>
      </c>
      <c r="C285" s="82" t="s">
        <v>981</v>
      </c>
      <c r="D285" s="82"/>
      <c r="E285" s="83">
        <v>420</v>
      </c>
      <c r="F285" s="83">
        <v>0</v>
      </c>
      <c r="G285" s="84">
        <v>0</v>
      </c>
    </row>
    <row r="286" spans="1:7" ht="38.25" x14ac:dyDescent="0.2">
      <c r="A286" s="81" t="s">
        <v>866</v>
      </c>
      <c r="B286" s="82" t="s">
        <v>851</v>
      </c>
      <c r="C286" s="82" t="s">
        <v>981</v>
      </c>
      <c r="D286" s="82" t="s">
        <v>867</v>
      </c>
      <c r="E286" s="83">
        <v>420</v>
      </c>
      <c r="F286" s="83">
        <v>0</v>
      </c>
      <c r="G286" s="84">
        <v>0</v>
      </c>
    </row>
    <row r="287" spans="1:7" ht="38.25" x14ac:dyDescent="0.2">
      <c r="A287" s="81" t="s">
        <v>982</v>
      </c>
      <c r="B287" s="82"/>
      <c r="C287" s="82" t="s">
        <v>983</v>
      </c>
      <c r="D287" s="82"/>
      <c r="E287" s="83">
        <v>570</v>
      </c>
      <c r="F287" s="83">
        <v>0</v>
      </c>
      <c r="G287" s="84">
        <v>0</v>
      </c>
    </row>
    <row r="288" spans="1:7" x14ac:dyDescent="0.2">
      <c r="A288" s="81" t="s">
        <v>912</v>
      </c>
      <c r="B288" s="82" t="s">
        <v>913</v>
      </c>
      <c r="C288" s="82" t="s">
        <v>983</v>
      </c>
      <c r="D288" s="82"/>
      <c r="E288" s="83">
        <v>570</v>
      </c>
      <c r="F288" s="83">
        <v>0</v>
      </c>
      <c r="G288" s="84">
        <v>0</v>
      </c>
    </row>
    <row r="289" spans="1:7" x14ac:dyDescent="0.2">
      <c r="A289" s="81" t="s">
        <v>926</v>
      </c>
      <c r="B289" s="82" t="s">
        <v>927</v>
      </c>
      <c r="C289" s="82" t="s">
        <v>983</v>
      </c>
      <c r="D289" s="82"/>
      <c r="E289" s="83">
        <v>570</v>
      </c>
      <c r="F289" s="83">
        <v>0</v>
      </c>
      <c r="G289" s="84">
        <v>0</v>
      </c>
    </row>
    <row r="290" spans="1:7" ht="38.25" x14ac:dyDescent="0.2">
      <c r="A290" s="81" t="s">
        <v>852</v>
      </c>
      <c r="B290" s="82" t="s">
        <v>927</v>
      </c>
      <c r="C290" s="82" t="s">
        <v>983</v>
      </c>
      <c r="D290" s="82" t="s">
        <v>853</v>
      </c>
      <c r="E290" s="83">
        <v>90</v>
      </c>
      <c r="F290" s="83">
        <v>0</v>
      </c>
      <c r="G290" s="84">
        <v>0</v>
      </c>
    </row>
    <row r="291" spans="1:7" ht="38.25" x14ac:dyDescent="0.2">
      <c r="A291" s="81" t="s">
        <v>866</v>
      </c>
      <c r="B291" s="82" t="s">
        <v>927</v>
      </c>
      <c r="C291" s="82" t="s">
        <v>983</v>
      </c>
      <c r="D291" s="82" t="s">
        <v>867</v>
      </c>
      <c r="E291" s="83">
        <v>480</v>
      </c>
      <c r="F291" s="83">
        <v>0</v>
      </c>
      <c r="G291" s="84">
        <v>0</v>
      </c>
    </row>
    <row r="292" spans="1:7" ht="63.75" x14ac:dyDescent="0.2">
      <c r="A292" s="81" t="s">
        <v>984</v>
      </c>
      <c r="B292" s="82"/>
      <c r="C292" s="82" t="s">
        <v>985</v>
      </c>
      <c r="D292" s="82"/>
      <c r="E292" s="83">
        <v>300</v>
      </c>
      <c r="F292" s="83">
        <v>0</v>
      </c>
      <c r="G292" s="84">
        <v>0</v>
      </c>
    </row>
    <row r="293" spans="1:7" x14ac:dyDescent="0.2">
      <c r="A293" s="81" t="s">
        <v>912</v>
      </c>
      <c r="B293" s="82" t="s">
        <v>913</v>
      </c>
      <c r="C293" s="82" t="s">
        <v>985</v>
      </c>
      <c r="D293" s="82"/>
      <c r="E293" s="83">
        <v>300</v>
      </c>
      <c r="F293" s="83">
        <v>0</v>
      </c>
      <c r="G293" s="84">
        <v>0</v>
      </c>
    </row>
    <row r="294" spans="1:7" x14ac:dyDescent="0.2">
      <c r="A294" s="81" t="s">
        <v>926</v>
      </c>
      <c r="B294" s="82" t="s">
        <v>927</v>
      </c>
      <c r="C294" s="82" t="s">
        <v>985</v>
      </c>
      <c r="D294" s="82"/>
      <c r="E294" s="83">
        <v>300</v>
      </c>
      <c r="F294" s="83">
        <v>0</v>
      </c>
      <c r="G294" s="84">
        <v>0</v>
      </c>
    </row>
    <row r="295" spans="1:7" ht="38.25" x14ac:dyDescent="0.2">
      <c r="A295" s="81" t="s">
        <v>866</v>
      </c>
      <c r="B295" s="82" t="s">
        <v>927</v>
      </c>
      <c r="C295" s="82" t="s">
        <v>985</v>
      </c>
      <c r="D295" s="82" t="s">
        <v>867</v>
      </c>
      <c r="E295" s="83">
        <v>300</v>
      </c>
      <c r="F295" s="83">
        <v>0</v>
      </c>
      <c r="G295" s="84">
        <v>0</v>
      </c>
    </row>
    <row r="296" spans="1:7" ht="25.5" x14ac:dyDescent="0.2">
      <c r="A296" s="81" t="s">
        <v>986</v>
      </c>
      <c r="B296" s="82"/>
      <c r="C296" s="82" t="s">
        <v>987</v>
      </c>
      <c r="D296" s="82"/>
      <c r="E296" s="83">
        <v>80</v>
      </c>
      <c r="F296" s="83">
        <v>0</v>
      </c>
      <c r="G296" s="84">
        <v>0</v>
      </c>
    </row>
    <row r="297" spans="1:7" x14ac:dyDescent="0.2">
      <c r="A297" s="81" t="s">
        <v>912</v>
      </c>
      <c r="B297" s="82" t="s">
        <v>913</v>
      </c>
      <c r="C297" s="82" t="s">
        <v>987</v>
      </c>
      <c r="D297" s="82"/>
      <c r="E297" s="83">
        <v>80</v>
      </c>
      <c r="F297" s="83">
        <v>0</v>
      </c>
      <c r="G297" s="84">
        <v>0</v>
      </c>
    </row>
    <row r="298" spans="1:7" x14ac:dyDescent="0.2">
      <c r="A298" s="81" t="s">
        <v>926</v>
      </c>
      <c r="B298" s="82" t="s">
        <v>927</v>
      </c>
      <c r="C298" s="82" t="s">
        <v>987</v>
      </c>
      <c r="D298" s="82"/>
      <c r="E298" s="83">
        <v>80</v>
      </c>
      <c r="F298" s="83">
        <v>0</v>
      </c>
      <c r="G298" s="84">
        <v>0</v>
      </c>
    </row>
    <row r="299" spans="1:7" ht="38.25" x14ac:dyDescent="0.2">
      <c r="A299" s="81" t="s">
        <v>866</v>
      </c>
      <c r="B299" s="82" t="s">
        <v>927</v>
      </c>
      <c r="C299" s="82" t="s">
        <v>987</v>
      </c>
      <c r="D299" s="82" t="s">
        <v>867</v>
      </c>
      <c r="E299" s="83">
        <v>80</v>
      </c>
      <c r="F299" s="83">
        <v>0</v>
      </c>
      <c r="G299" s="84">
        <v>0</v>
      </c>
    </row>
    <row r="300" spans="1:7" ht="76.5" x14ac:dyDescent="0.2">
      <c r="A300" s="81" t="s">
        <v>988</v>
      </c>
      <c r="B300" s="82"/>
      <c r="C300" s="82" t="s">
        <v>989</v>
      </c>
      <c r="D300" s="82"/>
      <c r="E300" s="83">
        <v>6760.78</v>
      </c>
      <c r="F300" s="83">
        <v>1474.41</v>
      </c>
      <c r="G300" s="84">
        <v>0.21808282476282326</v>
      </c>
    </row>
    <row r="301" spans="1:7" ht="89.25" x14ac:dyDescent="0.2">
      <c r="A301" s="81" t="s">
        <v>990</v>
      </c>
      <c r="B301" s="82"/>
      <c r="C301" s="82" t="s">
        <v>991</v>
      </c>
      <c r="D301" s="82"/>
      <c r="E301" s="83">
        <v>6760.78</v>
      </c>
      <c r="F301" s="83">
        <v>1474.41</v>
      </c>
      <c r="G301" s="84">
        <v>0.21808282476282326</v>
      </c>
    </row>
    <row r="302" spans="1:7" x14ac:dyDescent="0.2">
      <c r="A302" s="81" t="s">
        <v>912</v>
      </c>
      <c r="B302" s="82" t="s">
        <v>913</v>
      </c>
      <c r="C302" s="82" t="s">
        <v>991</v>
      </c>
      <c r="D302" s="82"/>
      <c r="E302" s="83">
        <v>6760.78</v>
      </c>
      <c r="F302" s="83">
        <v>1474.41</v>
      </c>
      <c r="G302" s="84">
        <v>0.21808282476282326</v>
      </c>
    </row>
    <row r="303" spans="1:7" x14ac:dyDescent="0.2">
      <c r="A303" s="81" t="s">
        <v>926</v>
      </c>
      <c r="B303" s="82" t="s">
        <v>927</v>
      </c>
      <c r="C303" s="82" t="s">
        <v>991</v>
      </c>
      <c r="D303" s="82"/>
      <c r="E303" s="83">
        <v>6760.78</v>
      </c>
      <c r="F303" s="83">
        <v>1474.41</v>
      </c>
      <c r="G303" s="84">
        <v>0.21808282476282326</v>
      </c>
    </row>
    <row r="304" spans="1:7" ht="38.25" x14ac:dyDescent="0.2">
      <c r="A304" s="81" t="s">
        <v>866</v>
      </c>
      <c r="B304" s="82" t="s">
        <v>927</v>
      </c>
      <c r="C304" s="82" t="s">
        <v>991</v>
      </c>
      <c r="D304" s="82" t="s">
        <v>867</v>
      </c>
      <c r="E304" s="83">
        <v>6760.78</v>
      </c>
      <c r="F304" s="83">
        <v>1474.41</v>
      </c>
      <c r="G304" s="84">
        <v>0.21808282476282326</v>
      </c>
    </row>
    <row r="305" spans="1:7" ht="25.5" x14ac:dyDescent="0.2">
      <c r="A305" s="77" t="s">
        <v>992</v>
      </c>
      <c r="B305" s="78"/>
      <c r="C305" s="78" t="s">
        <v>993</v>
      </c>
      <c r="D305" s="78"/>
      <c r="E305" s="79">
        <v>47595.11</v>
      </c>
      <c r="F305" s="79">
        <v>10081.67</v>
      </c>
      <c r="G305" s="80">
        <v>0.21182155057525867</v>
      </c>
    </row>
    <row r="306" spans="1:7" ht="76.5" x14ac:dyDescent="0.2">
      <c r="A306" s="81" t="s">
        <v>994</v>
      </c>
      <c r="B306" s="82"/>
      <c r="C306" s="82" t="s">
        <v>995</v>
      </c>
      <c r="D306" s="82"/>
      <c r="E306" s="83">
        <v>1350.33</v>
      </c>
      <c r="F306" s="83">
        <v>0</v>
      </c>
      <c r="G306" s="84">
        <v>0</v>
      </c>
    </row>
    <row r="307" spans="1:7" ht="51" x14ac:dyDescent="0.2">
      <c r="A307" s="81" t="s">
        <v>996</v>
      </c>
      <c r="B307" s="82"/>
      <c r="C307" s="82" t="s">
        <v>997</v>
      </c>
      <c r="D307" s="82"/>
      <c r="E307" s="83">
        <v>0</v>
      </c>
      <c r="F307" s="83">
        <v>0</v>
      </c>
      <c r="G307" s="84" t="e">
        <v>#DIV/0!</v>
      </c>
    </row>
    <row r="308" spans="1:7" x14ac:dyDescent="0.2">
      <c r="A308" s="81" t="s">
        <v>998</v>
      </c>
      <c r="B308" s="82" t="s">
        <v>999</v>
      </c>
      <c r="C308" s="82" t="s">
        <v>997</v>
      </c>
      <c r="D308" s="82"/>
      <c r="E308" s="83">
        <v>0</v>
      </c>
      <c r="F308" s="83">
        <v>0</v>
      </c>
      <c r="G308" s="84" t="e">
        <v>#DIV/0!</v>
      </c>
    </row>
    <row r="309" spans="1:7" x14ac:dyDescent="0.2">
      <c r="A309" s="81" t="s">
        <v>1000</v>
      </c>
      <c r="B309" s="82" t="s">
        <v>1001</v>
      </c>
      <c r="C309" s="82" t="s">
        <v>997</v>
      </c>
      <c r="D309" s="82"/>
      <c r="E309" s="83">
        <v>0</v>
      </c>
      <c r="F309" s="83">
        <v>0</v>
      </c>
      <c r="G309" s="84" t="e">
        <v>#DIV/0!</v>
      </c>
    </row>
    <row r="310" spans="1:7" x14ac:dyDescent="0.2">
      <c r="A310" s="81" t="s">
        <v>806</v>
      </c>
      <c r="B310" s="82" t="s">
        <v>1001</v>
      </c>
      <c r="C310" s="82" t="s">
        <v>997</v>
      </c>
      <c r="D310" s="82" t="s">
        <v>29</v>
      </c>
      <c r="E310" s="83">
        <v>0</v>
      </c>
      <c r="F310" s="83">
        <v>0</v>
      </c>
      <c r="G310" s="84" t="e">
        <v>#DIV/0!</v>
      </c>
    </row>
    <row r="311" spans="1:7" ht="51" x14ac:dyDescent="0.2">
      <c r="A311" s="81" t="s">
        <v>1002</v>
      </c>
      <c r="B311" s="82"/>
      <c r="C311" s="82" t="s">
        <v>1003</v>
      </c>
      <c r="D311" s="82"/>
      <c r="E311" s="83">
        <v>17</v>
      </c>
      <c r="F311" s="83">
        <v>0</v>
      </c>
      <c r="G311" s="84">
        <v>0</v>
      </c>
    </row>
    <row r="312" spans="1:7" x14ac:dyDescent="0.2">
      <c r="A312" s="81" t="s">
        <v>998</v>
      </c>
      <c r="B312" s="82" t="s">
        <v>999</v>
      </c>
      <c r="C312" s="82" t="s">
        <v>1003</v>
      </c>
      <c r="D312" s="82"/>
      <c r="E312" s="83">
        <v>17</v>
      </c>
      <c r="F312" s="83">
        <v>0</v>
      </c>
      <c r="G312" s="84">
        <v>0</v>
      </c>
    </row>
    <row r="313" spans="1:7" x14ac:dyDescent="0.2">
      <c r="A313" s="81" t="s">
        <v>1000</v>
      </c>
      <c r="B313" s="82" t="s">
        <v>1001</v>
      </c>
      <c r="C313" s="82" t="s">
        <v>1003</v>
      </c>
      <c r="D313" s="82"/>
      <c r="E313" s="83">
        <v>17</v>
      </c>
      <c r="F313" s="83">
        <v>0</v>
      </c>
      <c r="G313" s="84">
        <v>0</v>
      </c>
    </row>
    <row r="314" spans="1:7" x14ac:dyDescent="0.2">
      <c r="A314" s="81" t="s">
        <v>806</v>
      </c>
      <c r="B314" s="82" t="s">
        <v>1001</v>
      </c>
      <c r="C314" s="82" t="s">
        <v>1003</v>
      </c>
      <c r="D314" s="82" t="s">
        <v>29</v>
      </c>
      <c r="E314" s="83">
        <v>17</v>
      </c>
      <c r="F314" s="83">
        <v>0</v>
      </c>
      <c r="G314" s="84">
        <v>0</v>
      </c>
    </row>
    <row r="315" spans="1:7" ht="76.5" x14ac:dyDescent="0.2">
      <c r="A315" s="81" t="s">
        <v>1004</v>
      </c>
      <c r="B315" s="82"/>
      <c r="C315" s="82" t="s">
        <v>1005</v>
      </c>
      <c r="D315" s="82"/>
      <c r="E315" s="83">
        <v>1333.33</v>
      </c>
      <c r="F315" s="83">
        <v>0</v>
      </c>
      <c r="G315" s="84">
        <v>0</v>
      </c>
    </row>
    <row r="316" spans="1:7" x14ac:dyDescent="0.2">
      <c r="A316" s="81" t="s">
        <v>998</v>
      </c>
      <c r="B316" s="82" t="s">
        <v>999</v>
      </c>
      <c r="C316" s="82" t="s">
        <v>1005</v>
      </c>
      <c r="D316" s="82"/>
      <c r="E316" s="83">
        <v>1333.33</v>
      </c>
      <c r="F316" s="83">
        <v>0</v>
      </c>
      <c r="G316" s="84">
        <v>0</v>
      </c>
    </row>
    <row r="317" spans="1:7" x14ac:dyDescent="0.2">
      <c r="A317" s="81" t="s">
        <v>1000</v>
      </c>
      <c r="B317" s="82" t="s">
        <v>1001</v>
      </c>
      <c r="C317" s="82" t="s">
        <v>1005</v>
      </c>
      <c r="D317" s="82"/>
      <c r="E317" s="83">
        <v>1333.33</v>
      </c>
      <c r="F317" s="83">
        <v>0</v>
      </c>
      <c r="G317" s="84">
        <v>0</v>
      </c>
    </row>
    <row r="318" spans="1:7" ht="38.25" x14ac:dyDescent="0.2">
      <c r="A318" s="81" t="s">
        <v>852</v>
      </c>
      <c r="B318" s="82" t="s">
        <v>1001</v>
      </c>
      <c r="C318" s="82" t="s">
        <v>1005</v>
      </c>
      <c r="D318" s="82" t="s">
        <v>853</v>
      </c>
      <c r="E318" s="83">
        <v>1333.33</v>
      </c>
      <c r="F318" s="83">
        <v>0</v>
      </c>
      <c r="G318" s="84">
        <v>0</v>
      </c>
    </row>
    <row r="319" spans="1:7" ht="127.5" x14ac:dyDescent="0.2">
      <c r="A319" s="81" t="s">
        <v>1006</v>
      </c>
      <c r="B319" s="82"/>
      <c r="C319" s="82" t="s">
        <v>1007</v>
      </c>
      <c r="D319" s="82"/>
      <c r="E319" s="83">
        <v>8366.8000000000011</v>
      </c>
      <c r="F319" s="83">
        <v>1781.0900000000001</v>
      </c>
      <c r="G319" s="84">
        <v>0.21287589042405697</v>
      </c>
    </row>
    <row r="320" spans="1:7" ht="51" x14ac:dyDescent="0.2">
      <c r="A320" s="81" t="s">
        <v>1008</v>
      </c>
      <c r="B320" s="82"/>
      <c r="C320" s="82" t="s">
        <v>1009</v>
      </c>
      <c r="D320" s="82"/>
      <c r="E320" s="83">
        <v>3393.2</v>
      </c>
      <c r="F320" s="83">
        <v>810</v>
      </c>
      <c r="G320" s="84">
        <v>0.2387127195567606</v>
      </c>
    </row>
    <row r="321" spans="1:7" x14ac:dyDescent="0.2">
      <c r="A321" s="81" t="s">
        <v>998</v>
      </c>
      <c r="B321" s="82" t="s">
        <v>999</v>
      </c>
      <c r="C321" s="82" t="s">
        <v>1009</v>
      </c>
      <c r="D321" s="82"/>
      <c r="E321" s="83">
        <v>3393.2</v>
      </c>
      <c r="F321" s="83">
        <v>810</v>
      </c>
      <c r="G321" s="84">
        <v>0.2387127195567606</v>
      </c>
    </row>
    <row r="322" spans="1:7" x14ac:dyDescent="0.2">
      <c r="A322" s="81" t="s">
        <v>1000</v>
      </c>
      <c r="B322" s="82" t="s">
        <v>1001</v>
      </c>
      <c r="C322" s="82" t="s">
        <v>1009</v>
      </c>
      <c r="D322" s="82"/>
      <c r="E322" s="83">
        <v>3393.2</v>
      </c>
      <c r="F322" s="83">
        <v>810</v>
      </c>
      <c r="G322" s="84">
        <v>0.2387127195567606</v>
      </c>
    </row>
    <row r="323" spans="1:7" x14ac:dyDescent="0.2">
      <c r="A323" s="81" t="s">
        <v>804</v>
      </c>
      <c r="B323" s="82" t="s">
        <v>1001</v>
      </c>
      <c r="C323" s="82" t="s">
        <v>1009</v>
      </c>
      <c r="D323" s="82" t="s">
        <v>805</v>
      </c>
      <c r="E323" s="83">
        <v>3393.2</v>
      </c>
      <c r="F323" s="83">
        <v>810</v>
      </c>
      <c r="G323" s="84">
        <v>0.2387127195567606</v>
      </c>
    </row>
    <row r="324" spans="1:7" ht="38.25" x14ac:dyDescent="0.2">
      <c r="A324" s="81" t="s">
        <v>1010</v>
      </c>
      <c r="B324" s="82"/>
      <c r="C324" s="82" t="s">
        <v>1011</v>
      </c>
      <c r="D324" s="82"/>
      <c r="E324" s="83">
        <v>4810.7300000000005</v>
      </c>
      <c r="F324" s="83">
        <v>808.22</v>
      </c>
      <c r="G324" s="84">
        <v>0.16800360859994221</v>
      </c>
    </row>
    <row r="325" spans="1:7" x14ac:dyDescent="0.2">
      <c r="A325" s="81" t="s">
        <v>998</v>
      </c>
      <c r="B325" s="82" t="s">
        <v>999</v>
      </c>
      <c r="C325" s="82" t="s">
        <v>1011</v>
      </c>
      <c r="D325" s="82"/>
      <c r="E325" s="83">
        <v>4810.7300000000005</v>
      </c>
      <c r="F325" s="83">
        <v>808.22</v>
      </c>
      <c r="G325" s="84">
        <v>0.16800360859994221</v>
      </c>
    </row>
    <row r="326" spans="1:7" x14ac:dyDescent="0.2">
      <c r="A326" s="81" t="s">
        <v>1000</v>
      </c>
      <c r="B326" s="82" t="s">
        <v>1001</v>
      </c>
      <c r="C326" s="82" t="s">
        <v>1011</v>
      </c>
      <c r="D326" s="82"/>
      <c r="E326" s="83">
        <v>4810.7300000000005</v>
      </c>
      <c r="F326" s="83">
        <v>808.22</v>
      </c>
      <c r="G326" s="84">
        <v>0.16800360859994221</v>
      </c>
    </row>
    <row r="327" spans="1:7" ht="38.25" x14ac:dyDescent="0.2">
      <c r="A327" s="81" t="s">
        <v>852</v>
      </c>
      <c r="B327" s="82" t="s">
        <v>1001</v>
      </c>
      <c r="C327" s="82" t="s">
        <v>1011</v>
      </c>
      <c r="D327" s="82" t="s">
        <v>853</v>
      </c>
      <c r="E327" s="83">
        <v>575.70000000000005</v>
      </c>
      <c r="F327" s="83">
        <v>8.15</v>
      </c>
      <c r="G327" s="84">
        <v>1.4156678825777314E-2</v>
      </c>
    </row>
    <row r="328" spans="1:7" x14ac:dyDescent="0.2">
      <c r="A328" s="81" t="s">
        <v>804</v>
      </c>
      <c r="B328" s="82" t="s">
        <v>1001</v>
      </c>
      <c r="C328" s="82" t="s">
        <v>1011</v>
      </c>
      <c r="D328" s="82" t="s">
        <v>805</v>
      </c>
      <c r="E328" s="83">
        <v>3379.03</v>
      </c>
      <c r="F328" s="83">
        <v>687.57</v>
      </c>
      <c r="G328" s="84">
        <v>0.20348147249358545</v>
      </c>
    </row>
    <row r="329" spans="1:7" x14ac:dyDescent="0.2">
      <c r="A329" s="81" t="s">
        <v>806</v>
      </c>
      <c r="B329" s="82" t="s">
        <v>1001</v>
      </c>
      <c r="C329" s="82" t="s">
        <v>1011</v>
      </c>
      <c r="D329" s="82" t="s">
        <v>29</v>
      </c>
      <c r="E329" s="83">
        <v>856</v>
      </c>
      <c r="F329" s="83">
        <v>112.5</v>
      </c>
      <c r="G329" s="84">
        <v>0.13142523364485981</v>
      </c>
    </row>
    <row r="330" spans="1:7" ht="25.5" x14ac:dyDescent="0.2">
      <c r="A330" s="81" t="s">
        <v>1012</v>
      </c>
      <c r="B330" s="82"/>
      <c r="C330" s="82" t="s">
        <v>1013</v>
      </c>
      <c r="D330" s="82"/>
      <c r="E330" s="83">
        <v>162.87</v>
      </c>
      <c r="F330" s="83">
        <v>162.87</v>
      </c>
      <c r="G330" s="84">
        <v>1</v>
      </c>
    </row>
    <row r="331" spans="1:7" x14ac:dyDescent="0.2">
      <c r="A331" s="81" t="s">
        <v>998</v>
      </c>
      <c r="B331" s="82" t="s">
        <v>999</v>
      </c>
      <c r="C331" s="82" t="s">
        <v>1013</v>
      </c>
      <c r="D331" s="82"/>
      <c r="E331" s="83">
        <v>162.87</v>
      </c>
      <c r="F331" s="83">
        <v>162.87</v>
      </c>
      <c r="G331" s="84">
        <v>1</v>
      </c>
    </row>
    <row r="332" spans="1:7" x14ac:dyDescent="0.2">
      <c r="A332" s="81" t="s">
        <v>1000</v>
      </c>
      <c r="B332" s="82" t="s">
        <v>1001</v>
      </c>
      <c r="C332" s="82" t="s">
        <v>1013</v>
      </c>
      <c r="D332" s="82"/>
      <c r="E332" s="83">
        <v>162.87</v>
      </c>
      <c r="F332" s="83">
        <v>162.87</v>
      </c>
      <c r="G332" s="84">
        <v>1</v>
      </c>
    </row>
    <row r="333" spans="1:7" x14ac:dyDescent="0.2">
      <c r="A333" s="81" t="s">
        <v>804</v>
      </c>
      <c r="B333" s="82" t="s">
        <v>1001</v>
      </c>
      <c r="C333" s="82" t="s">
        <v>1013</v>
      </c>
      <c r="D333" s="82" t="s">
        <v>805</v>
      </c>
      <c r="E333" s="83">
        <v>162.87</v>
      </c>
      <c r="F333" s="83">
        <v>162.87</v>
      </c>
      <c r="G333" s="84">
        <v>1</v>
      </c>
    </row>
    <row r="334" spans="1:7" ht="51" x14ac:dyDescent="0.2">
      <c r="A334" s="81" t="s">
        <v>1014</v>
      </c>
      <c r="B334" s="82"/>
      <c r="C334" s="82" t="s">
        <v>1015</v>
      </c>
      <c r="D334" s="82"/>
      <c r="E334" s="83">
        <v>7079.46</v>
      </c>
      <c r="F334" s="83">
        <v>1710</v>
      </c>
      <c r="G334" s="84">
        <v>0.24154384656456848</v>
      </c>
    </row>
    <row r="335" spans="1:7" ht="38.25" x14ac:dyDescent="0.2">
      <c r="A335" s="81" t="s">
        <v>1016</v>
      </c>
      <c r="B335" s="82"/>
      <c r="C335" s="82" t="s">
        <v>1017</v>
      </c>
      <c r="D335" s="82"/>
      <c r="E335" s="83">
        <v>119.66</v>
      </c>
      <c r="F335" s="83">
        <v>0</v>
      </c>
      <c r="G335" s="84">
        <v>0</v>
      </c>
    </row>
    <row r="336" spans="1:7" x14ac:dyDescent="0.2">
      <c r="A336" s="81" t="s">
        <v>998</v>
      </c>
      <c r="B336" s="82" t="s">
        <v>999</v>
      </c>
      <c r="C336" s="82" t="s">
        <v>1017</v>
      </c>
      <c r="D336" s="82"/>
      <c r="E336" s="83">
        <v>119.66</v>
      </c>
      <c r="F336" s="83">
        <v>0</v>
      </c>
      <c r="G336" s="84">
        <v>0</v>
      </c>
    </row>
    <row r="337" spans="1:7" x14ac:dyDescent="0.2">
      <c r="A337" s="81" t="s">
        <v>1000</v>
      </c>
      <c r="B337" s="82" t="s">
        <v>1001</v>
      </c>
      <c r="C337" s="82" t="s">
        <v>1017</v>
      </c>
      <c r="D337" s="82"/>
      <c r="E337" s="83">
        <v>119.66</v>
      </c>
      <c r="F337" s="83">
        <v>0</v>
      </c>
      <c r="G337" s="84">
        <v>0</v>
      </c>
    </row>
    <row r="338" spans="1:7" x14ac:dyDescent="0.2">
      <c r="A338" s="81" t="s">
        <v>804</v>
      </c>
      <c r="B338" s="82" t="s">
        <v>1001</v>
      </c>
      <c r="C338" s="82" t="s">
        <v>1017</v>
      </c>
      <c r="D338" s="82" t="s">
        <v>805</v>
      </c>
      <c r="E338" s="83">
        <v>119.66</v>
      </c>
      <c r="F338" s="83">
        <v>0</v>
      </c>
      <c r="G338" s="84">
        <v>0</v>
      </c>
    </row>
    <row r="339" spans="1:7" ht="63.75" x14ac:dyDescent="0.2">
      <c r="A339" s="81" t="s">
        <v>1018</v>
      </c>
      <c r="B339" s="82"/>
      <c r="C339" s="82" t="s">
        <v>1019</v>
      </c>
      <c r="D339" s="82"/>
      <c r="E339" s="83">
        <v>6933.8</v>
      </c>
      <c r="F339" s="83">
        <v>1710</v>
      </c>
      <c r="G339" s="84">
        <v>0.24661801609507053</v>
      </c>
    </row>
    <row r="340" spans="1:7" x14ac:dyDescent="0.2">
      <c r="A340" s="81" t="s">
        <v>998</v>
      </c>
      <c r="B340" s="82" t="s">
        <v>999</v>
      </c>
      <c r="C340" s="82" t="s">
        <v>1019</v>
      </c>
      <c r="D340" s="82"/>
      <c r="E340" s="83">
        <v>6933.8</v>
      </c>
      <c r="F340" s="83">
        <v>1710</v>
      </c>
      <c r="G340" s="84">
        <v>0.24661801609507053</v>
      </c>
    </row>
    <row r="341" spans="1:7" x14ac:dyDescent="0.2">
      <c r="A341" s="81" t="s">
        <v>1000</v>
      </c>
      <c r="B341" s="82" t="s">
        <v>1001</v>
      </c>
      <c r="C341" s="82" t="s">
        <v>1019</v>
      </c>
      <c r="D341" s="82"/>
      <c r="E341" s="83">
        <v>6933.8</v>
      </c>
      <c r="F341" s="83">
        <v>1710</v>
      </c>
      <c r="G341" s="84">
        <v>0.24661801609507053</v>
      </c>
    </row>
    <row r="342" spans="1:7" x14ac:dyDescent="0.2">
      <c r="A342" s="81" t="s">
        <v>804</v>
      </c>
      <c r="B342" s="82" t="s">
        <v>1001</v>
      </c>
      <c r="C342" s="82" t="s">
        <v>1019</v>
      </c>
      <c r="D342" s="82" t="s">
        <v>805</v>
      </c>
      <c r="E342" s="83">
        <v>6933.8</v>
      </c>
      <c r="F342" s="83">
        <v>1710</v>
      </c>
      <c r="G342" s="84">
        <v>0.24661801609507053</v>
      </c>
    </row>
    <row r="343" spans="1:7" ht="25.5" x14ac:dyDescent="0.2">
      <c r="A343" s="81" t="s">
        <v>1020</v>
      </c>
      <c r="B343" s="82"/>
      <c r="C343" s="82" t="s">
        <v>1021</v>
      </c>
      <c r="D343" s="82"/>
      <c r="E343" s="83">
        <v>26</v>
      </c>
      <c r="F343" s="83">
        <v>0</v>
      </c>
      <c r="G343" s="84">
        <v>0</v>
      </c>
    </row>
    <row r="344" spans="1:7" x14ac:dyDescent="0.2">
      <c r="A344" s="81" t="s">
        <v>998</v>
      </c>
      <c r="B344" s="82" t="s">
        <v>999</v>
      </c>
      <c r="C344" s="82" t="s">
        <v>1021</v>
      </c>
      <c r="D344" s="82"/>
      <c r="E344" s="83">
        <v>26</v>
      </c>
      <c r="F344" s="83">
        <v>0</v>
      </c>
      <c r="G344" s="84">
        <v>0</v>
      </c>
    </row>
    <row r="345" spans="1:7" x14ac:dyDescent="0.2">
      <c r="A345" s="81" t="s">
        <v>1000</v>
      </c>
      <c r="B345" s="82" t="s">
        <v>1001</v>
      </c>
      <c r="C345" s="82" t="s">
        <v>1021</v>
      </c>
      <c r="D345" s="82"/>
      <c r="E345" s="83">
        <v>26</v>
      </c>
      <c r="F345" s="83">
        <v>0</v>
      </c>
      <c r="G345" s="84">
        <v>0</v>
      </c>
    </row>
    <row r="346" spans="1:7" x14ac:dyDescent="0.2">
      <c r="A346" s="81" t="s">
        <v>804</v>
      </c>
      <c r="B346" s="82" t="s">
        <v>1001</v>
      </c>
      <c r="C346" s="82" t="s">
        <v>1021</v>
      </c>
      <c r="D346" s="82" t="s">
        <v>805</v>
      </c>
      <c r="E346" s="83">
        <v>26</v>
      </c>
      <c r="F346" s="83">
        <v>0</v>
      </c>
      <c r="G346" s="84">
        <v>0</v>
      </c>
    </row>
    <row r="347" spans="1:7" ht="63.75" x14ac:dyDescent="0.2">
      <c r="A347" s="81" t="s">
        <v>1022</v>
      </c>
      <c r="B347" s="82"/>
      <c r="C347" s="82" t="s">
        <v>1023</v>
      </c>
      <c r="D347" s="82"/>
      <c r="E347" s="83">
        <v>29142.850000000002</v>
      </c>
      <c r="F347" s="83">
        <v>5986.26</v>
      </c>
      <c r="G347" s="84">
        <v>0.20541093269875801</v>
      </c>
    </row>
    <row r="348" spans="1:7" ht="63.75" x14ac:dyDescent="0.2">
      <c r="A348" s="81" t="s">
        <v>1024</v>
      </c>
      <c r="B348" s="82"/>
      <c r="C348" s="82" t="s">
        <v>1025</v>
      </c>
      <c r="D348" s="82"/>
      <c r="E348" s="83">
        <v>28320.45</v>
      </c>
      <c r="F348" s="83">
        <v>5900</v>
      </c>
      <c r="G348" s="84">
        <v>0.20833002300457795</v>
      </c>
    </row>
    <row r="349" spans="1:7" x14ac:dyDescent="0.2">
      <c r="A349" s="81" t="s">
        <v>800</v>
      </c>
      <c r="B349" s="82" t="s">
        <v>801</v>
      </c>
      <c r="C349" s="82" t="s">
        <v>1025</v>
      </c>
      <c r="D349" s="82"/>
      <c r="E349" s="83">
        <v>28320.45</v>
      </c>
      <c r="F349" s="83">
        <v>5900</v>
      </c>
      <c r="G349" s="84">
        <v>0.20833002300457795</v>
      </c>
    </row>
    <row r="350" spans="1:7" x14ac:dyDescent="0.2">
      <c r="A350" s="81" t="s">
        <v>821</v>
      </c>
      <c r="B350" s="82" t="s">
        <v>822</v>
      </c>
      <c r="C350" s="82" t="s">
        <v>1025</v>
      </c>
      <c r="D350" s="82"/>
      <c r="E350" s="83">
        <v>28320.45</v>
      </c>
      <c r="F350" s="83">
        <v>5900</v>
      </c>
      <c r="G350" s="84">
        <v>0.20833002300457795</v>
      </c>
    </row>
    <row r="351" spans="1:7" x14ac:dyDescent="0.2">
      <c r="A351" s="81" t="s">
        <v>804</v>
      </c>
      <c r="B351" s="82" t="s">
        <v>822</v>
      </c>
      <c r="C351" s="82" t="s">
        <v>1025</v>
      </c>
      <c r="D351" s="82" t="s">
        <v>805</v>
      </c>
      <c r="E351" s="83">
        <v>28320.45</v>
      </c>
      <c r="F351" s="83">
        <v>5900</v>
      </c>
      <c r="G351" s="84">
        <v>0.20833002300457795</v>
      </c>
    </row>
    <row r="352" spans="1:7" ht="25.5" x14ac:dyDescent="0.2">
      <c r="A352" s="81" t="s">
        <v>1026</v>
      </c>
      <c r="B352" s="82"/>
      <c r="C352" s="82" t="s">
        <v>1027</v>
      </c>
      <c r="D352" s="82"/>
      <c r="E352" s="83">
        <v>281</v>
      </c>
      <c r="F352" s="83">
        <v>0</v>
      </c>
      <c r="G352" s="84">
        <v>0</v>
      </c>
    </row>
    <row r="353" spans="1:7" x14ac:dyDescent="0.2">
      <c r="A353" s="81" t="s">
        <v>800</v>
      </c>
      <c r="B353" s="82" t="s">
        <v>801</v>
      </c>
      <c r="C353" s="82" t="s">
        <v>1027</v>
      </c>
      <c r="D353" s="82"/>
      <c r="E353" s="83">
        <v>281</v>
      </c>
      <c r="F353" s="83">
        <v>0</v>
      </c>
      <c r="G353" s="84">
        <v>0</v>
      </c>
    </row>
    <row r="354" spans="1:7" x14ac:dyDescent="0.2">
      <c r="A354" s="81" t="s">
        <v>821</v>
      </c>
      <c r="B354" s="82" t="s">
        <v>822</v>
      </c>
      <c r="C354" s="82" t="s">
        <v>1027</v>
      </c>
      <c r="D354" s="82"/>
      <c r="E354" s="83">
        <v>281</v>
      </c>
      <c r="F354" s="83">
        <v>0</v>
      </c>
      <c r="G354" s="84">
        <v>0</v>
      </c>
    </row>
    <row r="355" spans="1:7" x14ac:dyDescent="0.2">
      <c r="A355" s="81" t="s">
        <v>804</v>
      </c>
      <c r="B355" s="82" t="s">
        <v>822</v>
      </c>
      <c r="C355" s="82" t="s">
        <v>1027</v>
      </c>
      <c r="D355" s="82" t="s">
        <v>805</v>
      </c>
      <c r="E355" s="83">
        <v>281</v>
      </c>
      <c r="F355" s="83">
        <v>0</v>
      </c>
      <c r="G355" s="84">
        <v>0</v>
      </c>
    </row>
    <row r="356" spans="1:7" ht="25.5" x14ac:dyDescent="0.2">
      <c r="A356" s="81" t="s">
        <v>1028</v>
      </c>
      <c r="B356" s="82"/>
      <c r="C356" s="82" t="s">
        <v>1029</v>
      </c>
      <c r="D356" s="82"/>
      <c r="E356" s="83">
        <v>188.4</v>
      </c>
      <c r="F356" s="83">
        <v>74.260000000000005</v>
      </c>
      <c r="G356" s="84">
        <v>0.39416135881104036</v>
      </c>
    </row>
    <row r="357" spans="1:7" x14ac:dyDescent="0.2">
      <c r="A357" s="81" t="s">
        <v>800</v>
      </c>
      <c r="B357" s="82" t="s">
        <v>801</v>
      </c>
      <c r="C357" s="82" t="s">
        <v>1029</v>
      </c>
      <c r="D357" s="82"/>
      <c r="E357" s="83">
        <v>188.4</v>
      </c>
      <c r="F357" s="83">
        <v>74.260000000000005</v>
      </c>
      <c r="G357" s="84">
        <v>0.39416135881104036</v>
      </c>
    </row>
    <row r="358" spans="1:7" x14ac:dyDescent="0.2">
      <c r="A358" s="81" t="s">
        <v>821</v>
      </c>
      <c r="B358" s="82" t="s">
        <v>822</v>
      </c>
      <c r="C358" s="82" t="s">
        <v>1029</v>
      </c>
      <c r="D358" s="82"/>
      <c r="E358" s="83">
        <v>188.4</v>
      </c>
      <c r="F358" s="83">
        <v>74.260000000000005</v>
      </c>
      <c r="G358" s="84">
        <v>0.39416135881104036</v>
      </c>
    </row>
    <row r="359" spans="1:7" x14ac:dyDescent="0.2">
      <c r="A359" s="81" t="s">
        <v>804</v>
      </c>
      <c r="B359" s="82" t="s">
        <v>822</v>
      </c>
      <c r="C359" s="82" t="s">
        <v>1029</v>
      </c>
      <c r="D359" s="82" t="s">
        <v>805</v>
      </c>
      <c r="E359" s="83">
        <v>188.4</v>
      </c>
      <c r="F359" s="83">
        <v>74.260000000000005</v>
      </c>
      <c r="G359" s="84">
        <v>0.39416135881104036</v>
      </c>
    </row>
    <row r="360" spans="1:7" ht="38.25" x14ac:dyDescent="0.2">
      <c r="A360" s="81" t="s">
        <v>1030</v>
      </c>
      <c r="B360" s="82"/>
      <c r="C360" s="82" t="s">
        <v>1031</v>
      </c>
      <c r="D360" s="82"/>
      <c r="E360" s="83">
        <v>150</v>
      </c>
      <c r="F360" s="83">
        <v>0</v>
      </c>
      <c r="G360" s="84">
        <v>0</v>
      </c>
    </row>
    <row r="361" spans="1:7" x14ac:dyDescent="0.2">
      <c r="A361" s="81" t="s">
        <v>800</v>
      </c>
      <c r="B361" s="82" t="s">
        <v>801</v>
      </c>
      <c r="C361" s="82" t="s">
        <v>1031</v>
      </c>
      <c r="D361" s="82"/>
      <c r="E361" s="83">
        <v>150</v>
      </c>
      <c r="F361" s="83">
        <v>0</v>
      </c>
      <c r="G361" s="84">
        <v>0</v>
      </c>
    </row>
    <row r="362" spans="1:7" x14ac:dyDescent="0.2">
      <c r="A362" s="81" t="s">
        <v>821</v>
      </c>
      <c r="B362" s="82" t="s">
        <v>822</v>
      </c>
      <c r="C362" s="82" t="s">
        <v>1031</v>
      </c>
      <c r="D362" s="82"/>
      <c r="E362" s="83">
        <v>150</v>
      </c>
      <c r="F362" s="83">
        <v>0</v>
      </c>
      <c r="G362" s="84">
        <v>0</v>
      </c>
    </row>
    <row r="363" spans="1:7" x14ac:dyDescent="0.2">
      <c r="A363" s="81" t="s">
        <v>804</v>
      </c>
      <c r="B363" s="82" t="s">
        <v>822</v>
      </c>
      <c r="C363" s="82" t="s">
        <v>1031</v>
      </c>
      <c r="D363" s="82" t="s">
        <v>805</v>
      </c>
      <c r="E363" s="83">
        <v>150</v>
      </c>
      <c r="F363" s="83">
        <v>0</v>
      </c>
      <c r="G363" s="84">
        <v>0</v>
      </c>
    </row>
    <row r="364" spans="1:7" ht="25.5" x14ac:dyDescent="0.2">
      <c r="A364" s="81" t="s">
        <v>1032</v>
      </c>
      <c r="B364" s="82"/>
      <c r="C364" s="82" t="s">
        <v>1033</v>
      </c>
      <c r="D364" s="82"/>
      <c r="E364" s="83">
        <v>67</v>
      </c>
      <c r="F364" s="83">
        <v>12</v>
      </c>
      <c r="G364" s="84">
        <v>0.17910447761194029</v>
      </c>
    </row>
    <row r="365" spans="1:7" x14ac:dyDescent="0.2">
      <c r="A365" s="81" t="s">
        <v>998</v>
      </c>
      <c r="B365" s="82" t="s">
        <v>999</v>
      </c>
      <c r="C365" s="82" t="s">
        <v>1033</v>
      </c>
      <c r="D365" s="82"/>
      <c r="E365" s="83">
        <v>67</v>
      </c>
      <c r="F365" s="83">
        <v>12</v>
      </c>
      <c r="G365" s="84">
        <v>0.17910447761194029</v>
      </c>
    </row>
    <row r="366" spans="1:7" x14ac:dyDescent="0.2">
      <c r="A366" s="81" t="s">
        <v>1000</v>
      </c>
      <c r="B366" s="82" t="s">
        <v>1001</v>
      </c>
      <c r="C366" s="82" t="s">
        <v>1033</v>
      </c>
      <c r="D366" s="82"/>
      <c r="E366" s="83">
        <v>67</v>
      </c>
      <c r="F366" s="83">
        <v>12</v>
      </c>
      <c r="G366" s="84">
        <v>0.17910447761194029</v>
      </c>
    </row>
    <row r="367" spans="1:7" x14ac:dyDescent="0.2">
      <c r="A367" s="81" t="s">
        <v>804</v>
      </c>
      <c r="B367" s="82" t="s">
        <v>1001</v>
      </c>
      <c r="C367" s="82" t="s">
        <v>1033</v>
      </c>
      <c r="D367" s="82" t="s">
        <v>805</v>
      </c>
      <c r="E367" s="83">
        <v>67</v>
      </c>
      <c r="F367" s="83">
        <v>12</v>
      </c>
      <c r="G367" s="84">
        <v>0.17910447761194029</v>
      </c>
    </row>
    <row r="368" spans="1:7" ht="25.5" x14ac:dyDescent="0.2">
      <c r="A368" s="81" t="s">
        <v>1034</v>
      </c>
      <c r="B368" s="82"/>
      <c r="C368" s="82" t="s">
        <v>1035</v>
      </c>
      <c r="D368" s="82"/>
      <c r="E368" s="83">
        <v>136</v>
      </c>
      <c r="F368" s="83">
        <v>0</v>
      </c>
      <c r="G368" s="84">
        <v>0</v>
      </c>
    </row>
    <row r="369" spans="1:7" x14ac:dyDescent="0.2">
      <c r="A369" s="81" t="s">
        <v>800</v>
      </c>
      <c r="B369" s="82" t="s">
        <v>801</v>
      </c>
      <c r="C369" s="82" t="s">
        <v>1035</v>
      </c>
      <c r="D369" s="82"/>
      <c r="E369" s="83">
        <v>136</v>
      </c>
      <c r="F369" s="83">
        <v>0</v>
      </c>
      <c r="G369" s="84">
        <v>0</v>
      </c>
    </row>
    <row r="370" spans="1:7" ht="25.5" x14ac:dyDescent="0.2">
      <c r="A370" s="81" t="s">
        <v>862</v>
      </c>
      <c r="B370" s="82" t="s">
        <v>863</v>
      </c>
      <c r="C370" s="82" t="s">
        <v>1035</v>
      </c>
      <c r="D370" s="82"/>
      <c r="E370" s="83">
        <v>136</v>
      </c>
      <c r="F370" s="83">
        <v>0</v>
      </c>
      <c r="G370" s="84">
        <v>0</v>
      </c>
    </row>
    <row r="371" spans="1:7" x14ac:dyDescent="0.2">
      <c r="A371" s="81" t="s">
        <v>804</v>
      </c>
      <c r="B371" s="82" t="s">
        <v>863</v>
      </c>
      <c r="C371" s="82" t="s">
        <v>1035</v>
      </c>
      <c r="D371" s="82" t="s">
        <v>805</v>
      </c>
      <c r="E371" s="83">
        <v>136</v>
      </c>
      <c r="F371" s="83">
        <v>0</v>
      </c>
      <c r="G371" s="84">
        <v>0</v>
      </c>
    </row>
    <row r="372" spans="1:7" ht="51" x14ac:dyDescent="0.2">
      <c r="A372" s="81" t="s">
        <v>1036</v>
      </c>
      <c r="B372" s="82"/>
      <c r="C372" s="82" t="s">
        <v>1037</v>
      </c>
      <c r="D372" s="82"/>
      <c r="E372" s="83">
        <v>1655.67</v>
      </c>
      <c r="F372" s="83">
        <v>604.32000000000005</v>
      </c>
      <c r="G372" s="84">
        <v>0.36500027179329214</v>
      </c>
    </row>
    <row r="373" spans="1:7" ht="25.5" x14ac:dyDescent="0.2">
      <c r="A373" s="81" t="s">
        <v>1038</v>
      </c>
      <c r="B373" s="82"/>
      <c r="C373" s="82" t="s">
        <v>1039</v>
      </c>
      <c r="D373" s="82"/>
      <c r="E373" s="83">
        <v>364</v>
      </c>
      <c r="F373" s="83">
        <v>147.75</v>
      </c>
      <c r="G373" s="84">
        <v>0.40590659340659341</v>
      </c>
    </row>
    <row r="374" spans="1:7" x14ac:dyDescent="0.2">
      <c r="A374" s="81" t="s">
        <v>800</v>
      </c>
      <c r="B374" s="82" t="s">
        <v>801</v>
      </c>
      <c r="C374" s="82" t="s">
        <v>1039</v>
      </c>
      <c r="D374" s="82"/>
      <c r="E374" s="83">
        <v>215.1</v>
      </c>
      <c r="F374" s="83">
        <v>0</v>
      </c>
      <c r="G374" s="84">
        <v>0</v>
      </c>
    </row>
    <row r="375" spans="1:7" x14ac:dyDescent="0.2">
      <c r="A375" s="81" t="s">
        <v>821</v>
      </c>
      <c r="B375" s="82" t="s">
        <v>822</v>
      </c>
      <c r="C375" s="82" t="s">
        <v>1039</v>
      </c>
      <c r="D375" s="82"/>
      <c r="E375" s="83">
        <v>215.1</v>
      </c>
      <c r="F375" s="83">
        <v>0</v>
      </c>
      <c r="G375" s="84">
        <v>0</v>
      </c>
    </row>
    <row r="376" spans="1:7" x14ac:dyDescent="0.2">
      <c r="A376" s="81" t="s">
        <v>804</v>
      </c>
      <c r="B376" s="82" t="s">
        <v>822</v>
      </c>
      <c r="C376" s="82" t="s">
        <v>1039</v>
      </c>
      <c r="D376" s="82" t="s">
        <v>805</v>
      </c>
      <c r="E376" s="83">
        <v>215.1</v>
      </c>
      <c r="F376" s="83">
        <v>0</v>
      </c>
      <c r="G376" s="84">
        <v>0</v>
      </c>
    </row>
    <row r="377" spans="1:7" x14ac:dyDescent="0.2">
      <c r="A377" s="81" t="s">
        <v>998</v>
      </c>
      <c r="B377" s="82" t="s">
        <v>999</v>
      </c>
      <c r="C377" s="82" t="s">
        <v>1039</v>
      </c>
      <c r="D377" s="82"/>
      <c r="E377" s="83">
        <v>148.9</v>
      </c>
      <c r="F377" s="83">
        <v>147.75</v>
      </c>
      <c r="G377" s="84">
        <v>0.99227669576897237</v>
      </c>
    </row>
    <row r="378" spans="1:7" x14ac:dyDescent="0.2">
      <c r="A378" s="81" t="s">
        <v>1000</v>
      </c>
      <c r="B378" s="82" t="s">
        <v>1001</v>
      </c>
      <c r="C378" s="82" t="s">
        <v>1039</v>
      </c>
      <c r="D378" s="82"/>
      <c r="E378" s="83">
        <v>148.9</v>
      </c>
      <c r="F378" s="83">
        <v>147.75</v>
      </c>
      <c r="G378" s="84">
        <v>0.99227669576897237</v>
      </c>
    </row>
    <row r="379" spans="1:7" x14ac:dyDescent="0.2">
      <c r="A379" s="81" t="s">
        <v>804</v>
      </c>
      <c r="B379" s="82" t="s">
        <v>1001</v>
      </c>
      <c r="C379" s="82" t="s">
        <v>1039</v>
      </c>
      <c r="D379" s="82" t="s">
        <v>805</v>
      </c>
      <c r="E379" s="83">
        <v>148.9</v>
      </c>
      <c r="F379" s="83">
        <v>147.75</v>
      </c>
      <c r="G379" s="84">
        <v>0.99227669576897237</v>
      </c>
    </row>
    <row r="380" spans="1:7" ht="38.25" x14ac:dyDescent="0.2">
      <c r="A380" s="81" t="s">
        <v>1040</v>
      </c>
      <c r="B380" s="82"/>
      <c r="C380" s="82" t="s">
        <v>1041</v>
      </c>
      <c r="D380" s="82"/>
      <c r="E380" s="83">
        <v>1291.67</v>
      </c>
      <c r="F380" s="83">
        <v>456.57000000000005</v>
      </c>
      <c r="G380" s="84">
        <v>0.35347263619964853</v>
      </c>
    </row>
    <row r="381" spans="1:7" x14ac:dyDescent="0.2">
      <c r="A381" s="81" t="s">
        <v>800</v>
      </c>
      <c r="B381" s="82" t="s">
        <v>801</v>
      </c>
      <c r="C381" s="82" t="s">
        <v>1041</v>
      </c>
      <c r="D381" s="82"/>
      <c r="E381" s="83">
        <v>813.2</v>
      </c>
      <c r="F381" s="83">
        <v>294.48</v>
      </c>
      <c r="G381" s="84">
        <v>0.36212493851451055</v>
      </c>
    </row>
    <row r="382" spans="1:7" x14ac:dyDescent="0.2">
      <c r="A382" s="81" t="s">
        <v>821</v>
      </c>
      <c r="B382" s="82" t="s">
        <v>822</v>
      </c>
      <c r="C382" s="82" t="s">
        <v>1041</v>
      </c>
      <c r="D382" s="82"/>
      <c r="E382" s="83">
        <v>813.2</v>
      </c>
      <c r="F382" s="83">
        <v>294.48</v>
      </c>
      <c r="G382" s="84">
        <v>0.36212493851451055</v>
      </c>
    </row>
    <row r="383" spans="1:7" x14ac:dyDescent="0.2">
      <c r="A383" s="81" t="s">
        <v>804</v>
      </c>
      <c r="B383" s="82" t="s">
        <v>822</v>
      </c>
      <c r="C383" s="82" t="s">
        <v>1041</v>
      </c>
      <c r="D383" s="82" t="s">
        <v>805</v>
      </c>
      <c r="E383" s="83">
        <v>813.2</v>
      </c>
      <c r="F383" s="83">
        <v>294.48</v>
      </c>
      <c r="G383" s="84">
        <v>0.36212493851451055</v>
      </c>
    </row>
    <row r="384" spans="1:7" x14ac:dyDescent="0.2">
      <c r="A384" s="81" t="s">
        <v>998</v>
      </c>
      <c r="B384" s="82" t="s">
        <v>999</v>
      </c>
      <c r="C384" s="82" t="s">
        <v>1041</v>
      </c>
      <c r="D384" s="82"/>
      <c r="E384" s="83">
        <v>478.47</v>
      </c>
      <c r="F384" s="83">
        <v>162.09</v>
      </c>
      <c r="G384" s="84">
        <v>0.33876732083516209</v>
      </c>
    </row>
    <row r="385" spans="1:7" x14ac:dyDescent="0.2">
      <c r="A385" s="81" t="s">
        <v>1000</v>
      </c>
      <c r="B385" s="82" t="s">
        <v>1001</v>
      </c>
      <c r="C385" s="82" t="s">
        <v>1041</v>
      </c>
      <c r="D385" s="82"/>
      <c r="E385" s="83">
        <v>478.47</v>
      </c>
      <c r="F385" s="83">
        <v>162.09</v>
      </c>
      <c r="G385" s="84">
        <v>0.33876732083516209</v>
      </c>
    </row>
    <row r="386" spans="1:7" x14ac:dyDescent="0.2">
      <c r="A386" s="81" t="s">
        <v>804</v>
      </c>
      <c r="B386" s="82" t="s">
        <v>1001</v>
      </c>
      <c r="C386" s="82" t="s">
        <v>1041</v>
      </c>
      <c r="D386" s="82" t="s">
        <v>805</v>
      </c>
      <c r="E386" s="83">
        <v>478.47</v>
      </c>
      <c r="F386" s="83">
        <v>162.09</v>
      </c>
      <c r="G386" s="84">
        <v>0.33876732083516209</v>
      </c>
    </row>
    <row r="387" spans="1:7" ht="38.25" x14ac:dyDescent="0.2">
      <c r="A387" s="77" t="s">
        <v>1042</v>
      </c>
      <c r="B387" s="78"/>
      <c r="C387" s="78" t="s">
        <v>1043</v>
      </c>
      <c r="D387" s="78"/>
      <c r="E387" s="79">
        <v>3067.1</v>
      </c>
      <c r="F387" s="79">
        <v>395.12</v>
      </c>
      <c r="G387" s="80">
        <v>0.12882527468944607</v>
      </c>
    </row>
    <row r="388" spans="1:7" ht="25.5" x14ac:dyDescent="0.2">
      <c r="A388" s="81" t="s">
        <v>1044</v>
      </c>
      <c r="B388" s="82"/>
      <c r="C388" s="82" t="s">
        <v>1045</v>
      </c>
      <c r="D388" s="82"/>
      <c r="E388" s="83">
        <v>3067.1</v>
      </c>
      <c r="F388" s="83">
        <v>395.12</v>
      </c>
      <c r="G388" s="84">
        <v>0.12882527468944607</v>
      </c>
    </row>
    <row r="389" spans="1:7" ht="51" x14ac:dyDescent="0.2">
      <c r="A389" s="81" t="s">
        <v>1046</v>
      </c>
      <c r="B389" s="82"/>
      <c r="C389" s="82" t="s">
        <v>1047</v>
      </c>
      <c r="D389" s="82"/>
      <c r="E389" s="83">
        <v>2659.25</v>
      </c>
      <c r="F389" s="83">
        <v>215.25</v>
      </c>
      <c r="G389" s="84">
        <v>8.0943875152768643E-2</v>
      </c>
    </row>
    <row r="390" spans="1:7" x14ac:dyDescent="0.2">
      <c r="A390" s="81" t="s">
        <v>800</v>
      </c>
      <c r="B390" s="82" t="s">
        <v>801</v>
      </c>
      <c r="C390" s="82" t="s">
        <v>1047</v>
      </c>
      <c r="D390" s="82"/>
      <c r="E390" s="83">
        <v>865.25</v>
      </c>
      <c r="F390" s="83">
        <v>215.25</v>
      </c>
      <c r="G390" s="84">
        <v>0.24877203120485408</v>
      </c>
    </row>
    <row r="391" spans="1:7" x14ac:dyDescent="0.2">
      <c r="A391" s="81" t="s">
        <v>802</v>
      </c>
      <c r="B391" s="82" t="s">
        <v>803</v>
      </c>
      <c r="C391" s="82" t="s">
        <v>1047</v>
      </c>
      <c r="D391" s="82"/>
      <c r="E391" s="83">
        <v>865.25</v>
      </c>
      <c r="F391" s="83">
        <v>215.25</v>
      </c>
      <c r="G391" s="84">
        <v>0.24877203120485408</v>
      </c>
    </row>
    <row r="392" spans="1:7" x14ac:dyDescent="0.2">
      <c r="A392" s="81" t="s">
        <v>806</v>
      </c>
      <c r="B392" s="82" t="s">
        <v>803</v>
      </c>
      <c r="C392" s="82" t="s">
        <v>1047</v>
      </c>
      <c r="D392" s="82" t="s">
        <v>29</v>
      </c>
      <c r="E392" s="83">
        <v>865.25</v>
      </c>
      <c r="F392" s="83">
        <v>215.25</v>
      </c>
      <c r="G392" s="84">
        <v>0.24877203120485408</v>
      </c>
    </row>
    <row r="393" spans="1:7" x14ac:dyDescent="0.2">
      <c r="A393" s="81" t="s">
        <v>1048</v>
      </c>
      <c r="B393" s="82" t="s">
        <v>1049</v>
      </c>
      <c r="C393" s="82" t="s">
        <v>1047</v>
      </c>
      <c r="D393" s="82"/>
      <c r="E393" s="83">
        <v>1794</v>
      </c>
      <c r="F393" s="83">
        <v>0</v>
      </c>
      <c r="G393" s="84">
        <v>0</v>
      </c>
    </row>
    <row r="394" spans="1:7" x14ac:dyDescent="0.2">
      <c r="A394" s="81" t="s">
        <v>1050</v>
      </c>
      <c r="B394" s="82" t="s">
        <v>1051</v>
      </c>
      <c r="C394" s="82" t="s">
        <v>1047</v>
      </c>
      <c r="D394" s="82"/>
      <c r="E394" s="83">
        <v>1794</v>
      </c>
      <c r="F394" s="83">
        <v>0</v>
      </c>
      <c r="G394" s="84">
        <v>0</v>
      </c>
    </row>
    <row r="395" spans="1:7" x14ac:dyDescent="0.2">
      <c r="A395" s="81" t="s">
        <v>806</v>
      </c>
      <c r="B395" s="82" t="s">
        <v>1051</v>
      </c>
      <c r="C395" s="82" t="s">
        <v>1047</v>
      </c>
      <c r="D395" s="82" t="s">
        <v>29</v>
      </c>
      <c r="E395" s="83">
        <v>1794</v>
      </c>
      <c r="F395" s="83">
        <v>0</v>
      </c>
      <c r="G395" s="84">
        <v>0</v>
      </c>
    </row>
    <row r="396" spans="1:7" ht="38.25" x14ac:dyDescent="0.2">
      <c r="A396" s="81" t="s">
        <v>1052</v>
      </c>
      <c r="B396" s="82"/>
      <c r="C396" s="82" t="s">
        <v>1053</v>
      </c>
      <c r="D396" s="82"/>
      <c r="E396" s="83">
        <v>208.08</v>
      </c>
      <c r="F396" s="83">
        <v>0</v>
      </c>
      <c r="G396" s="84">
        <v>0</v>
      </c>
    </row>
    <row r="397" spans="1:7" x14ac:dyDescent="0.2">
      <c r="A397" s="81" t="s">
        <v>800</v>
      </c>
      <c r="B397" s="82" t="s">
        <v>801</v>
      </c>
      <c r="C397" s="82" t="s">
        <v>1053</v>
      </c>
      <c r="D397" s="82"/>
      <c r="E397" s="83">
        <v>208.08</v>
      </c>
      <c r="F397" s="83">
        <v>0</v>
      </c>
      <c r="G397" s="84">
        <v>0</v>
      </c>
    </row>
    <row r="398" spans="1:7" x14ac:dyDescent="0.2">
      <c r="A398" s="81" t="s">
        <v>802</v>
      </c>
      <c r="B398" s="82" t="s">
        <v>803</v>
      </c>
      <c r="C398" s="82" t="s">
        <v>1053</v>
      </c>
      <c r="D398" s="82"/>
      <c r="E398" s="83">
        <v>208.08</v>
      </c>
      <c r="F398" s="83">
        <v>0</v>
      </c>
      <c r="G398" s="84">
        <v>0</v>
      </c>
    </row>
    <row r="399" spans="1:7" x14ac:dyDescent="0.2">
      <c r="A399" s="81" t="s">
        <v>806</v>
      </c>
      <c r="B399" s="82" t="s">
        <v>803</v>
      </c>
      <c r="C399" s="82" t="s">
        <v>1053</v>
      </c>
      <c r="D399" s="82" t="s">
        <v>29</v>
      </c>
      <c r="E399" s="83">
        <v>208.08</v>
      </c>
      <c r="F399" s="83">
        <v>0</v>
      </c>
      <c r="G399" s="84">
        <v>0</v>
      </c>
    </row>
    <row r="400" spans="1:7" ht="38.25" x14ac:dyDescent="0.2">
      <c r="A400" s="81" t="s">
        <v>1054</v>
      </c>
      <c r="B400" s="82"/>
      <c r="C400" s="82" t="s">
        <v>1055</v>
      </c>
      <c r="D400" s="82"/>
      <c r="E400" s="83">
        <v>199.77</v>
      </c>
      <c r="F400" s="83">
        <v>179.87</v>
      </c>
      <c r="G400" s="84">
        <v>0.90038544325974867</v>
      </c>
    </row>
    <row r="401" spans="1:7" x14ac:dyDescent="0.2">
      <c r="A401" s="81" t="s">
        <v>800</v>
      </c>
      <c r="B401" s="82" t="s">
        <v>801</v>
      </c>
      <c r="C401" s="82" t="s">
        <v>1055</v>
      </c>
      <c r="D401" s="82"/>
      <c r="E401" s="83">
        <v>199.77</v>
      </c>
      <c r="F401" s="83">
        <v>179.87</v>
      </c>
      <c r="G401" s="84">
        <v>0.90038544325974867</v>
      </c>
    </row>
    <row r="402" spans="1:7" x14ac:dyDescent="0.2">
      <c r="A402" s="81" t="s">
        <v>802</v>
      </c>
      <c r="B402" s="82" t="s">
        <v>803</v>
      </c>
      <c r="C402" s="82" t="s">
        <v>1055</v>
      </c>
      <c r="D402" s="82"/>
      <c r="E402" s="83">
        <v>19.899999999999999</v>
      </c>
      <c r="F402" s="83">
        <v>0</v>
      </c>
      <c r="G402" s="84">
        <v>0</v>
      </c>
    </row>
    <row r="403" spans="1:7" x14ac:dyDescent="0.2">
      <c r="A403" s="81" t="s">
        <v>804</v>
      </c>
      <c r="B403" s="82" t="s">
        <v>803</v>
      </c>
      <c r="C403" s="82" t="s">
        <v>1055</v>
      </c>
      <c r="D403" s="82" t="s">
        <v>805</v>
      </c>
      <c r="E403" s="83">
        <v>0</v>
      </c>
      <c r="F403" s="83">
        <v>0</v>
      </c>
      <c r="G403" s="84" t="e">
        <v>#DIV/0!</v>
      </c>
    </row>
    <row r="404" spans="1:7" x14ac:dyDescent="0.2">
      <c r="A404" s="81" t="s">
        <v>806</v>
      </c>
      <c r="B404" s="82" t="s">
        <v>803</v>
      </c>
      <c r="C404" s="82" t="s">
        <v>1055</v>
      </c>
      <c r="D404" s="82" t="s">
        <v>29</v>
      </c>
      <c r="E404" s="83">
        <v>19.899999999999999</v>
      </c>
      <c r="F404" s="83">
        <v>0</v>
      </c>
      <c r="G404" s="84">
        <v>0</v>
      </c>
    </row>
    <row r="405" spans="1:7" x14ac:dyDescent="0.2">
      <c r="A405" s="81" t="s">
        <v>821</v>
      </c>
      <c r="B405" s="82" t="s">
        <v>822</v>
      </c>
      <c r="C405" s="82" t="s">
        <v>1055</v>
      </c>
      <c r="D405" s="82"/>
      <c r="E405" s="83">
        <v>179.87</v>
      </c>
      <c r="F405" s="83">
        <v>179.87</v>
      </c>
      <c r="G405" s="84">
        <v>1</v>
      </c>
    </row>
    <row r="406" spans="1:7" x14ac:dyDescent="0.2">
      <c r="A406" s="81" t="s">
        <v>804</v>
      </c>
      <c r="B406" s="82" t="s">
        <v>822</v>
      </c>
      <c r="C406" s="82" t="s">
        <v>1055</v>
      </c>
      <c r="D406" s="82" t="s">
        <v>805</v>
      </c>
      <c r="E406" s="83">
        <v>179.87</v>
      </c>
      <c r="F406" s="83">
        <v>179.87</v>
      </c>
      <c r="G406" s="84">
        <v>1</v>
      </c>
    </row>
    <row r="407" spans="1:7" ht="25.5" x14ac:dyDescent="0.2">
      <c r="A407" s="77" t="s">
        <v>1056</v>
      </c>
      <c r="B407" s="78"/>
      <c r="C407" s="78" t="s">
        <v>1057</v>
      </c>
      <c r="D407" s="78"/>
      <c r="E407" s="79">
        <v>18465.53</v>
      </c>
      <c r="F407" s="79">
        <v>1610.68</v>
      </c>
      <c r="G407" s="80">
        <v>8.7226307612075046E-2</v>
      </c>
    </row>
    <row r="408" spans="1:7" ht="51" x14ac:dyDescent="0.2">
      <c r="A408" s="81" t="s">
        <v>1058</v>
      </c>
      <c r="B408" s="82"/>
      <c r="C408" s="82" t="s">
        <v>1059</v>
      </c>
      <c r="D408" s="82"/>
      <c r="E408" s="83">
        <v>2588.71</v>
      </c>
      <c r="F408" s="83">
        <v>0</v>
      </c>
      <c r="G408" s="84">
        <v>0</v>
      </c>
    </row>
    <row r="409" spans="1:7" ht="63.75" x14ac:dyDescent="0.2">
      <c r="A409" s="81" t="s">
        <v>1060</v>
      </c>
      <c r="B409" s="82"/>
      <c r="C409" s="82" t="s">
        <v>1061</v>
      </c>
      <c r="D409" s="82"/>
      <c r="E409" s="83">
        <v>170</v>
      </c>
      <c r="F409" s="83">
        <v>0</v>
      </c>
      <c r="G409" s="84">
        <v>0</v>
      </c>
    </row>
    <row r="410" spans="1:7" ht="25.5" x14ac:dyDescent="0.2">
      <c r="A410" s="81" t="s">
        <v>1062</v>
      </c>
      <c r="B410" s="82" t="s">
        <v>1063</v>
      </c>
      <c r="C410" s="82" t="s">
        <v>1061</v>
      </c>
      <c r="D410" s="82"/>
      <c r="E410" s="83">
        <v>170</v>
      </c>
      <c r="F410" s="83">
        <v>0</v>
      </c>
      <c r="G410" s="84">
        <v>0</v>
      </c>
    </row>
    <row r="411" spans="1:7" ht="38.25" x14ac:dyDescent="0.2">
      <c r="A411" s="81" t="s">
        <v>1064</v>
      </c>
      <c r="B411" s="82" t="s">
        <v>1065</v>
      </c>
      <c r="C411" s="82" t="s">
        <v>1061</v>
      </c>
      <c r="D411" s="82"/>
      <c r="E411" s="83">
        <v>170</v>
      </c>
      <c r="F411" s="83">
        <v>0</v>
      </c>
      <c r="G411" s="84">
        <v>0</v>
      </c>
    </row>
    <row r="412" spans="1:7" ht="38.25" x14ac:dyDescent="0.2">
      <c r="A412" s="81" t="s">
        <v>852</v>
      </c>
      <c r="B412" s="82" t="s">
        <v>1065</v>
      </c>
      <c r="C412" s="82" t="s">
        <v>1061</v>
      </c>
      <c r="D412" s="82" t="s">
        <v>853</v>
      </c>
      <c r="E412" s="83">
        <v>170</v>
      </c>
      <c r="F412" s="83">
        <v>0</v>
      </c>
      <c r="G412" s="84">
        <v>0</v>
      </c>
    </row>
    <row r="413" spans="1:7" ht="25.5" x14ac:dyDescent="0.2">
      <c r="A413" s="81" t="s">
        <v>1066</v>
      </c>
      <c r="B413" s="82"/>
      <c r="C413" s="82" t="s">
        <v>1067</v>
      </c>
      <c r="D413" s="82"/>
      <c r="E413" s="83">
        <v>6</v>
      </c>
      <c r="F413" s="83">
        <v>0</v>
      </c>
      <c r="G413" s="84">
        <v>0</v>
      </c>
    </row>
    <row r="414" spans="1:7" ht="25.5" x14ac:dyDescent="0.2">
      <c r="A414" s="81" t="s">
        <v>1062</v>
      </c>
      <c r="B414" s="82" t="s">
        <v>1063</v>
      </c>
      <c r="C414" s="82" t="s">
        <v>1067</v>
      </c>
      <c r="D414" s="82"/>
      <c r="E414" s="83">
        <v>6</v>
      </c>
      <c r="F414" s="83">
        <v>0</v>
      </c>
      <c r="G414" s="84">
        <v>0</v>
      </c>
    </row>
    <row r="415" spans="1:7" ht="38.25" x14ac:dyDescent="0.2">
      <c r="A415" s="81" t="s">
        <v>1068</v>
      </c>
      <c r="B415" s="82" t="s">
        <v>1069</v>
      </c>
      <c r="C415" s="82" t="s">
        <v>1067</v>
      </c>
      <c r="D415" s="82"/>
      <c r="E415" s="83">
        <v>6</v>
      </c>
      <c r="F415" s="83">
        <v>0</v>
      </c>
      <c r="G415" s="84">
        <v>0</v>
      </c>
    </row>
    <row r="416" spans="1:7" ht="38.25" x14ac:dyDescent="0.2">
      <c r="A416" s="81" t="s">
        <v>852</v>
      </c>
      <c r="B416" s="82" t="s">
        <v>1069</v>
      </c>
      <c r="C416" s="82" t="s">
        <v>1067</v>
      </c>
      <c r="D416" s="82" t="s">
        <v>853</v>
      </c>
      <c r="E416" s="83">
        <v>6</v>
      </c>
      <c r="F416" s="83">
        <v>0</v>
      </c>
      <c r="G416" s="84">
        <v>0</v>
      </c>
    </row>
    <row r="417" spans="1:7" ht="38.25" x14ac:dyDescent="0.2">
      <c r="A417" s="81" t="s">
        <v>1070</v>
      </c>
      <c r="B417" s="82"/>
      <c r="C417" s="82" t="s">
        <v>1071</v>
      </c>
      <c r="D417" s="82"/>
      <c r="E417" s="83">
        <v>30</v>
      </c>
      <c r="F417" s="83">
        <v>0</v>
      </c>
      <c r="G417" s="84">
        <v>0</v>
      </c>
    </row>
    <row r="418" spans="1:7" ht="25.5" x14ac:dyDescent="0.2">
      <c r="A418" s="81" t="s">
        <v>1062</v>
      </c>
      <c r="B418" s="82" t="s">
        <v>1063</v>
      </c>
      <c r="C418" s="82" t="s">
        <v>1071</v>
      </c>
      <c r="D418" s="82"/>
      <c r="E418" s="83">
        <v>30</v>
      </c>
      <c r="F418" s="83">
        <v>0</v>
      </c>
      <c r="G418" s="84">
        <v>0</v>
      </c>
    </row>
    <row r="419" spans="1:7" ht="38.25" x14ac:dyDescent="0.2">
      <c r="A419" s="81" t="s">
        <v>1068</v>
      </c>
      <c r="B419" s="82" t="s">
        <v>1069</v>
      </c>
      <c r="C419" s="82" t="s">
        <v>1071</v>
      </c>
      <c r="D419" s="82"/>
      <c r="E419" s="83">
        <v>30</v>
      </c>
      <c r="F419" s="83">
        <v>0</v>
      </c>
      <c r="G419" s="84">
        <v>0</v>
      </c>
    </row>
    <row r="420" spans="1:7" ht="38.25" x14ac:dyDescent="0.2">
      <c r="A420" s="81" t="s">
        <v>852</v>
      </c>
      <c r="B420" s="82" t="s">
        <v>1069</v>
      </c>
      <c r="C420" s="82" t="s">
        <v>1071</v>
      </c>
      <c r="D420" s="82" t="s">
        <v>853</v>
      </c>
      <c r="E420" s="83">
        <v>30</v>
      </c>
      <c r="F420" s="83">
        <v>0</v>
      </c>
      <c r="G420" s="84">
        <v>0</v>
      </c>
    </row>
    <row r="421" spans="1:7" ht="25.5" x14ac:dyDescent="0.2">
      <c r="A421" s="81" t="s">
        <v>1072</v>
      </c>
      <c r="B421" s="82"/>
      <c r="C421" s="82" t="s">
        <v>1073</v>
      </c>
      <c r="D421" s="82"/>
      <c r="E421" s="83">
        <v>2382.71</v>
      </c>
      <c r="F421" s="83">
        <v>0</v>
      </c>
      <c r="G421" s="84">
        <v>0</v>
      </c>
    </row>
    <row r="422" spans="1:7" ht="25.5" x14ac:dyDescent="0.2">
      <c r="A422" s="81" t="s">
        <v>1062</v>
      </c>
      <c r="B422" s="82" t="s">
        <v>1063</v>
      </c>
      <c r="C422" s="82" t="s">
        <v>1073</v>
      </c>
      <c r="D422" s="82"/>
      <c r="E422" s="83">
        <v>2382.71</v>
      </c>
      <c r="F422" s="83">
        <v>0</v>
      </c>
      <c r="G422" s="84">
        <v>0</v>
      </c>
    </row>
    <row r="423" spans="1:7" ht="51" x14ac:dyDescent="0.2">
      <c r="A423" s="81" t="s">
        <v>1074</v>
      </c>
      <c r="B423" s="82" t="s">
        <v>1075</v>
      </c>
      <c r="C423" s="82" t="s">
        <v>1073</v>
      </c>
      <c r="D423" s="82"/>
      <c r="E423" s="83">
        <v>2382.71</v>
      </c>
      <c r="F423" s="83">
        <v>0</v>
      </c>
      <c r="G423" s="84">
        <v>0</v>
      </c>
    </row>
    <row r="424" spans="1:7" ht="38.25" x14ac:dyDescent="0.2">
      <c r="A424" s="81" t="s">
        <v>852</v>
      </c>
      <c r="B424" s="82" t="s">
        <v>1075</v>
      </c>
      <c r="C424" s="82" t="s">
        <v>1073</v>
      </c>
      <c r="D424" s="82" t="s">
        <v>853</v>
      </c>
      <c r="E424" s="83">
        <v>2116.0100000000002</v>
      </c>
      <c r="F424" s="83">
        <v>0</v>
      </c>
      <c r="G424" s="84">
        <v>0</v>
      </c>
    </row>
    <row r="425" spans="1:7" x14ac:dyDescent="0.2">
      <c r="A425" s="81" t="s">
        <v>804</v>
      </c>
      <c r="B425" s="82" t="s">
        <v>1075</v>
      </c>
      <c r="C425" s="82" t="s">
        <v>1073</v>
      </c>
      <c r="D425" s="82" t="s">
        <v>805</v>
      </c>
      <c r="E425" s="83">
        <v>266.7</v>
      </c>
      <c r="F425" s="83">
        <v>0</v>
      </c>
      <c r="G425" s="84">
        <v>0</v>
      </c>
    </row>
    <row r="426" spans="1:7" ht="25.5" x14ac:dyDescent="0.2">
      <c r="A426" s="81" t="s">
        <v>1076</v>
      </c>
      <c r="B426" s="82"/>
      <c r="C426" s="82" t="s">
        <v>1077</v>
      </c>
      <c r="D426" s="82"/>
      <c r="E426" s="83">
        <v>8250.9599999999991</v>
      </c>
      <c r="F426" s="83">
        <v>39.72</v>
      </c>
      <c r="G426" s="84">
        <v>4.8139852817126738E-3</v>
      </c>
    </row>
    <row r="427" spans="1:7" ht="38.25" x14ac:dyDescent="0.2">
      <c r="A427" s="81" t="s">
        <v>1078</v>
      </c>
      <c r="B427" s="82"/>
      <c r="C427" s="82" t="s">
        <v>1079</v>
      </c>
      <c r="D427" s="82"/>
      <c r="E427" s="83">
        <v>8250.9599999999991</v>
      </c>
      <c r="F427" s="83">
        <v>39.72</v>
      </c>
      <c r="G427" s="84">
        <v>4.8139852817126738E-3</v>
      </c>
    </row>
    <row r="428" spans="1:7" ht="25.5" x14ac:dyDescent="0.2">
      <c r="A428" s="81" t="s">
        <v>1062</v>
      </c>
      <c r="B428" s="82" t="s">
        <v>1063</v>
      </c>
      <c r="C428" s="82" t="s">
        <v>1079</v>
      </c>
      <c r="D428" s="82"/>
      <c r="E428" s="83">
        <v>8250.9599999999991</v>
      </c>
      <c r="F428" s="83">
        <v>39.72</v>
      </c>
      <c r="G428" s="84">
        <v>4.8139852817126738E-3</v>
      </c>
    </row>
    <row r="429" spans="1:7" ht="38.25" x14ac:dyDescent="0.2">
      <c r="A429" s="81" t="s">
        <v>1064</v>
      </c>
      <c r="B429" s="82" t="s">
        <v>1065</v>
      </c>
      <c r="C429" s="82" t="s">
        <v>1079</v>
      </c>
      <c r="D429" s="82"/>
      <c r="E429" s="83">
        <v>8250.9599999999991</v>
      </c>
      <c r="F429" s="83">
        <v>39.72</v>
      </c>
      <c r="G429" s="84">
        <v>4.8139852817126738E-3</v>
      </c>
    </row>
    <row r="430" spans="1:7" ht="25.5" x14ac:dyDescent="0.2">
      <c r="A430" s="81" t="s">
        <v>1080</v>
      </c>
      <c r="B430" s="82" t="s">
        <v>1065</v>
      </c>
      <c r="C430" s="82" t="s">
        <v>1079</v>
      </c>
      <c r="D430" s="82" t="s">
        <v>1081</v>
      </c>
      <c r="E430" s="83">
        <v>7365.99</v>
      </c>
      <c r="F430" s="83">
        <v>39.72</v>
      </c>
      <c r="G430" s="84">
        <v>5.3923505190748289E-3</v>
      </c>
    </row>
    <row r="431" spans="1:7" ht="38.25" x14ac:dyDescent="0.2">
      <c r="A431" s="81" t="s">
        <v>852</v>
      </c>
      <c r="B431" s="82" t="s">
        <v>1065</v>
      </c>
      <c r="C431" s="82" t="s">
        <v>1079</v>
      </c>
      <c r="D431" s="82" t="s">
        <v>853</v>
      </c>
      <c r="E431" s="83">
        <v>884.97</v>
      </c>
      <c r="F431" s="83">
        <v>0</v>
      </c>
      <c r="G431" s="84">
        <v>0</v>
      </c>
    </row>
    <row r="432" spans="1:7" ht="38.25" x14ac:dyDescent="0.2">
      <c r="A432" s="81" t="s">
        <v>1082</v>
      </c>
      <c r="B432" s="82"/>
      <c r="C432" s="82" t="s">
        <v>1083</v>
      </c>
      <c r="D432" s="82"/>
      <c r="E432" s="83">
        <v>7625.8600000000006</v>
      </c>
      <c r="F432" s="83">
        <v>1570.96</v>
      </c>
      <c r="G432" s="84">
        <v>0.20600430639954051</v>
      </c>
    </row>
    <row r="433" spans="1:7" ht="38.25" x14ac:dyDescent="0.2">
      <c r="A433" s="81" t="s">
        <v>1084</v>
      </c>
      <c r="B433" s="82"/>
      <c r="C433" s="82" t="s">
        <v>1085</v>
      </c>
      <c r="D433" s="82"/>
      <c r="E433" s="83">
        <v>894.30000000000007</v>
      </c>
      <c r="F433" s="83">
        <v>152.54999999999998</v>
      </c>
      <c r="G433" s="84">
        <v>0.170580342167058</v>
      </c>
    </row>
    <row r="434" spans="1:7" x14ac:dyDescent="0.2">
      <c r="A434" s="81" t="s">
        <v>1086</v>
      </c>
      <c r="B434" s="82" t="s">
        <v>1087</v>
      </c>
      <c r="C434" s="82" t="s">
        <v>1085</v>
      </c>
      <c r="D434" s="82"/>
      <c r="E434" s="83">
        <v>894.30000000000007</v>
      </c>
      <c r="F434" s="83">
        <v>152.54999999999998</v>
      </c>
      <c r="G434" s="84">
        <v>0.170580342167058</v>
      </c>
    </row>
    <row r="435" spans="1:7" ht="25.5" x14ac:dyDescent="0.2">
      <c r="A435" s="81" t="s">
        <v>1088</v>
      </c>
      <c r="B435" s="82" t="s">
        <v>1089</v>
      </c>
      <c r="C435" s="82" t="s">
        <v>1085</v>
      </c>
      <c r="D435" s="82"/>
      <c r="E435" s="83">
        <v>894.30000000000007</v>
      </c>
      <c r="F435" s="83">
        <v>152.54999999999998</v>
      </c>
      <c r="G435" s="84">
        <v>0.170580342167058</v>
      </c>
    </row>
    <row r="436" spans="1:7" ht="25.5" x14ac:dyDescent="0.2">
      <c r="A436" s="81" t="s">
        <v>884</v>
      </c>
      <c r="B436" s="82" t="s">
        <v>1089</v>
      </c>
      <c r="C436" s="82" t="s">
        <v>1085</v>
      </c>
      <c r="D436" s="82" t="s">
        <v>885</v>
      </c>
      <c r="E436" s="83">
        <v>858.98</v>
      </c>
      <c r="F436" s="83">
        <v>145.57</v>
      </c>
      <c r="G436" s="84">
        <v>0.16946843931174183</v>
      </c>
    </row>
    <row r="437" spans="1:7" ht="38.25" x14ac:dyDescent="0.2">
      <c r="A437" s="81" t="s">
        <v>852</v>
      </c>
      <c r="B437" s="82" t="s">
        <v>1089</v>
      </c>
      <c r="C437" s="82" t="s">
        <v>1085</v>
      </c>
      <c r="D437" s="82" t="s">
        <v>853</v>
      </c>
      <c r="E437" s="83">
        <v>35.32</v>
      </c>
      <c r="F437" s="83">
        <v>6.98</v>
      </c>
      <c r="G437" s="84">
        <v>0.19762174405436014</v>
      </c>
    </row>
    <row r="438" spans="1:7" ht="38.25" x14ac:dyDescent="0.2">
      <c r="A438" s="81" t="s">
        <v>1090</v>
      </c>
      <c r="B438" s="82"/>
      <c r="C438" s="82" t="s">
        <v>1091</v>
      </c>
      <c r="D438" s="82"/>
      <c r="E438" s="83">
        <v>4499.95</v>
      </c>
      <c r="F438" s="83">
        <v>1080.21</v>
      </c>
      <c r="G438" s="84">
        <v>0.24004933388148758</v>
      </c>
    </row>
    <row r="439" spans="1:7" ht="25.5" x14ac:dyDescent="0.2">
      <c r="A439" s="81" t="s">
        <v>1062</v>
      </c>
      <c r="B439" s="82" t="s">
        <v>1063</v>
      </c>
      <c r="C439" s="82" t="s">
        <v>1091</v>
      </c>
      <c r="D439" s="82"/>
      <c r="E439" s="83">
        <v>4499.95</v>
      </c>
      <c r="F439" s="83">
        <v>1080.21</v>
      </c>
      <c r="G439" s="84">
        <v>0.24004933388148758</v>
      </c>
    </row>
    <row r="440" spans="1:7" ht="38.25" x14ac:dyDescent="0.2">
      <c r="A440" s="81" t="s">
        <v>1064</v>
      </c>
      <c r="B440" s="82" t="s">
        <v>1065</v>
      </c>
      <c r="C440" s="82" t="s">
        <v>1091</v>
      </c>
      <c r="D440" s="82"/>
      <c r="E440" s="83">
        <v>4499.95</v>
      </c>
      <c r="F440" s="83">
        <v>1080.21</v>
      </c>
      <c r="G440" s="84">
        <v>0.24004933388148758</v>
      </c>
    </row>
    <row r="441" spans="1:7" ht="25.5" x14ac:dyDescent="0.2">
      <c r="A441" s="81" t="s">
        <v>1080</v>
      </c>
      <c r="B441" s="82" t="s">
        <v>1065</v>
      </c>
      <c r="C441" s="82" t="s">
        <v>1091</v>
      </c>
      <c r="D441" s="82" t="s">
        <v>1081</v>
      </c>
      <c r="E441" s="83">
        <v>4426.28</v>
      </c>
      <c r="F441" s="83">
        <v>1058.1500000000001</v>
      </c>
      <c r="G441" s="84">
        <v>0.23906079145467529</v>
      </c>
    </row>
    <row r="442" spans="1:7" ht="38.25" x14ac:dyDescent="0.2">
      <c r="A442" s="81" t="s">
        <v>852</v>
      </c>
      <c r="B442" s="82" t="s">
        <v>1065</v>
      </c>
      <c r="C442" s="82" t="s">
        <v>1091</v>
      </c>
      <c r="D442" s="82" t="s">
        <v>853</v>
      </c>
      <c r="E442" s="83">
        <v>73.67</v>
      </c>
      <c r="F442" s="83">
        <v>22.06</v>
      </c>
      <c r="G442" s="84">
        <v>0.29944346409664718</v>
      </c>
    </row>
    <row r="443" spans="1:7" ht="25.5" x14ac:dyDescent="0.2">
      <c r="A443" s="81" t="s">
        <v>1092</v>
      </c>
      <c r="B443" s="82"/>
      <c r="C443" s="82" t="s">
        <v>1093</v>
      </c>
      <c r="D443" s="82"/>
      <c r="E443" s="83">
        <v>2231.61</v>
      </c>
      <c r="F443" s="83">
        <v>338.2</v>
      </c>
      <c r="G443" s="84">
        <v>0.15154977796299532</v>
      </c>
    </row>
    <row r="444" spans="1:7" ht="25.5" x14ac:dyDescent="0.2">
      <c r="A444" s="81" t="s">
        <v>1062</v>
      </c>
      <c r="B444" s="82" t="s">
        <v>1063</v>
      </c>
      <c r="C444" s="82" t="s">
        <v>1093</v>
      </c>
      <c r="D444" s="82"/>
      <c r="E444" s="83">
        <v>2231.61</v>
      </c>
      <c r="F444" s="83">
        <v>338.2</v>
      </c>
      <c r="G444" s="84">
        <v>0.15154977796299532</v>
      </c>
    </row>
    <row r="445" spans="1:7" ht="38.25" x14ac:dyDescent="0.2">
      <c r="A445" s="81" t="s">
        <v>1064</v>
      </c>
      <c r="B445" s="82" t="s">
        <v>1065</v>
      </c>
      <c r="C445" s="82" t="s">
        <v>1093</v>
      </c>
      <c r="D445" s="82"/>
      <c r="E445" s="83">
        <v>2231.61</v>
      </c>
      <c r="F445" s="83">
        <v>338.2</v>
      </c>
      <c r="G445" s="84">
        <v>0.15154977796299532</v>
      </c>
    </row>
    <row r="446" spans="1:7" ht="38.25" x14ac:dyDescent="0.2">
      <c r="A446" s="81" t="s">
        <v>852</v>
      </c>
      <c r="B446" s="82" t="s">
        <v>1065</v>
      </c>
      <c r="C446" s="82" t="s">
        <v>1093</v>
      </c>
      <c r="D446" s="82" t="s">
        <v>853</v>
      </c>
      <c r="E446" s="83">
        <v>2231.5100000000002</v>
      </c>
      <c r="F446" s="83">
        <v>338.15</v>
      </c>
      <c r="G446" s="84">
        <v>0.15153416296588407</v>
      </c>
    </row>
    <row r="447" spans="1:7" ht="25.5" x14ac:dyDescent="0.2">
      <c r="A447" s="81" t="s">
        <v>1094</v>
      </c>
      <c r="B447" s="82" t="s">
        <v>1065</v>
      </c>
      <c r="C447" s="82" t="s">
        <v>1093</v>
      </c>
      <c r="D447" s="82" t="s">
        <v>1095</v>
      </c>
      <c r="E447" s="83">
        <v>0.1</v>
      </c>
      <c r="F447" s="83">
        <v>0.05</v>
      </c>
      <c r="G447" s="84">
        <v>0.5</v>
      </c>
    </row>
    <row r="448" spans="1:7" ht="25.5" x14ac:dyDescent="0.2">
      <c r="A448" s="77" t="s">
        <v>1096</v>
      </c>
      <c r="B448" s="78"/>
      <c r="C448" s="78" t="s">
        <v>1097</v>
      </c>
      <c r="D448" s="78"/>
      <c r="E448" s="79">
        <v>19947.91</v>
      </c>
      <c r="F448" s="79">
        <v>3865.07</v>
      </c>
      <c r="G448" s="80">
        <v>0.1937581430836614</v>
      </c>
    </row>
    <row r="449" spans="1:7" ht="51" x14ac:dyDescent="0.2">
      <c r="A449" s="81" t="s">
        <v>1098</v>
      </c>
      <c r="B449" s="82"/>
      <c r="C449" s="82" t="s">
        <v>1099</v>
      </c>
      <c r="D449" s="82"/>
      <c r="E449" s="83">
        <v>3703.7</v>
      </c>
      <c r="F449" s="83">
        <v>0</v>
      </c>
      <c r="G449" s="84">
        <v>0</v>
      </c>
    </row>
    <row r="450" spans="1:7" ht="38.25" x14ac:dyDescent="0.2">
      <c r="A450" s="81" t="s">
        <v>1100</v>
      </c>
      <c r="B450" s="82"/>
      <c r="C450" s="82" t="s">
        <v>1101</v>
      </c>
      <c r="D450" s="82"/>
      <c r="E450" s="83">
        <v>3703.7</v>
      </c>
      <c r="F450" s="83">
        <v>0</v>
      </c>
      <c r="G450" s="84">
        <v>0</v>
      </c>
    </row>
    <row r="451" spans="1:7" x14ac:dyDescent="0.2">
      <c r="A451" s="81" t="s">
        <v>1102</v>
      </c>
      <c r="B451" s="82" t="s">
        <v>1103</v>
      </c>
      <c r="C451" s="82" t="s">
        <v>1101</v>
      </c>
      <c r="D451" s="82"/>
      <c r="E451" s="83">
        <v>3703.7</v>
      </c>
      <c r="F451" s="83">
        <v>0</v>
      </c>
      <c r="G451" s="84">
        <v>0</v>
      </c>
    </row>
    <row r="452" spans="1:7" ht="25.5" x14ac:dyDescent="0.2">
      <c r="A452" s="81" t="s">
        <v>1104</v>
      </c>
      <c r="B452" s="82" t="s">
        <v>1105</v>
      </c>
      <c r="C452" s="82" t="s">
        <v>1101</v>
      </c>
      <c r="D452" s="82"/>
      <c r="E452" s="83">
        <v>3703.7</v>
      </c>
      <c r="F452" s="83">
        <v>0</v>
      </c>
      <c r="G452" s="84">
        <v>0</v>
      </c>
    </row>
    <row r="453" spans="1:7" ht="38.25" x14ac:dyDescent="0.2">
      <c r="A453" s="81" t="s">
        <v>852</v>
      </c>
      <c r="B453" s="82" t="s">
        <v>1105</v>
      </c>
      <c r="C453" s="82" t="s">
        <v>1101</v>
      </c>
      <c r="D453" s="82" t="s">
        <v>853</v>
      </c>
      <c r="E453" s="83">
        <v>3703.7</v>
      </c>
      <c r="F453" s="83">
        <v>0</v>
      </c>
      <c r="G453" s="84">
        <v>0</v>
      </c>
    </row>
    <row r="454" spans="1:7" ht="25.5" x14ac:dyDescent="0.2">
      <c r="A454" s="81" t="s">
        <v>1106</v>
      </c>
      <c r="B454" s="82"/>
      <c r="C454" s="82" t="s">
        <v>1107</v>
      </c>
      <c r="D454" s="82"/>
      <c r="E454" s="83">
        <v>15929.21</v>
      </c>
      <c r="F454" s="83">
        <v>3865.07</v>
      </c>
      <c r="G454" s="84">
        <v>0.24264040715139046</v>
      </c>
    </row>
    <row r="455" spans="1:7" ht="38.25" x14ac:dyDescent="0.2">
      <c r="A455" s="81" t="s">
        <v>1108</v>
      </c>
      <c r="B455" s="82"/>
      <c r="C455" s="82" t="s">
        <v>1109</v>
      </c>
      <c r="D455" s="82"/>
      <c r="E455" s="83">
        <v>4700.83</v>
      </c>
      <c r="F455" s="83">
        <v>1175.21</v>
      </c>
      <c r="G455" s="84">
        <v>0.25000053182097631</v>
      </c>
    </row>
    <row r="456" spans="1:7" x14ac:dyDescent="0.2">
      <c r="A456" s="81" t="s">
        <v>1110</v>
      </c>
      <c r="B456" s="82" t="s">
        <v>1111</v>
      </c>
      <c r="C456" s="82" t="s">
        <v>1109</v>
      </c>
      <c r="D456" s="82"/>
      <c r="E456" s="83">
        <v>4700.83</v>
      </c>
      <c r="F456" s="83">
        <v>1175.21</v>
      </c>
      <c r="G456" s="84">
        <v>0.25000053182097631</v>
      </c>
    </row>
    <row r="457" spans="1:7" x14ac:dyDescent="0.2">
      <c r="A457" s="81" t="s">
        <v>1112</v>
      </c>
      <c r="B457" s="82" t="s">
        <v>1113</v>
      </c>
      <c r="C457" s="82" t="s">
        <v>1109</v>
      </c>
      <c r="D457" s="82"/>
      <c r="E457" s="83">
        <v>4700.83</v>
      </c>
      <c r="F457" s="83">
        <v>1175.21</v>
      </c>
      <c r="G457" s="84">
        <v>0.25000053182097631</v>
      </c>
    </row>
    <row r="458" spans="1:7" x14ac:dyDescent="0.2">
      <c r="A458" s="81" t="s">
        <v>806</v>
      </c>
      <c r="B458" s="82" t="s">
        <v>1113</v>
      </c>
      <c r="C458" s="82" t="s">
        <v>1109</v>
      </c>
      <c r="D458" s="82" t="s">
        <v>29</v>
      </c>
      <c r="E458" s="83">
        <v>4700.83</v>
      </c>
      <c r="F458" s="83">
        <v>1175.21</v>
      </c>
      <c r="G458" s="84">
        <v>0.25000053182097631</v>
      </c>
    </row>
    <row r="459" spans="1:7" ht="51" x14ac:dyDescent="0.2">
      <c r="A459" s="81" t="s">
        <v>1114</v>
      </c>
      <c r="B459" s="82"/>
      <c r="C459" s="82" t="s">
        <v>1115</v>
      </c>
      <c r="D459" s="82"/>
      <c r="E459" s="83">
        <v>9783.26</v>
      </c>
      <c r="F459" s="83">
        <v>2445.81</v>
      </c>
      <c r="G459" s="84">
        <v>0.24999948892291526</v>
      </c>
    </row>
    <row r="460" spans="1:7" ht="25.5" x14ac:dyDescent="0.2">
      <c r="A460" s="81" t="s">
        <v>1116</v>
      </c>
      <c r="B460" s="82" t="s">
        <v>1117</v>
      </c>
      <c r="C460" s="82" t="s">
        <v>1115</v>
      </c>
      <c r="D460" s="82"/>
      <c r="E460" s="83">
        <v>9783.26</v>
      </c>
      <c r="F460" s="83">
        <v>2445.81</v>
      </c>
      <c r="G460" s="84">
        <v>0.24999948892291526</v>
      </c>
    </row>
    <row r="461" spans="1:7" x14ac:dyDescent="0.2">
      <c r="A461" s="81" t="s">
        <v>1118</v>
      </c>
      <c r="B461" s="82" t="s">
        <v>1119</v>
      </c>
      <c r="C461" s="82" t="s">
        <v>1115</v>
      </c>
      <c r="D461" s="82"/>
      <c r="E461" s="83">
        <v>9783.26</v>
      </c>
      <c r="F461" s="83">
        <v>2445.81</v>
      </c>
      <c r="G461" s="84">
        <v>0.24999948892291526</v>
      </c>
    </row>
    <row r="462" spans="1:7" ht="63.75" x14ac:dyDescent="0.2">
      <c r="A462" s="81" t="s">
        <v>844</v>
      </c>
      <c r="B462" s="82" t="s">
        <v>1119</v>
      </c>
      <c r="C462" s="82" t="s">
        <v>1115</v>
      </c>
      <c r="D462" s="82" t="s">
        <v>845</v>
      </c>
      <c r="E462" s="83">
        <v>9783.26</v>
      </c>
      <c r="F462" s="83">
        <v>2445.81</v>
      </c>
      <c r="G462" s="84">
        <v>0.24999948892291526</v>
      </c>
    </row>
    <row r="463" spans="1:7" ht="25.5" x14ac:dyDescent="0.2">
      <c r="A463" s="81" t="s">
        <v>1120</v>
      </c>
      <c r="B463" s="82"/>
      <c r="C463" s="82" t="s">
        <v>1121</v>
      </c>
      <c r="D463" s="82"/>
      <c r="E463" s="83">
        <v>86.9</v>
      </c>
      <c r="F463" s="83">
        <v>4.5</v>
      </c>
      <c r="G463" s="84">
        <v>5.1783659378596081E-2</v>
      </c>
    </row>
    <row r="464" spans="1:7" x14ac:dyDescent="0.2">
      <c r="A464" s="81" t="s">
        <v>1110</v>
      </c>
      <c r="B464" s="82" t="s">
        <v>1111</v>
      </c>
      <c r="C464" s="82" t="s">
        <v>1121</v>
      </c>
      <c r="D464" s="82"/>
      <c r="E464" s="83">
        <v>86.9</v>
      </c>
      <c r="F464" s="83">
        <v>4.5</v>
      </c>
      <c r="G464" s="84">
        <v>5.1783659378596081E-2</v>
      </c>
    </row>
    <row r="465" spans="1:7" x14ac:dyDescent="0.2">
      <c r="A465" s="81" t="s">
        <v>1112</v>
      </c>
      <c r="B465" s="82" t="s">
        <v>1113</v>
      </c>
      <c r="C465" s="82" t="s">
        <v>1121</v>
      </c>
      <c r="D465" s="82"/>
      <c r="E465" s="83">
        <v>86.9</v>
      </c>
      <c r="F465" s="83">
        <v>4.5</v>
      </c>
      <c r="G465" s="84">
        <v>5.1783659378596081E-2</v>
      </c>
    </row>
    <row r="466" spans="1:7" x14ac:dyDescent="0.2">
      <c r="A466" s="81" t="s">
        <v>806</v>
      </c>
      <c r="B466" s="82" t="s">
        <v>1113</v>
      </c>
      <c r="C466" s="82" t="s">
        <v>1121</v>
      </c>
      <c r="D466" s="82" t="s">
        <v>29</v>
      </c>
      <c r="E466" s="83">
        <v>86.9</v>
      </c>
      <c r="F466" s="83">
        <v>4.5</v>
      </c>
      <c r="G466" s="84">
        <v>5.1783659378596081E-2</v>
      </c>
    </row>
    <row r="467" spans="1:7" ht="51" x14ac:dyDescent="0.2">
      <c r="A467" s="81" t="s">
        <v>1122</v>
      </c>
      <c r="B467" s="82"/>
      <c r="C467" s="82" t="s">
        <v>1123</v>
      </c>
      <c r="D467" s="82"/>
      <c r="E467" s="83">
        <v>400</v>
      </c>
      <c r="F467" s="83">
        <v>0</v>
      </c>
      <c r="G467" s="84">
        <v>0</v>
      </c>
    </row>
    <row r="468" spans="1:7" x14ac:dyDescent="0.2">
      <c r="A468" s="81" t="s">
        <v>1110</v>
      </c>
      <c r="B468" s="82" t="s">
        <v>1111</v>
      </c>
      <c r="C468" s="82" t="s">
        <v>1123</v>
      </c>
      <c r="D468" s="82"/>
      <c r="E468" s="83">
        <v>400</v>
      </c>
      <c r="F468" s="83">
        <v>0</v>
      </c>
      <c r="G468" s="84">
        <v>0</v>
      </c>
    </row>
    <row r="469" spans="1:7" x14ac:dyDescent="0.2">
      <c r="A469" s="81" t="s">
        <v>1112</v>
      </c>
      <c r="B469" s="82" t="s">
        <v>1113</v>
      </c>
      <c r="C469" s="82" t="s">
        <v>1123</v>
      </c>
      <c r="D469" s="82"/>
      <c r="E469" s="83">
        <v>400</v>
      </c>
      <c r="F469" s="83">
        <v>0</v>
      </c>
      <c r="G469" s="84">
        <v>0</v>
      </c>
    </row>
    <row r="470" spans="1:7" x14ac:dyDescent="0.2">
      <c r="A470" s="81" t="s">
        <v>806</v>
      </c>
      <c r="B470" s="82" t="s">
        <v>1113</v>
      </c>
      <c r="C470" s="82" t="s">
        <v>1123</v>
      </c>
      <c r="D470" s="82" t="s">
        <v>29</v>
      </c>
      <c r="E470" s="83">
        <v>400</v>
      </c>
      <c r="F470" s="83">
        <v>0</v>
      </c>
      <c r="G470" s="84">
        <v>0</v>
      </c>
    </row>
    <row r="471" spans="1:7" x14ac:dyDescent="0.2">
      <c r="A471" s="81" t="s">
        <v>1124</v>
      </c>
      <c r="B471" s="82"/>
      <c r="C471" s="82" t="s">
        <v>1125</v>
      </c>
      <c r="D471" s="82"/>
      <c r="E471" s="83">
        <v>958.22</v>
      </c>
      <c r="F471" s="83">
        <v>239.55</v>
      </c>
      <c r="G471" s="84">
        <v>0.24999478199160946</v>
      </c>
    </row>
    <row r="472" spans="1:7" ht="25.5" x14ac:dyDescent="0.2">
      <c r="A472" s="81" t="s">
        <v>1116</v>
      </c>
      <c r="B472" s="82" t="s">
        <v>1117</v>
      </c>
      <c r="C472" s="82" t="s">
        <v>1125</v>
      </c>
      <c r="D472" s="82"/>
      <c r="E472" s="83">
        <v>958.22</v>
      </c>
      <c r="F472" s="83">
        <v>239.55</v>
      </c>
      <c r="G472" s="84">
        <v>0.24999478199160946</v>
      </c>
    </row>
    <row r="473" spans="1:7" x14ac:dyDescent="0.2">
      <c r="A473" s="81" t="s">
        <v>1118</v>
      </c>
      <c r="B473" s="82" t="s">
        <v>1119</v>
      </c>
      <c r="C473" s="82" t="s">
        <v>1125</v>
      </c>
      <c r="D473" s="82"/>
      <c r="E473" s="83">
        <v>958.22</v>
      </c>
      <c r="F473" s="83">
        <v>239.55</v>
      </c>
      <c r="G473" s="84">
        <v>0.24999478199160946</v>
      </c>
    </row>
    <row r="474" spans="1:7" ht="63.75" x14ac:dyDescent="0.2">
      <c r="A474" s="81" t="s">
        <v>844</v>
      </c>
      <c r="B474" s="82" t="s">
        <v>1119</v>
      </c>
      <c r="C474" s="82" t="s">
        <v>1125</v>
      </c>
      <c r="D474" s="82" t="s">
        <v>845</v>
      </c>
      <c r="E474" s="83">
        <v>958.22</v>
      </c>
      <c r="F474" s="83">
        <v>239.55</v>
      </c>
      <c r="G474" s="84">
        <v>0.24999478199160946</v>
      </c>
    </row>
    <row r="475" spans="1:7" ht="51" x14ac:dyDescent="0.2">
      <c r="A475" s="81" t="s">
        <v>1126</v>
      </c>
      <c r="B475" s="82"/>
      <c r="C475" s="82" t="s">
        <v>1127</v>
      </c>
      <c r="D475" s="82"/>
      <c r="E475" s="83">
        <v>315</v>
      </c>
      <c r="F475" s="83">
        <v>0</v>
      </c>
      <c r="G475" s="84">
        <v>0</v>
      </c>
    </row>
    <row r="476" spans="1:7" ht="25.5" x14ac:dyDescent="0.2">
      <c r="A476" s="81" t="s">
        <v>1128</v>
      </c>
      <c r="B476" s="82"/>
      <c r="C476" s="82" t="s">
        <v>1129</v>
      </c>
      <c r="D476" s="82"/>
      <c r="E476" s="83">
        <v>315</v>
      </c>
      <c r="F476" s="83">
        <v>0</v>
      </c>
      <c r="G476" s="84">
        <v>0</v>
      </c>
    </row>
    <row r="477" spans="1:7" x14ac:dyDescent="0.2">
      <c r="A477" s="81" t="s">
        <v>1110</v>
      </c>
      <c r="B477" s="82" t="s">
        <v>1111</v>
      </c>
      <c r="C477" s="82" t="s">
        <v>1129</v>
      </c>
      <c r="D477" s="82"/>
      <c r="E477" s="83">
        <v>315</v>
      </c>
      <c r="F477" s="83">
        <v>0</v>
      </c>
      <c r="G477" s="84">
        <v>0</v>
      </c>
    </row>
    <row r="478" spans="1:7" x14ac:dyDescent="0.2">
      <c r="A478" s="81" t="s">
        <v>1112</v>
      </c>
      <c r="B478" s="82" t="s">
        <v>1113</v>
      </c>
      <c r="C478" s="82" t="s">
        <v>1129</v>
      </c>
      <c r="D478" s="82"/>
      <c r="E478" s="83">
        <v>315</v>
      </c>
      <c r="F478" s="83">
        <v>0</v>
      </c>
      <c r="G478" s="84">
        <v>0</v>
      </c>
    </row>
    <row r="479" spans="1:7" x14ac:dyDescent="0.2">
      <c r="A479" s="81" t="s">
        <v>806</v>
      </c>
      <c r="B479" s="82" t="s">
        <v>1113</v>
      </c>
      <c r="C479" s="82" t="s">
        <v>1129</v>
      </c>
      <c r="D479" s="82" t="s">
        <v>29</v>
      </c>
      <c r="E479" s="83">
        <v>315</v>
      </c>
      <c r="F479" s="83">
        <v>0</v>
      </c>
      <c r="G479" s="84">
        <v>0</v>
      </c>
    </row>
    <row r="480" spans="1:7" ht="25.5" x14ac:dyDescent="0.2">
      <c r="A480" s="77" t="s">
        <v>1130</v>
      </c>
      <c r="B480" s="78"/>
      <c r="C480" s="78" t="s">
        <v>1131</v>
      </c>
      <c r="D480" s="78"/>
      <c r="E480" s="79">
        <v>9048.9700000000012</v>
      </c>
      <c r="F480" s="79">
        <v>1727.54</v>
      </c>
      <c r="G480" s="80">
        <v>0.19091012568281249</v>
      </c>
    </row>
    <row r="481" spans="1:7" ht="38.25" x14ac:dyDescent="0.2">
      <c r="A481" s="81" t="s">
        <v>1132</v>
      </c>
      <c r="B481" s="82"/>
      <c r="C481" s="82" t="s">
        <v>1133</v>
      </c>
      <c r="D481" s="82"/>
      <c r="E481" s="83">
        <v>9048.9700000000012</v>
      </c>
      <c r="F481" s="83">
        <v>1727.54</v>
      </c>
      <c r="G481" s="84">
        <v>0.19091012568281249</v>
      </c>
    </row>
    <row r="482" spans="1:7" ht="25.5" x14ac:dyDescent="0.2">
      <c r="A482" s="81" t="s">
        <v>920</v>
      </c>
      <c r="B482" s="82"/>
      <c r="C482" s="82" t="s">
        <v>1134</v>
      </c>
      <c r="D482" s="82"/>
      <c r="E482" s="83">
        <v>9048.9700000000012</v>
      </c>
      <c r="F482" s="83">
        <v>1727.54</v>
      </c>
      <c r="G482" s="84">
        <v>0.19091012568281249</v>
      </c>
    </row>
    <row r="483" spans="1:7" x14ac:dyDescent="0.2">
      <c r="A483" s="81" t="s">
        <v>1110</v>
      </c>
      <c r="B483" s="82" t="s">
        <v>1111</v>
      </c>
      <c r="C483" s="82" t="s">
        <v>1134</v>
      </c>
      <c r="D483" s="82"/>
      <c r="E483" s="83">
        <v>9048.9700000000012</v>
      </c>
      <c r="F483" s="83">
        <v>1727.54</v>
      </c>
      <c r="G483" s="84">
        <v>0.19091012568281249</v>
      </c>
    </row>
    <row r="484" spans="1:7" ht="51" x14ac:dyDescent="0.2">
      <c r="A484" s="81" t="s">
        <v>1135</v>
      </c>
      <c r="B484" s="82" t="s">
        <v>1136</v>
      </c>
      <c r="C484" s="82" t="s">
        <v>1134</v>
      </c>
      <c r="D484" s="82"/>
      <c r="E484" s="83">
        <v>9048.9700000000012</v>
      </c>
      <c r="F484" s="83">
        <v>1727.54</v>
      </c>
      <c r="G484" s="84">
        <v>0.19091012568281249</v>
      </c>
    </row>
    <row r="485" spans="1:7" ht="25.5" x14ac:dyDescent="0.2">
      <c r="A485" s="81" t="s">
        <v>884</v>
      </c>
      <c r="B485" s="82" t="s">
        <v>1136</v>
      </c>
      <c r="C485" s="82" t="s">
        <v>1134</v>
      </c>
      <c r="D485" s="82" t="s">
        <v>885</v>
      </c>
      <c r="E485" s="83">
        <v>8437.93</v>
      </c>
      <c r="F485" s="83">
        <v>1472.85</v>
      </c>
      <c r="G485" s="84">
        <v>0.17455110435853341</v>
      </c>
    </row>
    <row r="486" spans="1:7" ht="38.25" x14ac:dyDescent="0.2">
      <c r="A486" s="81" t="s">
        <v>852</v>
      </c>
      <c r="B486" s="82" t="s">
        <v>1136</v>
      </c>
      <c r="C486" s="82" t="s">
        <v>1134</v>
      </c>
      <c r="D486" s="82" t="s">
        <v>853</v>
      </c>
      <c r="E486" s="83">
        <v>611.04</v>
      </c>
      <c r="F486" s="83">
        <v>254.69</v>
      </c>
      <c r="G486" s="84">
        <v>0.41681395653312386</v>
      </c>
    </row>
    <row r="487" spans="1:7" ht="25.5" x14ac:dyDescent="0.2">
      <c r="A487" s="77" t="s">
        <v>1137</v>
      </c>
      <c r="B487" s="78"/>
      <c r="C487" s="78" t="s">
        <v>1138</v>
      </c>
      <c r="D487" s="78"/>
      <c r="E487" s="79">
        <v>14962.71</v>
      </c>
      <c r="F487" s="79">
        <v>3393.2700000000004</v>
      </c>
      <c r="G487" s="80">
        <v>0.22678177950384659</v>
      </c>
    </row>
    <row r="488" spans="1:7" ht="25.5" x14ac:dyDescent="0.2">
      <c r="A488" s="81" t="s">
        <v>1139</v>
      </c>
      <c r="B488" s="82"/>
      <c r="C488" s="82" t="s">
        <v>1140</v>
      </c>
      <c r="D488" s="82"/>
      <c r="E488" s="83">
        <v>1079</v>
      </c>
      <c r="F488" s="83">
        <v>483.64</v>
      </c>
      <c r="G488" s="84">
        <v>0.44822984244670988</v>
      </c>
    </row>
    <row r="489" spans="1:7" ht="76.5" x14ac:dyDescent="0.2">
      <c r="A489" s="81" t="s">
        <v>1141</v>
      </c>
      <c r="B489" s="82"/>
      <c r="C489" s="82" t="s">
        <v>1142</v>
      </c>
      <c r="D489" s="82"/>
      <c r="E489" s="83">
        <v>1079</v>
      </c>
      <c r="F489" s="83">
        <v>483.64</v>
      </c>
      <c r="G489" s="84">
        <v>0.44822984244670988</v>
      </c>
    </row>
    <row r="490" spans="1:7" x14ac:dyDescent="0.2">
      <c r="A490" s="81" t="s">
        <v>1048</v>
      </c>
      <c r="B490" s="82" t="s">
        <v>1049</v>
      </c>
      <c r="C490" s="82" t="s">
        <v>1142</v>
      </c>
      <c r="D490" s="82"/>
      <c r="E490" s="83">
        <v>1079</v>
      </c>
      <c r="F490" s="83">
        <v>483.64</v>
      </c>
      <c r="G490" s="84">
        <v>0.44822984244670988</v>
      </c>
    </row>
    <row r="491" spans="1:7" x14ac:dyDescent="0.2">
      <c r="A491" s="81" t="s">
        <v>1050</v>
      </c>
      <c r="B491" s="82" t="s">
        <v>1051</v>
      </c>
      <c r="C491" s="82" t="s">
        <v>1142</v>
      </c>
      <c r="D491" s="82"/>
      <c r="E491" s="83">
        <v>1079</v>
      </c>
      <c r="F491" s="83">
        <v>483.64</v>
      </c>
      <c r="G491" s="84">
        <v>0.44822984244670988</v>
      </c>
    </row>
    <row r="492" spans="1:7" x14ac:dyDescent="0.2">
      <c r="A492" s="81" t="s">
        <v>806</v>
      </c>
      <c r="B492" s="82" t="s">
        <v>1051</v>
      </c>
      <c r="C492" s="82" t="s">
        <v>1142</v>
      </c>
      <c r="D492" s="82" t="s">
        <v>29</v>
      </c>
      <c r="E492" s="83">
        <v>1079</v>
      </c>
      <c r="F492" s="83">
        <v>483.64</v>
      </c>
      <c r="G492" s="84">
        <v>0.44822984244670988</v>
      </c>
    </row>
    <row r="493" spans="1:7" ht="38.25" x14ac:dyDescent="0.2">
      <c r="A493" s="81" t="s">
        <v>1143</v>
      </c>
      <c r="B493" s="82"/>
      <c r="C493" s="82" t="s">
        <v>1144</v>
      </c>
      <c r="D493" s="82"/>
      <c r="E493" s="83">
        <v>1600.5</v>
      </c>
      <c r="F493" s="83">
        <v>265.79000000000002</v>
      </c>
      <c r="G493" s="84">
        <v>0.16606685410809124</v>
      </c>
    </row>
    <row r="494" spans="1:7" ht="38.25" x14ac:dyDescent="0.2">
      <c r="A494" s="81" t="s">
        <v>1145</v>
      </c>
      <c r="B494" s="82"/>
      <c r="C494" s="82" t="s">
        <v>1146</v>
      </c>
      <c r="D494" s="82"/>
      <c r="E494" s="83">
        <v>354</v>
      </c>
      <c r="F494" s="83">
        <v>66.650000000000006</v>
      </c>
      <c r="G494" s="84">
        <v>0.1882768361581921</v>
      </c>
    </row>
    <row r="495" spans="1:7" x14ac:dyDescent="0.2">
      <c r="A495" s="81" t="s">
        <v>1048</v>
      </c>
      <c r="B495" s="82" t="s">
        <v>1049</v>
      </c>
      <c r="C495" s="82" t="s">
        <v>1146</v>
      </c>
      <c r="D495" s="82"/>
      <c r="E495" s="83">
        <v>354</v>
      </c>
      <c r="F495" s="83">
        <v>66.650000000000006</v>
      </c>
      <c r="G495" s="84">
        <v>0.1882768361581921</v>
      </c>
    </row>
    <row r="496" spans="1:7" x14ac:dyDescent="0.2">
      <c r="A496" s="81" t="s">
        <v>1050</v>
      </c>
      <c r="B496" s="82" t="s">
        <v>1051</v>
      </c>
      <c r="C496" s="82" t="s">
        <v>1146</v>
      </c>
      <c r="D496" s="82"/>
      <c r="E496" s="83">
        <v>354</v>
      </c>
      <c r="F496" s="83">
        <v>66.650000000000006</v>
      </c>
      <c r="G496" s="84">
        <v>0.1882768361581921</v>
      </c>
    </row>
    <row r="497" spans="1:7" ht="25.5" x14ac:dyDescent="0.2">
      <c r="A497" s="81" t="s">
        <v>1080</v>
      </c>
      <c r="B497" s="82" t="s">
        <v>1051</v>
      </c>
      <c r="C497" s="82" t="s">
        <v>1146</v>
      </c>
      <c r="D497" s="82" t="s">
        <v>1081</v>
      </c>
      <c r="E497" s="83">
        <v>150</v>
      </c>
      <c r="F497" s="83">
        <v>18</v>
      </c>
      <c r="G497" s="84">
        <v>0.12</v>
      </c>
    </row>
    <row r="498" spans="1:7" x14ac:dyDescent="0.2">
      <c r="A498" s="81" t="s">
        <v>806</v>
      </c>
      <c r="B498" s="82" t="s">
        <v>1051</v>
      </c>
      <c r="C498" s="82" t="s">
        <v>1146</v>
      </c>
      <c r="D498" s="82" t="s">
        <v>29</v>
      </c>
      <c r="E498" s="83">
        <v>204</v>
      </c>
      <c r="F498" s="83">
        <v>48.65</v>
      </c>
      <c r="G498" s="84">
        <v>0.23848039215686273</v>
      </c>
    </row>
    <row r="499" spans="1:7" ht="51" x14ac:dyDescent="0.2">
      <c r="A499" s="81" t="s">
        <v>1147</v>
      </c>
      <c r="B499" s="82"/>
      <c r="C499" s="82" t="s">
        <v>1148</v>
      </c>
      <c r="D499" s="82"/>
      <c r="E499" s="83">
        <v>500</v>
      </c>
      <c r="F499" s="83">
        <v>86.14</v>
      </c>
      <c r="G499" s="84">
        <v>0.17227999999999999</v>
      </c>
    </row>
    <row r="500" spans="1:7" x14ac:dyDescent="0.2">
      <c r="A500" s="81" t="s">
        <v>1048</v>
      </c>
      <c r="B500" s="82" t="s">
        <v>1049</v>
      </c>
      <c r="C500" s="82" t="s">
        <v>1148</v>
      </c>
      <c r="D500" s="82"/>
      <c r="E500" s="83">
        <v>500</v>
      </c>
      <c r="F500" s="83">
        <v>86.14</v>
      </c>
      <c r="G500" s="84">
        <v>0.17227999999999999</v>
      </c>
    </row>
    <row r="501" spans="1:7" x14ac:dyDescent="0.2">
      <c r="A501" s="81" t="s">
        <v>1050</v>
      </c>
      <c r="B501" s="82" t="s">
        <v>1051</v>
      </c>
      <c r="C501" s="82" t="s">
        <v>1148</v>
      </c>
      <c r="D501" s="82"/>
      <c r="E501" s="83">
        <v>500</v>
      </c>
      <c r="F501" s="83">
        <v>86.14</v>
      </c>
      <c r="G501" s="84">
        <v>0.17227999999999999</v>
      </c>
    </row>
    <row r="502" spans="1:7" ht="25.5" x14ac:dyDescent="0.2">
      <c r="A502" s="81" t="s">
        <v>1080</v>
      </c>
      <c r="B502" s="82" t="s">
        <v>1051</v>
      </c>
      <c r="C502" s="82" t="s">
        <v>1148</v>
      </c>
      <c r="D502" s="82" t="s">
        <v>1081</v>
      </c>
      <c r="E502" s="83">
        <v>500</v>
      </c>
      <c r="F502" s="83">
        <v>86.14</v>
      </c>
      <c r="G502" s="84">
        <v>0.17227999999999999</v>
      </c>
    </row>
    <row r="503" spans="1:7" ht="38.25" x14ac:dyDescent="0.2">
      <c r="A503" s="81" t="s">
        <v>1149</v>
      </c>
      <c r="B503" s="82"/>
      <c r="C503" s="82" t="s">
        <v>1150</v>
      </c>
      <c r="D503" s="82"/>
      <c r="E503" s="83">
        <v>115</v>
      </c>
      <c r="F503" s="83">
        <v>0</v>
      </c>
      <c r="G503" s="84">
        <v>0</v>
      </c>
    </row>
    <row r="504" spans="1:7" x14ac:dyDescent="0.2">
      <c r="A504" s="81" t="s">
        <v>1048</v>
      </c>
      <c r="B504" s="82" t="s">
        <v>1049</v>
      </c>
      <c r="C504" s="82" t="s">
        <v>1150</v>
      </c>
      <c r="D504" s="82"/>
      <c r="E504" s="83">
        <v>115</v>
      </c>
      <c r="F504" s="83">
        <v>0</v>
      </c>
      <c r="G504" s="84">
        <v>0</v>
      </c>
    </row>
    <row r="505" spans="1:7" x14ac:dyDescent="0.2">
      <c r="A505" s="81" t="s">
        <v>1050</v>
      </c>
      <c r="B505" s="82" t="s">
        <v>1051</v>
      </c>
      <c r="C505" s="82" t="s">
        <v>1150</v>
      </c>
      <c r="D505" s="82"/>
      <c r="E505" s="83">
        <v>115</v>
      </c>
      <c r="F505" s="83">
        <v>0</v>
      </c>
      <c r="G505" s="84">
        <v>0</v>
      </c>
    </row>
    <row r="506" spans="1:7" x14ac:dyDescent="0.2">
      <c r="A506" s="81" t="s">
        <v>806</v>
      </c>
      <c r="B506" s="82" t="s">
        <v>1051</v>
      </c>
      <c r="C506" s="82" t="s">
        <v>1150</v>
      </c>
      <c r="D506" s="82" t="s">
        <v>29</v>
      </c>
      <c r="E506" s="83">
        <v>115</v>
      </c>
      <c r="F506" s="83">
        <v>0</v>
      </c>
      <c r="G506" s="84">
        <v>0</v>
      </c>
    </row>
    <row r="507" spans="1:7" ht="51" x14ac:dyDescent="0.2">
      <c r="A507" s="81" t="s">
        <v>1151</v>
      </c>
      <c r="B507" s="82"/>
      <c r="C507" s="82" t="s">
        <v>1152</v>
      </c>
      <c r="D507" s="82"/>
      <c r="E507" s="83">
        <v>509</v>
      </c>
      <c r="F507" s="83">
        <v>30</v>
      </c>
      <c r="G507" s="84">
        <v>5.8939096267190572E-2</v>
      </c>
    </row>
    <row r="508" spans="1:7" x14ac:dyDescent="0.2">
      <c r="A508" s="81" t="s">
        <v>1048</v>
      </c>
      <c r="B508" s="82" t="s">
        <v>1049</v>
      </c>
      <c r="C508" s="82" t="s">
        <v>1152</v>
      </c>
      <c r="D508" s="82"/>
      <c r="E508" s="83">
        <v>509</v>
      </c>
      <c r="F508" s="83">
        <v>30</v>
      </c>
      <c r="G508" s="84">
        <v>5.8939096267190572E-2</v>
      </c>
    </row>
    <row r="509" spans="1:7" x14ac:dyDescent="0.2">
      <c r="A509" s="81" t="s">
        <v>1050</v>
      </c>
      <c r="B509" s="82" t="s">
        <v>1051</v>
      </c>
      <c r="C509" s="82" t="s">
        <v>1152</v>
      </c>
      <c r="D509" s="82"/>
      <c r="E509" s="83">
        <v>509</v>
      </c>
      <c r="F509" s="83">
        <v>30</v>
      </c>
      <c r="G509" s="84">
        <v>5.8939096267190572E-2</v>
      </c>
    </row>
    <row r="510" spans="1:7" x14ac:dyDescent="0.2">
      <c r="A510" s="81" t="s">
        <v>806</v>
      </c>
      <c r="B510" s="82" t="s">
        <v>1051</v>
      </c>
      <c r="C510" s="82" t="s">
        <v>1152</v>
      </c>
      <c r="D510" s="82" t="s">
        <v>29</v>
      </c>
      <c r="E510" s="83">
        <v>509</v>
      </c>
      <c r="F510" s="83">
        <v>30</v>
      </c>
      <c r="G510" s="84">
        <v>5.8939096267190572E-2</v>
      </c>
    </row>
    <row r="511" spans="1:7" ht="51" x14ac:dyDescent="0.2">
      <c r="A511" s="81" t="s">
        <v>1153</v>
      </c>
      <c r="B511" s="82"/>
      <c r="C511" s="82" t="s">
        <v>1154</v>
      </c>
      <c r="D511" s="82"/>
      <c r="E511" s="83">
        <v>122.5</v>
      </c>
      <c r="F511" s="83">
        <v>83</v>
      </c>
      <c r="G511" s="84">
        <v>0.67755102040816328</v>
      </c>
    </row>
    <row r="512" spans="1:7" x14ac:dyDescent="0.2">
      <c r="A512" s="81" t="s">
        <v>1048</v>
      </c>
      <c r="B512" s="82" t="s">
        <v>1049</v>
      </c>
      <c r="C512" s="82" t="s">
        <v>1154</v>
      </c>
      <c r="D512" s="82"/>
      <c r="E512" s="83">
        <v>122.5</v>
      </c>
      <c r="F512" s="83">
        <v>83</v>
      </c>
      <c r="G512" s="84">
        <v>0.67755102040816328</v>
      </c>
    </row>
    <row r="513" spans="1:7" x14ac:dyDescent="0.2">
      <c r="A513" s="81" t="s">
        <v>1050</v>
      </c>
      <c r="B513" s="82" t="s">
        <v>1051</v>
      </c>
      <c r="C513" s="82" t="s">
        <v>1154</v>
      </c>
      <c r="D513" s="82"/>
      <c r="E513" s="83">
        <v>122.5</v>
      </c>
      <c r="F513" s="83">
        <v>83</v>
      </c>
      <c r="G513" s="84">
        <v>0.67755102040816328</v>
      </c>
    </row>
    <row r="514" spans="1:7" x14ac:dyDescent="0.2">
      <c r="A514" s="81" t="s">
        <v>806</v>
      </c>
      <c r="B514" s="82" t="s">
        <v>1051</v>
      </c>
      <c r="C514" s="82" t="s">
        <v>1154</v>
      </c>
      <c r="D514" s="82" t="s">
        <v>29</v>
      </c>
      <c r="E514" s="83">
        <v>122.5</v>
      </c>
      <c r="F514" s="83">
        <v>83</v>
      </c>
      <c r="G514" s="84">
        <v>0.67755102040816328</v>
      </c>
    </row>
    <row r="515" spans="1:7" ht="51" x14ac:dyDescent="0.2">
      <c r="A515" s="81" t="s">
        <v>1155</v>
      </c>
      <c r="B515" s="82"/>
      <c r="C515" s="82" t="s">
        <v>1156</v>
      </c>
      <c r="D515" s="82"/>
      <c r="E515" s="83">
        <v>12283.21</v>
      </c>
      <c r="F515" s="83">
        <v>2643.84</v>
      </c>
      <c r="G515" s="84">
        <v>0.21524015302188926</v>
      </c>
    </row>
    <row r="516" spans="1:7" ht="38.25" x14ac:dyDescent="0.2">
      <c r="A516" s="81" t="s">
        <v>1157</v>
      </c>
      <c r="B516" s="82"/>
      <c r="C516" s="82" t="s">
        <v>1158</v>
      </c>
      <c r="D516" s="82"/>
      <c r="E516" s="83">
        <v>8036.4</v>
      </c>
      <c r="F516" s="83">
        <v>2611.4</v>
      </c>
      <c r="G516" s="84">
        <v>0.32494649345478077</v>
      </c>
    </row>
    <row r="517" spans="1:7" x14ac:dyDescent="0.2">
      <c r="A517" s="81" t="s">
        <v>1048</v>
      </c>
      <c r="B517" s="82" t="s">
        <v>1049</v>
      </c>
      <c r="C517" s="82" t="s">
        <v>1158</v>
      </c>
      <c r="D517" s="82"/>
      <c r="E517" s="83">
        <v>8036.4</v>
      </c>
      <c r="F517" s="83">
        <v>2611.4</v>
      </c>
      <c r="G517" s="84">
        <v>0.32494649345478077</v>
      </c>
    </row>
    <row r="518" spans="1:7" x14ac:dyDescent="0.2">
      <c r="A518" s="81" t="s">
        <v>1050</v>
      </c>
      <c r="B518" s="82" t="s">
        <v>1051</v>
      </c>
      <c r="C518" s="82" t="s">
        <v>1158</v>
      </c>
      <c r="D518" s="82"/>
      <c r="E518" s="83">
        <v>8036.4</v>
      </c>
      <c r="F518" s="83">
        <v>2611.4</v>
      </c>
      <c r="G518" s="84">
        <v>0.32494649345478077</v>
      </c>
    </row>
    <row r="519" spans="1:7" x14ac:dyDescent="0.2">
      <c r="A519" s="81" t="s">
        <v>806</v>
      </c>
      <c r="B519" s="82" t="s">
        <v>1051</v>
      </c>
      <c r="C519" s="82" t="s">
        <v>1158</v>
      </c>
      <c r="D519" s="82" t="s">
        <v>29</v>
      </c>
      <c r="E519" s="83">
        <v>8036.4</v>
      </c>
      <c r="F519" s="83">
        <v>2611.4</v>
      </c>
      <c r="G519" s="84">
        <v>0.32494649345478077</v>
      </c>
    </row>
    <row r="520" spans="1:7" ht="38.25" x14ac:dyDescent="0.2">
      <c r="A520" s="81" t="s">
        <v>1159</v>
      </c>
      <c r="B520" s="82"/>
      <c r="C520" s="82" t="s">
        <v>1160</v>
      </c>
      <c r="D520" s="82"/>
      <c r="E520" s="83">
        <v>1822.57</v>
      </c>
      <c r="F520" s="83">
        <v>32.44</v>
      </c>
      <c r="G520" s="84">
        <v>1.7799042012103788E-2</v>
      </c>
    </row>
    <row r="521" spans="1:7" x14ac:dyDescent="0.2">
      <c r="A521" s="81" t="s">
        <v>1048</v>
      </c>
      <c r="B521" s="82" t="s">
        <v>1049</v>
      </c>
      <c r="C521" s="82" t="s">
        <v>1160</v>
      </c>
      <c r="D521" s="82"/>
      <c r="E521" s="83">
        <v>1822.57</v>
      </c>
      <c r="F521" s="83">
        <v>32.44</v>
      </c>
      <c r="G521" s="84">
        <v>1.7799042012103788E-2</v>
      </c>
    </row>
    <row r="522" spans="1:7" x14ac:dyDescent="0.2">
      <c r="A522" s="81" t="s">
        <v>1050</v>
      </c>
      <c r="B522" s="82" t="s">
        <v>1051</v>
      </c>
      <c r="C522" s="82" t="s">
        <v>1160</v>
      </c>
      <c r="D522" s="82"/>
      <c r="E522" s="83">
        <v>1822.57</v>
      </c>
      <c r="F522" s="83">
        <v>32.44</v>
      </c>
      <c r="G522" s="84">
        <v>1.7799042012103788E-2</v>
      </c>
    </row>
    <row r="523" spans="1:7" x14ac:dyDescent="0.2">
      <c r="A523" s="81" t="s">
        <v>806</v>
      </c>
      <c r="B523" s="82" t="s">
        <v>1051</v>
      </c>
      <c r="C523" s="82" t="s">
        <v>1160</v>
      </c>
      <c r="D523" s="82" t="s">
        <v>29</v>
      </c>
      <c r="E523" s="83">
        <v>1822.57</v>
      </c>
      <c r="F523" s="83">
        <v>32.44</v>
      </c>
      <c r="G523" s="84">
        <v>1.7799042012103788E-2</v>
      </c>
    </row>
    <row r="524" spans="1:7" ht="38.25" x14ac:dyDescent="0.2">
      <c r="A524" s="81" t="s">
        <v>1161</v>
      </c>
      <c r="B524" s="82"/>
      <c r="C524" s="82" t="s">
        <v>1162</v>
      </c>
      <c r="D524" s="82"/>
      <c r="E524" s="83">
        <v>2424.2399999999998</v>
      </c>
      <c r="F524" s="83">
        <v>0</v>
      </c>
      <c r="G524" s="84">
        <v>0</v>
      </c>
    </row>
    <row r="525" spans="1:7" x14ac:dyDescent="0.2">
      <c r="A525" s="81" t="s">
        <v>1048</v>
      </c>
      <c r="B525" s="82" t="s">
        <v>1049</v>
      </c>
      <c r="C525" s="82" t="s">
        <v>1162</v>
      </c>
      <c r="D525" s="82"/>
      <c r="E525" s="83">
        <v>2424.2399999999998</v>
      </c>
      <c r="F525" s="83">
        <v>0</v>
      </c>
      <c r="G525" s="84">
        <v>0</v>
      </c>
    </row>
    <row r="526" spans="1:7" x14ac:dyDescent="0.2">
      <c r="A526" s="81" t="s">
        <v>1050</v>
      </c>
      <c r="B526" s="82" t="s">
        <v>1051</v>
      </c>
      <c r="C526" s="82" t="s">
        <v>1162</v>
      </c>
      <c r="D526" s="82"/>
      <c r="E526" s="83">
        <v>2424.2399999999998</v>
      </c>
      <c r="F526" s="83">
        <v>0</v>
      </c>
      <c r="G526" s="84">
        <v>0</v>
      </c>
    </row>
    <row r="527" spans="1:7" x14ac:dyDescent="0.2">
      <c r="A527" s="81" t="s">
        <v>806</v>
      </c>
      <c r="B527" s="82" t="s">
        <v>1051</v>
      </c>
      <c r="C527" s="82" t="s">
        <v>1162</v>
      </c>
      <c r="D527" s="82" t="s">
        <v>29</v>
      </c>
      <c r="E527" s="83">
        <v>2424.2399999999998</v>
      </c>
      <c r="F527" s="83">
        <v>0</v>
      </c>
      <c r="G527" s="84">
        <v>0</v>
      </c>
    </row>
    <row r="528" spans="1:7" ht="25.5" x14ac:dyDescent="0.2">
      <c r="A528" s="77" t="s">
        <v>1163</v>
      </c>
      <c r="B528" s="78"/>
      <c r="C528" s="78" t="s">
        <v>1164</v>
      </c>
      <c r="D528" s="78"/>
      <c r="E528" s="79">
        <v>42558.64</v>
      </c>
      <c r="F528" s="79">
        <v>3480</v>
      </c>
      <c r="G528" s="80">
        <v>8.1769530229349435E-2</v>
      </c>
    </row>
    <row r="529" spans="1:7" ht="51" x14ac:dyDescent="0.2">
      <c r="A529" s="81" t="s">
        <v>1165</v>
      </c>
      <c r="B529" s="82"/>
      <c r="C529" s="82" t="s">
        <v>1166</v>
      </c>
      <c r="D529" s="82"/>
      <c r="E529" s="83">
        <v>28691.95</v>
      </c>
      <c r="F529" s="83">
        <v>0</v>
      </c>
      <c r="G529" s="84">
        <v>0</v>
      </c>
    </row>
    <row r="530" spans="1:7" ht="25.5" x14ac:dyDescent="0.2">
      <c r="A530" s="81" t="s">
        <v>1167</v>
      </c>
      <c r="B530" s="82"/>
      <c r="C530" s="82" t="s">
        <v>1168</v>
      </c>
      <c r="D530" s="82"/>
      <c r="E530" s="83">
        <v>28691.95</v>
      </c>
      <c r="F530" s="83">
        <v>0</v>
      </c>
      <c r="G530" s="84">
        <v>0</v>
      </c>
    </row>
    <row r="531" spans="1:7" x14ac:dyDescent="0.2">
      <c r="A531" s="81" t="s">
        <v>1102</v>
      </c>
      <c r="B531" s="82" t="s">
        <v>1103</v>
      </c>
      <c r="C531" s="82" t="s">
        <v>1168</v>
      </c>
      <c r="D531" s="82"/>
      <c r="E531" s="83">
        <v>28691.95</v>
      </c>
      <c r="F531" s="83">
        <v>0</v>
      </c>
      <c r="G531" s="84">
        <v>0</v>
      </c>
    </row>
    <row r="532" spans="1:7" ht="25.5" x14ac:dyDescent="0.2">
      <c r="A532" s="81" t="s">
        <v>1169</v>
      </c>
      <c r="B532" s="82" t="s">
        <v>1170</v>
      </c>
      <c r="C532" s="82" t="s">
        <v>1168</v>
      </c>
      <c r="D532" s="82"/>
      <c r="E532" s="83">
        <v>28691.95</v>
      </c>
      <c r="F532" s="83">
        <v>0</v>
      </c>
      <c r="G532" s="84">
        <v>0</v>
      </c>
    </row>
    <row r="533" spans="1:7" x14ac:dyDescent="0.2">
      <c r="A533" s="81" t="s">
        <v>804</v>
      </c>
      <c r="B533" s="82" t="s">
        <v>1170</v>
      </c>
      <c r="C533" s="82" t="s">
        <v>1168</v>
      </c>
      <c r="D533" s="82" t="s">
        <v>805</v>
      </c>
      <c r="E533" s="83">
        <v>28691.95</v>
      </c>
      <c r="F533" s="83">
        <v>0</v>
      </c>
      <c r="G533" s="84">
        <v>0</v>
      </c>
    </row>
    <row r="534" spans="1:7" ht="38.25" x14ac:dyDescent="0.2">
      <c r="A534" s="81" t="s">
        <v>1171</v>
      </c>
      <c r="B534" s="82"/>
      <c r="C534" s="82" t="s">
        <v>1172</v>
      </c>
      <c r="D534" s="82"/>
      <c r="E534" s="83">
        <v>13866.69</v>
      </c>
      <c r="F534" s="83">
        <v>3480</v>
      </c>
      <c r="G534" s="84">
        <v>0.25096111617119876</v>
      </c>
    </row>
    <row r="535" spans="1:7" ht="51" x14ac:dyDescent="0.2">
      <c r="A535" s="81" t="s">
        <v>1173</v>
      </c>
      <c r="B535" s="82"/>
      <c r="C535" s="82" t="s">
        <v>1174</v>
      </c>
      <c r="D535" s="82"/>
      <c r="E535" s="83">
        <v>13866.69</v>
      </c>
      <c r="F535" s="83">
        <v>3480</v>
      </c>
      <c r="G535" s="84">
        <v>0.25096111617119876</v>
      </c>
    </row>
    <row r="536" spans="1:7" x14ac:dyDescent="0.2">
      <c r="A536" s="81" t="s">
        <v>1102</v>
      </c>
      <c r="B536" s="82" t="s">
        <v>1103</v>
      </c>
      <c r="C536" s="82" t="s">
        <v>1174</v>
      </c>
      <c r="D536" s="82"/>
      <c r="E536" s="83">
        <v>13866.69</v>
      </c>
      <c r="F536" s="83">
        <v>3480</v>
      </c>
      <c r="G536" s="84">
        <v>0.25096111617119876</v>
      </c>
    </row>
    <row r="537" spans="1:7" ht="25.5" x14ac:dyDescent="0.2">
      <c r="A537" s="81" t="s">
        <v>1104</v>
      </c>
      <c r="B537" s="82" t="s">
        <v>1105</v>
      </c>
      <c r="C537" s="82" t="s">
        <v>1174</v>
      </c>
      <c r="D537" s="82"/>
      <c r="E537" s="83">
        <v>13866.69</v>
      </c>
      <c r="F537" s="83">
        <v>3480</v>
      </c>
      <c r="G537" s="84">
        <v>0.25096111617119876</v>
      </c>
    </row>
    <row r="538" spans="1:7" x14ac:dyDescent="0.2">
      <c r="A538" s="81" t="s">
        <v>804</v>
      </c>
      <c r="B538" s="82" t="s">
        <v>1105</v>
      </c>
      <c r="C538" s="82" t="s">
        <v>1174</v>
      </c>
      <c r="D538" s="82" t="s">
        <v>805</v>
      </c>
      <c r="E538" s="83">
        <v>13866.69</v>
      </c>
      <c r="F538" s="83">
        <v>3480</v>
      </c>
      <c r="G538" s="84">
        <v>0.25096111617119876</v>
      </c>
    </row>
    <row r="539" spans="1:7" ht="25.5" x14ac:dyDescent="0.2">
      <c r="A539" s="77" t="s">
        <v>1175</v>
      </c>
      <c r="B539" s="78"/>
      <c r="C539" s="78" t="s">
        <v>1176</v>
      </c>
      <c r="D539" s="78"/>
      <c r="E539" s="79">
        <v>4906.55</v>
      </c>
      <c r="F539" s="79">
        <v>165.45</v>
      </c>
      <c r="G539" s="80">
        <v>3.3720231119625806E-2</v>
      </c>
    </row>
    <row r="540" spans="1:7" ht="76.5" x14ac:dyDescent="0.2">
      <c r="A540" s="81" t="s">
        <v>1177</v>
      </c>
      <c r="B540" s="82"/>
      <c r="C540" s="82" t="s">
        <v>1178</v>
      </c>
      <c r="D540" s="82"/>
      <c r="E540" s="83">
        <v>4906.55</v>
      </c>
      <c r="F540" s="83">
        <v>165.45</v>
      </c>
      <c r="G540" s="84">
        <v>3.3720231119625806E-2</v>
      </c>
    </row>
    <row r="541" spans="1:7" ht="25.5" x14ac:dyDescent="0.2">
      <c r="A541" s="81" t="s">
        <v>1179</v>
      </c>
      <c r="B541" s="82"/>
      <c r="C541" s="82" t="s">
        <v>1180</v>
      </c>
      <c r="D541" s="82"/>
      <c r="E541" s="83">
        <v>878</v>
      </c>
      <c r="F541" s="83">
        <v>127.95</v>
      </c>
      <c r="G541" s="84">
        <v>0.14572892938496584</v>
      </c>
    </row>
    <row r="542" spans="1:7" x14ac:dyDescent="0.2">
      <c r="A542" s="81" t="s">
        <v>1110</v>
      </c>
      <c r="B542" s="82" t="s">
        <v>1111</v>
      </c>
      <c r="C542" s="82" t="s">
        <v>1180</v>
      </c>
      <c r="D542" s="82"/>
      <c r="E542" s="83">
        <v>878</v>
      </c>
      <c r="F542" s="83">
        <v>127.95</v>
      </c>
      <c r="G542" s="84">
        <v>0.14572892938496584</v>
      </c>
    </row>
    <row r="543" spans="1:7" x14ac:dyDescent="0.2">
      <c r="A543" s="81" t="s">
        <v>1112</v>
      </c>
      <c r="B543" s="82" t="s">
        <v>1113</v>
      </c>
      <c r="C543" s="82" t="s">
        <v>1180</v>
      </c>
      <c r="D543" s="82"/>
      <c r="E543" s="83">
        <v>878</v>
      </c>
      <c r="F543" s="83">
        <v>127.95</v>
      </c>
      <c r="G543" s="84">
        <v>0.14572892938496584</v>
      </c>
    </row>
    <row r="544" spans="1:7" ht="25.5" x14ac:dyDescent="0.2">
      <c r="A544" s="81" t="s">
        <v>884</v>
      </c>
      <c r="B544" s="82" t="s">
        <v>1113</v>
      </c>
      <c r="C544" s="82" t="s">
        <v>1180</v>
      </c>
      <c r="D544" s="82" t="s">
        <v>885</v>
      </c>
      <c r="E544" s="83">
        <v>815.39</v>
      </c>
      <c r="F544" s="83">
        <v>127.03</v>
      </c>
      <c r="G544" s="84">
        <v>0.15579048062890152</v>
      </c>
    </row>
    <row r="545" spans="1:7" ht="38.25" x14ac:dyDescent="0.2">
      <c r="A545" s="81" t="s">
        <v>852</v>
      </c>
      <c r="B545" s="82" t="s">
        <v>1113</v>
      </c>
      <c r="C545" s="82" t="s">
        <v>1180</v>
      </c>
      <c r="D545" s="82" t="s">
        <v>853</v>
      </c>
      <c r="E545" s="83">
        <v>62.61</v>
      </c>
      <c r="F545" s="83">
        <v>0.92</v>
      </c>
      <c r="G545" s="84">
        <v>1.469413831656285E-2</v>
      </c>
    </row>
    <row r="546" spans="1:7" ht="38.25" x14ac:dyDescent="0.2">
      <c r="A546" s="81" t="s">
        <v>1181</v>
      </c>
      <c r="B546" s="82"/>
      <c r="C546" s="82" t="s">
        <v>1182</v>
      </c>
      <c r="D546" s="82"/>
      <c r="E546" s="83">
        <v>2586</v>
      </c>
      <c r="F546" s="83">
        <v>37.5</v>
      </c>
      <c r="G546" s="84">
        <v>1.4501160092807424E-2</v>
      </c>
    </row>
    <row r="547" spans="1:7" x14ac:dyDescent="0.2">
      <c r="A547" s="81" t="s">
        <v>800</v>
      </c>
      <c r="B547" s="82" t="s">
        <v>801</v>
      </c>
      <c r="C547" s="82" t="s">
        <v>1182</v>
      </c>
      <c r="D547" s="82"/>
      <c r="E547" s="83">
        <v>2586</v>
      </c>
      <c r="F547" s="83">
        <v>37.5</v>
      </c>
      <c r="G547" s="84">
        <v>1.4501160092807424E-2</v>
      </c>
    </row>
    <row r="548" spans="1:7" x14ac:dyDescent="0.2">
      <c r="A548" s="81" t="s">
        <v>1183</v>
      </c>
      <c r="B548" s="82" t="s">
        <v>1184</v>
      </c>
      <c r="C548" s="82" t="s">
        <v>1182</v>
      </c>
      <c r="D548" s="82"/>
      <c r="E548" s="83">
        <v>2586</v>
      </c>
      <c r="F548" s="83">
        <v>37.5</v>
      </c>
      <c r="G548" s="84">
        <v>1.4501160092807424E-2</v>
      </c>
    </row>
    <row r="549" spans="1:7" x14ac:dyDescent="0.2">
      <c r="A549" s="81" t="s">
        <v>804</v>
      </c>
      <c r="B549" s="82" t="s">
        <v>1184</v>
      </c>
      <c r="C549" s="82" t="s">
        <v>1182</v>
      </c>
      <c r="D549" s="82" t="s">
        <v>805</v>
      </c>
      <c r="E549" s="83">
        <v>2417</v>
      </c>
      <c r="F549" s="83">
        <v>37.5</v>
      </c>
      <c r="G549" s="84">
        <v>1.551510136532892E-2</v>
      </c>
    </row>
    <row r="550" spans="1:7" x14ac:dyDescent="0.2">
      <c r="A550" s="81" t="s">
        <v>806</v>
      </c>
      <c r="B550" s="82" t="s">
        <v>1184</v>
      </c>
      <c r="C550" s="82" t="s">
        <v>1182</v>
      </c>
      <c r="D550" s="82" t="s">
        <v>29</v>
      </c>
      <c r="E550" s="83">
        <v>169</v>
      </c>
      <c r="F550" s="83">
        <v>0</v>
      </c>
      <c r="G550" s="84">
        <v>0</v>
      </c>
    </row>
    <row r="551" spans="1:7" ht="51" x14ac:dyDescent="0.2">
      <c r="A551" s="81" t="s">
        <v>1185</v>
      </c>
      <c r="B551" s="82"/>
      <c r="C551" s="82" t="s">
        <v>1186</v>
      </c>
      <c r="D551" s="82"/>
      <c r="E551" s="83">
        <v>1342.5500000000002</v>
      </c>
      <c r="F551" s="83">
        <v>0</v>
      </c>
      <c r="G551" s="84">
        <v>0</v>
      </c>
    </row>
    <row r="552" spans="1:7" x14ac:dyDescent="0.2">
      <c r="A552" s="81" t="s">
        <v>800</v>
      </c>
      <c r="B552" s="82" t="s">
        <v>801</v>
      </c>
      <c r="C552" s="82" t="s">
        <v>1186</v>
      </c>
      <c r="D552" s="82"/>
      <c r="E552" s="83">
        <v>1342.5500000000002</v>
      </c>
      <c r="F552" s="83">
        <v>0</v>
      </c>
      <c r="G552" s="84">
        <v>0</v>
      </c>
    </row>
    <row r="553" spans="1:7" x14ac:dyDescent="0.2">
      <c r="A553" s="81" t="s">
        <v>1183</v>
      </c>
      <c r="B553" s="82" t="s">
        <v>1184</v>
      </c>
      <c r="C553" s="82" t="s">
        <v>1186</v>
      </c>
      <c r="D553" s="82"/>
      <c r="E553" s="83">
        <v>1342.5500000000002</v>
      </c>
      <c r="F553" s="83">
        <v>0</v>
      </c>
      <c r="G553" s="84">
        <v>0</v>
      </c>
    </row>
    <row r="554" spans="1:7" x14ac:dyDescent="0.2">
      <c r="A554" s="81" t="s">
        <v>804</v>
      </c>
      <c r="B554" s="82" t="s">
        <v>1184</v>
      </c>
      <c r="C554" s="82" t="s">
        <v>1186</v>
      </c>
      <c r="D554" s="82" t="s">
        <v>805</v>
      </c>
      <c r="E554" s="83">
        <v>721.1</v>
      </c>
      <c r="F554" s="83">
        <v>0</v>
      </c>
      <c r="G554" s="84">
        <v>0</v>
      </c>
    </row>
    <row r="555" spans="1:7" x14ac:dyDescent="0.2">
      <c r="A555" s="81" t="s">
        <v>806</v>
      </c>
      <c r="B555" s="82" t="s">
        <v>1184</v>
      </c>
      <c r="C555" s="82" t="s">
        <v>1186</v>
      </c>
      <c r="D555" s="82" t="s">
        <v>29</v>
      </c>
      <c r="E555" s="83">
        <v>621.45000000000005</v>
      </c>
      <c r="F555" s="83">
        <v>0</v>
      </c>
      <c r="G555" s="84">
        <v>0</v>
      </c>
    </row>
    <row r="556" spans="1:7" ht="38.25" x14ac:dyDescent="0.2">
      <c r="A556" s="81" t="s">
        <v>1187</v>
      </c>
      <c r="B556" s="82"/>
      <c r="C556" s="82" t="s">
        <v>1188</v>
      </c>
      <c r="D556" s="82"/>
      <c r="E556" s="83">
        <v>100</v>
      </c>
      <c r="F556" s="83">
        <v>0</v>
      </c>
      <c r="G556" s="84">
        <v>0</v>
      </c>
    </row>
    <row r="557" spans="1:7" x14ac:dyDescent="0.2">
      <c r="A557" s="81" t="s">
        <v>1110</v>
      </c>
      <c r="B557" s="82" t="s">
        <v>1111</v>
      </c>
      <c r="C557" s="82" t="s">
        <v>1188</v>
      </c>
      <c r="D557" s="82"/>
      <c r="E557" s="83">
        <v>100</v>
      </c>
      <c r="F557" s="83">
        <v>0</v>
      </c>
      <c r="G557" s="84">
        <v>0</v>
      </c>
    </row>
    <row r="558" spans="1:7" x14ac:dyDescent="0.2">
      <c r="A558" s="81" t="s">
        <v>1112</v>
      </c>
      <c r="B558" s="82" t="s">
        <v>1113</v>
      </c>
      <c r="C558" s="82" t="s">
        <v>1188</v>
      </c>
      <c r="D558" s="82"/>
      <c r="E558" s="83">
        <v>100</v>
      </c>
      <c r="F558" s="83">
        <v>0</v>
      </c>
      <c r="G558" s="84">
        <v>0</v>
      </c>
    </row>
    <row r="559" spans="1:7" ht="38.25" x14ac:dyDescent="0.2">
      <c r="A559" s="81" t="s">
        <v>852</v>
      </c>
      <c r="B559" s="82" t="s">
        <v>1113</v>
      </c>
      <c r="C559" s="82" t="s">
        <v>1188</v>
      </c>
      <c r="D559" s="82" t="s">
        <v>853</v>
      </c>
      <c r="E559" s="83">
        <v>100</v>
      </c>
      <c r="F559" s="83">
        <v>0</v>
      </c>
      <c r="G559" s="84">
        <v>0</v>
      </c>
    </row>
    <row r="560" spans="1:7" ht="25.5" x14ac:dyDescent="0.2">
      <c r="A560" s="77" t="s">
        <v>1189</v>
      </c>
      <c r="B560" s="78"/>
      <c r="C560" s="78" t="s">
        <v>1190</v>
      </c>
      <c r="D560" s="78"/>
      <c r="E560" s="79">
        <v>60</v>
      </c>
      <c r="F560" s="79">
        <v>25</v>
      </c>
      <c r="G560" s="80">
        <v>0.41666666666666669</v>
      </c>
    </row>
    <row r="561" spans="1:7" ht="63.75" x14ac:dyDescent="0.2">
      <c r="A561" s="81" t="s">
        <v>1191</v>
      </c>
      <c r="B561" s="82"/>
      <c r="C561" s="82" t="s">
        <v>1192</v>
      </c>
      <c r="D561" s="82"/>
      <c r="E561" s="83">
        <v>60</v>
      </c>
      <c r="F561" s="83">
        <v>25</v>
      </c>
      <c r="G561" s="84">
        <v>0.41666666666666669</v>
      </c>
    </row>
    <row r="562" spans="1:7" ht="38.25" x14ac:dyDescent="0.2">
      <c r="A562" s="81" t="s">
        <v>1193</v>
      </c>
      <c r="B562" s="82"/>
      <c r="C562" s="82" t="s">
        <v>1194</v>
      </c>
      <c r="D562" s="82"/>
      <c r="E562" s="83">
        <v>60</v>
      </c>
      <c r="F562" s="83">
        <v>25</v>
      </c>
      <c r="G562" s="84">
        <v>0.41666666666666669</v>
      </c>
    </row>
    <row r="563" spans="1:7" x14ac:dyDescent="0.2">
      <c r="A563" s="81" t="s">
        <v>1102</v>
      </c>
      <c r="B563" s="82" t="s">
        <v>1103</v>
      </c>
      <c r="C563" s="82" t="s">
        <v>1194</v>
      </c>
      <c r="D563" s="82"/>
      <c r="E563" s="83">
        <v>60</v>
      </c>
      <c r="F563" s="83">
        <v>25</v>
      </c>
      <c r="G563" s="84">
        <v>0.41666666666666669</v>
      </c>
    </row>
    <row r="564" spans="1:7" ht="25.5" x14ac:dyDescent="0.2">
      <c r="A564" s="81" t="s">
        <v>1104</v>
      </c>
      <c r="B564" s="82" t="s">
        <v>1105</v>
      </c>
      <c r="C564" s="82" t="s">
        <v>1194</v>
      </c>
      <c r="D564" s="82"/>
      <c r="E564" s="83">
        <v>60</v>
      </c>
      <c r="F564" s="83">
        <v>25</v>
      </c>
      <c r="G564" s="84">
        <v>0.41666666666666669</v>
      </c>
    </row>
    <row r="565" spans="1:7" ht="38.25" x14ac:dyDescent="0.2">
      <c r="A565" s="81" t="s">
        <v>852</v>
      </c>
      <c r="B565" s="82" t="s">
        <v>1105</v>
      </c>
      <c r="C565" s="82" t="s">
        <v>1194</v>
      </c>
      <c r="D565" s="82" t="s">
        <v>853</v>
      </c>
      <c r="E565" s="83">
        <v>60</v>
      </c>
      <c r="F565" s="83">
        <v>25</v>
      </c>
      <c r="G565" s="84">
        <v>0.41666666666666669</v>
      </c>
    </row>
    <row r="566" spans="1:7" ht="51" x14ac:dyDescent="0.2">
      <c r="A566" s="77" t="s">
        <v>1195</v>
      </c>
      <c r="B566" s="78"/>
      <c r="C566" s="78" t="s">
        <v>1196</v>
      </c>
      <c r="D566" s="78"/>
      <c r="E566" s="79">
        <v>10007.379999999999</v>
      </c>
      <c r="F566" s="79">
        <v>518.96</v>
      </c>
      <c r="G566" s="80">
        <v>5.1857728996000961E-2</v>
      </c>
    </row>
    <row r="567" spans="1:7" ht="51" x14ac:dyDescent="0.2">
      <c r="A567" s="81" t="s">
        <v>1197</v>
      </c>
      <c r="B567" s="82"/>
      <c r="C567" s="82" t="s">
        <v>1198</v>
      </c>
      <c r="D567" s="82"/>
      <c r="E567" s="83">
        <v>10007.379999999999</v>
      </c>
      <c r="F567" s="83">
        <v>518.96</v>
      </c>
      <c r="G567" s="84">
        <v>5.1857728996000961E-2</v>
      </c>
    </row>
    <row r="568" spans="1:7" ht="38.25" x14ac:dyDescent="0.2">
      <c r="A568" s="81" t="s">
        <v>1199</v>
      </c>
      <c r="B568" s="82"/>
      <c r="C568" s="82" t="s">
        <v>1200</v>
      </c>
      <c r="D568" s="82"/>
      <c r="E568" s="83">
        <v>1669.14</v>
      </c>
      <c r="F568" s="83">
        <v>448.88</v>
      </c>
      <c r="G568" s="84">
        <v>0.2689289094983045</v>
      </c>
    </row>
    <row r="569" spans="1:7" ht="25.5" x14ac:dyDescent="0.2">
      <c r="A569" s="81" t="s">
        <v>1201</v>
      </c>
      <c r="B569" s="82" t="s">
        <v>1202</v>
      </c>
      <c r="C569" s="82" t="s">
        <v>1200</v>
      </c>
      <c r="D569" s="82"/>
      <c r="E569" s="83">
        <v>1669.14</v>
      </c>
      <c r="F569" s="83">
        <v>448.88</v>
      </c>
      <c r="G569" s="84">
        <v>0.2689289094983045</v>
      </c>
    </row>
    <row r="570" spans="1:7" x14ac:dyDescent="0.2">
      <c r="A570" s="81" t="s">
        <v>1203</v>
      </c>
      <c r="B570" s="82" t="s">
        <v>1204</v>
      </c>
      <c r="C570" s="82" t="s">
        <v>1200</v>
      </c>
      <c r="D570" s="82"/>
      <c r="E570" s="83">
        <v>1669.14</v>
      </c>
      <c r="F570" s="83">
        <v>448.88</v>
      </c>
      <c r="G570" s="84">
        <v>0.2689289094983045</v>
      </c>
    </row>
    <row r="571" spans="1:7" ht="38.25" x14ac:dyDescent="0.2">
      <c r="A571" s="81" t="s">
        <v>852</v>
      </c>
      <c r="B571" s="82" t="s">
        <v>1204</v>
      </c>
      <c r="C571" s="82" t="s">
        <v>1200</v>
      </c>
      <c r="D571" s="82" t="s">
        <v>853</v>
      </c>
      <c r="E571" s="83">
        <v>1669.14</v>
      </c>
      <c r="F571" s="83">
        <v>448.88</v>
      </c>
      <c r="G571" s="84">
        <v>0.2689289094983045</v>
      </c>
    </row>
    <row r="572" spans="1:7" ht="38.25" x14ac:dyDescent="0.2">
      <c r="A572" s="81" t="s">
        <v>1205</v>
      </c>
      <c r="B572" s="82"/>
      <c r="C572" s="82" t="s">
        <v>1206</v>
      </c>
      <c r="D572" s="82"/>
      <c r="E572" s="83">
        <v>82</v>
      </c>
      <c r="F572" s="83">
        <v>41.08</v>
      </c>
      <c r="G572" s="84">
        <v>0.50097560975609756</v>
      </c>
    </row>
    <row r="573" spans="1:7" ht="25.5" x14ac:dyDescent="0.2">
      <c r="A573" s="81" t="s">
        <v>1201</v>
      </c>
      <c r="B573" s="82" t="s">
        <v>1202</v>
      </c>
      <c r="C573" s="82" t="s">
        <v>1206</v>
      </c>
      <c r="D573" s="82"/>
      <c r="E573" s="83">
        <v>82</v>
      </c>
      <c r="F573" s="83">
        <v>41.08</v>
      </c>
      <c r="G573" s="84">
        <v>0.50097560975609756</v>
      </c>
    </row>
    <row r="574" spans="1:7" x14ac:dyDescent="0.2">
      <c r="A574" s="81" t="s">
        <v>1203</v>
      </c>
      <c r="B574" s="82" t="s">
        <v>1204</v>
      </c>
      <c r="C574" s="82" t="s">
        <v>1206</v>
      </c>
      <c r="D574" s="82"/>
      <c r="E574" s="83">
        <v>82</v>
      </c>
      <c r="F574" s="83">
        <v>41.08</v>
      </c>
      <c r="G574" s="84">
        <v>0.50097560975609756</v>
      </c>
    </row>
    <row r="575" spans="1:7" ht="38.25" x14ac:dyDescent="0.2">
      <c r="A575" s="81" t="s">
        <v>852</v>
      </c>
      <c r="B575" s="82" t="s">
        <v>1204</v>
      </c>
      <c r="C575" s="82" t="s">
        <v>1206</v>
      </c>
      <c r="D575" s="82" t="s">
        <v>853</v>
      </c>
      <c r="E575" s="83">
        <v>82</v>
      </c>
      <c r="F575" s="83">
        <v>41.08</v>
      </c>
      <c r="G575" s="84">
        <v>0.50097560975609756</v>
      </c>
    </row>
    <row r="576" spans="1:7" ht="25.5" x14ac:dyDescent="0.2">
      <c r="A576" s="81" t="s">
        <v>1207</v>
      </c>
      <c r="B576" s="82"/>
      <c r="C576" s="82" t="s">
        <v>1208</v>
      </c>
      <c r="D576" s="82"/>
      <c r="E576" s="83">
        <v>8256.24</v>
      </c>
      <c r="F576" s="83">
        <v>29</v>
      </c>
      <c r="G576" s="84">
        <v>3.5124947918180674E-3</v>
      </c>
    </row>
    <row r="577" spans="1:7" ht="25.5" x14ac:dyDescent="0.2">
      <c r="A577" s="81" t="s">
        <v>1201</v>
      </c>
      <c r="B577" s="82" t="s">
        <v>1202</v>
      </c>
      <c r="C577" s="82" t="s">
        <v>1208</v>
      </c>
      <c r="D577" s="82"/>
      <c r="E577" s="83">
        <v>8256.24</v>
      </c>
      <c r="F577" s="83">
        <v>29</v>
      </c>
      <c r="G577" s="84">
        <v>3.5124947918180674E-3</v>
      </c>
    </row>
    <row r="578" spans="1:7" x14ac:dyDescent="0.2">
      <c r="A578" s="81" t="s">
        <v>1203</v>
      </c>
      <c r="B578" s="82" t="s">
        <v>1204</v>
      </c>
      <c r="C578" s="82" t="s">
        <v>1208</v>
      </c>
      <c r="D578" s="82"/>
      <c r="E578" s="83">
        <v>8256.24</v>
      </c>
      <c r="F578" s="83">
        <v>29</v>
      </c>
      <c r="G578" s="84">
        <v>3.5124947918180674E-3</v>
      </c>
    </row>
    <row r="579" spans="1:7" ht="38.25" x14ac:dyDescent="0.2">
      <c r="A579" s="81" t="s">
        <v>852</v>
      </c>
      <c r="B579" s="82" t="s">
        <v>1204</v>
      </c>
      <c r="C579" s="82" t="s">
        <v>1208</v>
      </c>
      <c r="D579" s="82" t="s">
        <v>853</v>
      </c>
      <c r="E579" s="83">
        <v>8256.24</v>
      </c>
      <c r="F579" s="83">
        <v>29</v>
      </c>
      <c r="G579" s="84">
        <v>3.5124947918180674E-3</v>
      </c>
    </row>
    <row r="580" spans="1:7" ht="25.5" x14ac:dyDescent="0.2">
      <c r="A580" s="77" t="s">
        <v>1209</v>
      </c>
      <c r="B580" s="78"/>
      <c r="C580" s="78" t="s">
        <v>1210</v>
      </c>
      <c r="D580" s="78"/>
      <c r="E580" s="79">
        <v>1346.78</v>
      </c>
      <c r="F580" s="79">
        <v>0</v>
      </c>
      <c r="G580" s="80">
        <v>0</v>
      </c>
    </row>
    <row r="581" spans="1:7" ht="51" x14ac:dyDescent="0.2">
      <c r="A581" s="81" t="s">
        <v>1211</v>
      </c>
      <c r="B581" s="82"/>
      <c r="C581" s="82" t="s">
        <v>1212</v>
      </c>
      <c r="D581" s="82"/>
      <c r="E581" s="83">
        <v>1346.78</v>
      </c>
      <c r="F581" s="83">
        <v>0</v>
      </c>
      <c r="G581" s="84">
        <v>0</v>
      </c>
    </row>
    <row r="582" spans="1:7" ht="25.5" x14ac:dyDescent="0.2">
      <c r="A582" s="81" t="s">
        <v>1213</v>
      </c>
      <c r="B582" s="82"/>
      <c r="C582" s="82" t="s">
        <v>1214</v>
      </c>
      <c r="D582" s="82"/>
      <c r="E582" s="83">
        <v>980</v>
      </c>
      <c r="F582" s="83">
        <v>0</v>
      </c>
      <c r="G582" s="84">
        <v>0</v>
      </c>
    </row>
    <row r="583" spans="1:7" ht="25.5" x14ac:dyDescent="0.2">
      <c r="A583" s="81" t="s">
        <v>1201</v>
      </c>
      <c r="B583" s="82" t="s">
        <v>1202</v>
      </c>
      <c r="C583" s="82" t="s">
        <v>1214</v>
      </c>
      <c r="D583" s="82"/>
      <c r="E583" s="83">
        <v>980</v>
      </c>
      <c r="F583" s="83">
        <v>0</v>
      </c>
      <c r="G583" s="84">
        <v>0</v>
      </c>
    </row>
    <row r="584" spans="1:7" x14ac:dyDescent="0.2">
      <c r="A584" s="81" t="s">
        <v>1215</v>
      </c>
      <c r="B584" s="82" t="s">
        <v>1216</v>
      </c>
      <c r="C584" s="82" t="s">
        <v>1214</v>
      </c>
      <c r="D584" s="82"/>
      <c r="E584" s="83">
        <v>980</v>
      </c>
      <c r="F584" s="83">
        <v>0</v>
      </c>
      <c r="G584" s="84">
        <v>0</v>
      </c>
    </row>
    <row r="585" spans="1:7" ht="38.25" x14ac:dyDescent="0.2">
      <c r="A585" s="81" t="s">
        <v>852</v>
      </c>
      <c r="B585" s="82" t="s">
        <v>1216</v>
      </c>
      <c r="C585" s="82" t="s">
        <v>1214</v>
      </c>
      <c r="D585" s="82" t="s">
        <v>853</v>
      </c>
      <c r="E585" s="83">
        <v>980</v>
      </c>
      <c r="F585" s="83">
        <v>0</v>
      </c>
      <c r="G585" s="84">
        <v>0</v>
      </c>
    </row>
    <row r="586" spans="1:7" x14ac:dyDescent="0.2">
      <c r="A586" s="81" t="s">
        <v>1217</v>
      </c>
      <c r="B586" s="82"/>
      <c r="C586" s="82" t="s">
        <v>1218</v>
      </c>
      <c r="D586" s="82"/>
      <c r="E586" s="83">
        <v>366.78</v>
      </c>
      <c r="F586" s="83">
        <v>0</v>
      </c>
      <c r="G586" s="84">
        <v>0</v>
      </c>
    </row>
    <row r="587" spans="1:7" ht="25.5" x14ac:dyDescent="0.2">
      <c r="A587" s="81" t="s">
        <v>1201</v>
      </c>
      <c r="B587" s="82" t="s">
        <v>1202</v>
      </c>
      <c r="C587" s="82" t="s">
        <v>1218</v>
      </c>
      <c r="D587" s="82"/>
      <c r="E587" s="83">
        <v>366.78</v>
      </c>
      <c r="F587" s="83">
        <v>0</v>
      </c>
      <c r="G587" s="84">
        <v>0</v>
      </c>
    </row>
    <row r="588" spans="1:7" x14ac:dyDescent="0.2">
      <c r="A588" s="81" t="s">
        <v>1215</v>
      </c>
      <c r="B588" s="82" t="s">
        <v>1216</v>
      </c>
      <c r="C588" s="82" t="s">
        <v>1218</v>
      </c>
      <c r="D588" s="82"/>
      <c r="E588" s="83">
        <v>366.78</v>
      </c>
      <c r="F588" s="83">
        <v>0</v>
      </c>
      <c r="G588" s="84">
        <v>0</v>
      </c>
    </row>
    <row r="589" spans="1:7" ht="38.25" x14ac:dyDescent="0.2">
      <c r="A589" s="81" t="s">
        <v>852</v>
      </c>
      <c r="B589" s="82" t="s">
        <v>1216</v>
      </c>
      <c r="C589" s="82" t="s">
        <v>1218</v>
      </c>
      <c r="D589" s="82" t="s">
        <v>853</v>
      </c>
      <c r="E589" s="83">
        <v>366.78</v>
      </c>
      <c r="F589" s="83">
        <v>0</v>
      </c>
      <c r="G589" s="84">
        <v>0</v>
      </c>
    </row>
    <row r="590" spans="1:7" ht="38.25" x14ac:dyDescent="0.2">
      <c r="A590" s="81" t="s">
        <v>1219</v>
      </c>
      <c r="B590" s="82"/>
      <c r="C590" s="82" t="s">
        <v>1220</v>
      </c>
      <c r="D590" s="82"/>
      <c r="E590" s="83">
        <v>0</v>
      </c>
      <c r="F590" s="83">
        <v>0</v>
      </c>
      <c r="G590" s="84" t="e">
        <v>#DIV/0!</v>
      </c>
    </row>
    <row r="591" spans="1:7" ht="25.5" x14ac:dyDescent="0.2">
      <c r="A591" s="81" t="s">
        <v>1201</v>
      </c>
      <c r="B591" s="82" t="s">
        <v>1202</v>
      </c>
      <c r="C591" s="82" t="s">
        <v>1220</v>
      </c>
      <c r="D591" s="82"/>
      <c r="E591" s="83">
        <v>0</v>
      </c>
      <c r="F591" s="83">
        <v>0</v>
      </c>
      <c r="G591" s="84" t="e">
        <v>#DIV/0!</v>
      </c>
    </row>
    <row r="592" spans="1:7" x14ac:dyDescent="0.2">
      <c r="A592" s="81" t="s">
        <v>1215</v>
      </c>
      <c r="B592" s="82" t="s">
        <v>1216</v>
      </c>
      <c r="C592" s="82" t="s">
        <v>1220</v>
      </c>
      <c r="D592" s="82"/>
      <c r="E592" s="83">
        <v>0</v>
      </c>
      <c r="F592" s="83">
        <v>0</v>
      </c>
      <c r="G592" s="84" t="e">
        <v>#DIV/0!</v>
      </c>
    </row>
    <row r="593" spans="1:7" ht="114.75" x14ac:dyDescent="0.2">
      <c r="A593" s="81" t="s">
        <v>878</v>
      </c>
      <c r="B593" s="82" t="s">
        <v>1216</v>
      </c>
      <c r="C593" s="82" t="s">
        <v>1220</v>
      </c>
      <c r="D593" s="82" t="s">
        <v>879</v>
      </c>
      <c r="E593" s="83">
        <v>0</v>
      </c>
      <c r="F593" s="83">
        <v>0</v>
      </c>
      <c r="G593" s="84" t="e">
        <v>#DIV/0!</v>
      </c>
    </row>
    <row r="594" spans="1:7" ht="25.5" x14ac:dyDescent="0.2">
      <c r="A594" s="77" t="s">
        <v>1221</v>
      </c>
      <c r="B594" s="78"/>
      <c r="C594" s="78" t="s">
        <v>1222</v>
      </c>
      <c r="D594" s="78"/>
      <c r="E594" s="79">
        <v>12936.07</v>
      </c>
      <c r="F594" s="79">
        <v>1000.09</v>
      </c>
      <c r="G594" s="80">
        <v>7.731018771543445E-2</v>
      </c>
    </row>
    <row r="595" spans="1:7" ht="38.25" x14ac:dyDescent="0.2">
      <c r="A595" s="81" t="s">
        <v>1223</v>
      </c>
      <c r="B595" s="82"/>
      <c r="C595" s="82" t="s">
        <v>1224</v>
      </c>
      <c r="D595" s="82"/>
      <c r="E595" s="83">
        <v>12936.07</v>
      </c>
      <c r="F595" s="83">
        <v>1000.09</v>
      </c>
      <c r="G595" s="84">
        <v>7.731018771543445E-2</v>
      </c>
    </row>
    <row r="596" spans="1:7" ht="25.5" x14ac:dyDescent="0.2">
      <c r="A596" s="81" t="s">
        <v>1225</v>
      </c>
      <c r="B596" s="82"/>
      <c r="C596" s="82" t="s">
        <v>1226</v>
      </c>
      <c r="D596" s="82"/>
      <c r="E596" s="83">
        <v>2594.1000000000004</v>
      </c>
      <c r="F596" s="83">
        <v>0</v>
      </c>
      <c r="G596" s="84">
        <v>0</v>
      </c>
    </row>
    <row r="597" spans="1:7" x14ac:dyDescent="0.2">
      <c r="A597" s="81" t="s">
        <v>1102</v>
      </c>
      <c r="B597" s="82" t="s">
        <v>1103</v>
      </c>
      <c r="C597" s="82" t="s">
        <v>1226</v>
      </c>
      <c r="D597" s="82"/>
      <c r="E597" s="83">
        <v>1859.64</v>
      </c>
      <c r="F597" s="83">
        <v>0</v>
      </c>
      <c r="G597" s="84">
        <v>0</v>
      </c>
    </row>
    <row r="598" spans="1:7" ht="25.5" x14ac:dyDescent="0.2">
      <c r="A598" s="81" t="s">
        <v>1169</v>
      </c>
      <c r="B598" s="82" t="s">
        <v>1170</v>
      </c>
      <c r="C598" s="82" t="s">
        <v>1226</v>
      </c>
      <c r="D598" s="82"/>
      <c r="E598" s="83">
        <v>1859.64</v>
      </c>
      <c r="F598" s="83">
        <v>0</v>
      </c>
      <c r="G598" s="84">
        <v>0</v>
      </c>
    </row>
    <row r="599" spans="1:7" x14ac:dyDescent="0.2">
      <c r="A599" s="81" t="s">
        <v>804</v>
      </c>
      <c r="B599" s="82" t="s">
        <v>1170</v>
      </c>
      <c r="C599" s="82" t="s">
        <v>1226</v>
      </c>
      <c r="D599" s="82" t="s">
        <v>805</v>
      </c>
      <c r="E599" s="83">
        <v>1859.64</v>
      </c>
      <c r="F599" s="83">
        <v>0</v>
      </c>
      <c r="G599" s="84">
        <v>0</v>
      </c>
    </row>
    <row r="600" spans="1:7" ht="25.5" x14ac:dyDescent="0.2">
      <c r="A600" s="81" t="s">
        <v>1201</v>
      </c>
      <c r="B600" s="82" t="s">
        <v>1202</v>
      </c>
      <c r="C600" s="82" t="s">
        <v>1226</v>
      </c>
      <c r="D600" s="82"/>
      <c r="E600" s="83">
        <v>734.46</v>
      </c>
      <c r="F600" s="83">
        <v>0</v>
      </c>
      <c r="G600" s="84">
        <v>0</v>
      </c>
    </row>
    <row r="601" spans="1:7" x14ac:dyDescent="0.2">
      <c r="A601" s="81" t="s">
        <v>1227</v>
      </c>
      <c r="B601" s="82" t="s">
        <v>1228</v>
      </c>
      <c r="C601" s="82" t="s">
        <v>1226</v>
      </c>
      <c r="D601" s="82"/>
      <c r="E601" s="83">
        <v>734.46</v>
      </c>
      <c r="F601" s="83">
        <v>0</v>
      </c>
      <c r="G601" s="84">
        <v>0</v>
      </c>
    </row>
    <row r="602" spans="1:7" ht="38.25" x14ac:dyDescent="0.2">
      <c r="A602" s="81" t="s">
        <v>852</v>
      </c>
      <c r="B602" s="82" t="s">
        <v>1228</v>
      </c>
      <c r="C602" s="82" t="s">
        <v>1226</v>
      </c>
      <c r="D602" s="82" t="s">
        <v>853</v>
      </c>
      <c r="E602" s="83">
        <v>734.46</v>
      </c>
      <c r="F602" s="83">
        <v>0</v>
      </c>
      <c r="G602" s="84">
        <v>0</v>
      </c>
    </row>
    <row r="603" spans="1:7" x14ac:dyDescent="0.2">
      <c r="A603" s="81" t="s">
        <v>1229</v>
      </c>
      <c r="B603" s="82"/>
      <c r="C603" s="82" t="s">
        <v>1230</v>
      </c>
      <c r="D603" s="82"/>
      <c r="E603" s="83">
        <v>2435.79</v>
      </c>
      <c r="F603" s="83">
        <v>0</v>
      </c>
      <c r="G603" s="84">
        <v>0</v>
      </c>
    </row>
    <row r="604" spans="1:7" x14ac:dyDescent="0.2">
      <c r="A604" s="81" t="s">
        <v>1102</v>
      </c>
      <c r="B604" s="82" t="s">
        <v>1103</v>
      </c>
      <c r="C604" s="82" t="s">
        <v>1230</v>
      </c>
      <c r="D604" s="82"/>
      <c r="E604" s="83">
        <v>2435.79</v>
      </c>
      <c r="F604" s="83">
        <v>0</v>
      </c>
      <c r="G604" s="84">
        <v>0</v>
      </c>
    </row>
    <row r="605" spans="1:7" ht="25.5" x14ac:dyDescent="0.2">
      <c r="A605" s="81" t="s">
        <v>1169</v>
      </c>
      <c r="B605" s="82" t="s">
        <v>1170</v>
      </c>
      <c r="C605" s="82" t="s">
        <v>1230</v>
      </c>
      <c r="D605" s="82"/>
      <c r="E605" s="83">
        <v>2435.79</v>
      </c>
      <c r="F605" s="83">
        <v>0</v>
      </c>
      <c r="G605" s="84">
        <v>0</v>
      </c>
    </row>
    <row r="606" spans="1:7" ht="38.25" x14ac:dyDescent="0.2">
      <c r="A606" s="81" t="s">
        <v>852</v>
      </c>
      <c r="B606" s="82" t="s">
        <v>1170</v>
      </c>
      <c r="C606" s="82" t="s">
        <v>1230</v>
      </c>
      <c r="D606" s="82" t="s">
        <v>853</v>
      </c>
      <c r="E606" s="83">
        <v>2435.79</v>
      </c>
      <c r="F606" s="83">
        <v>0</v>
      </c>
      <c r="G606" s="84">
        <v>0</v>
      </c>
    </row>
    <row r="607" spans="1:7" x14ac:dyDescent="0.2">
      <c r="A607" s="81" t="s">
        <v>1231</v>
      </c>
      <c r="B607" s="82"/>
      <c r="C607" s="82" t="s">
        <v>1232</v>
      </c>
      <c r="D607" s="82"/>
      <c r="E607" s="83">
        <v>1202.0899999999999</v>
      </c>
      <c r="F607" s="83">
        <v>0</v>
      </c>
      <c r="G607" s="84">
        <v>0</v>
      </c>
    </row>
    <row r="608" spans="1:7" x14ac:dyDescent="0.2">
      <c r="A608" s="81" t="s">
        <v>1102</v>
      </c>
      <c r="B608" s="82" t="s">
        <v>1103</v>
      </c>
      <c r="C608" s="82" t="s">
        <v>1232</v>
      </c>
      <c r="D608" s="82"/>
      <c r="E608" s="83">
        <v>1202.0899999999999</v>
      </c>
      <c r="F608" s="83">
        <v>0</v>
      </c>
      <c r="G608" s="84">
        <v>0</v>
      </c>
    </row>
    <row r="609" spans="1:7" ht="25.5" x14ac:dyDescent="0.2">
      <c r="A609" s="81" t="s">
        <v>1169</v>
      </c>
      <c r="B609" s="82" t="s">
        <v>1170</v>
      </c>
      <c r="C609" s="82" t="s">
        <v>1232</v>
      </c>
      <c r="D609" s="82"/>
      <c r="E609" s="83">
        <v>1202.0899999999999</v>
      </c>
      <c r="F609" s="83">
        <v>0</v>
      </c>
      <c r="G609" s="84">
        <v>0</v>
      </c>
    </row>
    <row r="610" spans="1:7" ht="38.25" x14ac:dyDescent="0.2">
      <c r="A610" s="81" t="s">
        <v>852</v>
      </c>
      <c r="B610" s="82" t="s">
        <v>1170</v>
      </c>
      <c r="C610" s="82" t="s">
        <v>1232</v>
      </c>
      <c r="D610" s="82" t="s">
        <v>853</v>
      </c>
      <c r="E610" s="83">
        <v>1202.0899999999999</v>
      </c>
      <c r="F610" s="83">
        <v>0</v>
      </c>
      <c r="G610" s="84">
        <v>0</v>
      </c>
    </row>
    <row r="611" spans="1:7" ht="25.5" x14ac:dyDescent="0.2">
      <c r="A611" s="81" t="s">
        <v>1233</v>
      </c>
      <c r="B611" s="82"/>
      <c r="C611" s="82" t="s">
        <v>1234</v>
      </c>
      <c r="D611" s="82"/>
      <c r="E611" s="83">
        <v>4775.1099999999997</v>
      </c>
      <c r="F611" s="83">
        <v>1000.09</v>
      </c>
      <c r="G611" s="84">
        <v>0.20943810718496539</v>
      </c>
    </row>
    <row r="612" spans="1:7" ht="25.5" x14ac:dyDescent="0.2">
      <c r="A612" s="81" t="s">
        <v>1201</v>
      </c>
      <c r="B612" s="82" t="s">
        <v>1202</v>
      </c>
      <c r="C612" s="82" t="s">
        <v>1234</v>
      </c>
      <c r="D612" s="82"/>
      <c r="E612" s="83">
        <v>4775.1099999999997</v>
      </c>
      <c r="F612" s="83">
        <v>1000.09</v>
      </c>
      <c r="G612" s="84">
        <v>0.20943810718496539</v>
      </c>
    </row>
    <row r="613" spans="1:7" x14ac:dyDescent="0.2">
      <c r="A613" s="81" t="s">
        <v>1227</v>
      </c>
      <c r="B613" s="82" t="s">
        <v>1228</v>
      </c>
      <c r="C613" s="82" t="s">
        <v>1234</v>
      </c>
      <c r="D613" s="82"/>
      <c r="E613" s="83">
        <v>4775.1099999999997</v>
      </c>
      <c r="F613" s="83">
        <v>1000.09</v>
      </c>
      <c r="G613" s="84">
        <v>0.20943810718496539</v>
      </c>
    </row>
    <row r="614" spans="1:7" ht="38.25" x14ac:dyDescent="0.2">
      <c r="A614" s="81" t="s">
        <v>852</v>
      </c>
      <c r="B614" s="82" t="s">
        <v>1228</v>
      </c>
      <c r="C614" s="82" t="s">
        <v>1234</v>
      </c>
      <c r="D614" s="82" t="s">
        <v>853</v>
      </c>
      <c r="E614" s="83">
        <v>4775.1099999999997</v>
      </c>
      <c r="F614" s="83">
        <v>1000.09</v>
      </c>
      <c r="G614" s="84">
        <v>0.20943810718496539</v>
      </c>
    </row>
    <row r="615" spans="1:7" ht="25.5" x14ac:dyDescent="0.2">
      <c r="A615" s="81" t="s">
        <v>1235</v>
      </c>
      <c r="B615" s="82"/>
      <c r="C615" s="82" t="s">
        <v>1236</v>
      </c>
      <c r="D615" s="82"/>
      <c r="E615" s="83">
        <v>781.27</v>
      </c>
      <c r="F615" s="83">
        <v>0</v>
      </c>
      <c r="G615" s="84">
        <v>0</v>
      </c>
    </row>
    <row r="616" spans="1:7" ht="25.5" x14ac:dyDescent="0.2">
      <c r="A616" s="81" t="s">
        <v>1201</v>
      </c>
      <c r="B616" s="82" t="s">
        <v>1202</v>
      </c>
      <c r="C616" s="82" t="s">
        <v>1236</v>
      </c>
      <c r="D616" s="82"/>
      <c r="E616" s="83">
        <v>781.27</v>
      </c>
      <c r="F616" s="83">
        <v>0</v>
      </c>
      <c r="G616" s="84">
        <v>0</v>
      </c>
    </row>
    <row r="617" spans="1:7" x14ac:dyDescent="0.2">
      <c r="A617" s="81" t="s">
        <v>1227</v>
      </c>
      <c r="B617" s="82" t="s">
        <v>1228</v>
      </c>
      <c r="C617" s="82" t="s">
        <v>1236</v>
      </c>
      <c r="D617" s="82"/>
      <c r="E617" s="83">
        <v>781.27</v>
      </c>
      <c r="F617" s="83">
        <v>0</v>
      </c>
      <c r="G617" s="84">
        <v>0</v>
      </c>
    </row>
    <row r="618" spans="1:7" x14ac:dyDescent="0.2">
      <c r="A618" s="81" t="s">
        <v>804</v>
      </c>
      <c r="B618" s="82" t="s">
        <v>1228</v>
      </c>
      <c r="C618" s="82" t="s">
        <v>1236</v>
      </c>
      <c r="D618" s="82" t="s">
        <v>805</v>
      </c>
      <c r="E618" s="83">
        <v>781.27</v>
      </c>
      <c r="F618" s="83">
        <v>0</v>
      </c>
      <c r="G618" s="84">
        <v>0</v>
      </c>
    </row>
    <row r="619" spans="1:7" ht="25.5" x14ac:dyDescent="0.2">
      <c r="A619" s="81" t="s">
        <v>1237</v>
      </c>
      <c r="B619" s="82"/>
      <c r="C619" s="82" t="s">
        <v>1238</v>
      </c>
      <c r="D619" s="82"/>
      <c r="E619" s="83">
        <v>1147.71</v>
      </c>
      <c r="F619" s="83">
        <v>0</v>
      </c>
      <c r="G619" s="84">
        <v>0</v>
      </c>
    </row>
    <row r="620" spans="1:7" ht="25.5" x14ac:dyDescent="0.2">
      <c r="A620" s="81" t="s">
        <v>1201</v>
      </c>
      <c r="B620" s="82" t="s">
        <v>1202</v>
      </c>
      <c r="C620" s="82" t="s">
        <v>1238</v>
      </c>
      <c r="D620" s="82"/>
      <c r="E620" s="83">
        <v>1147.71</v>
      </c>
      <c r="F620" s="83">
        <v>0</v>
      </c>
      <c r="G620" s="84">
        <v>0</v>
      </c>
    </row>
    <row r="621" spans="1:7" x14ac:dyDescent="0.2">
      <c r="A621" s="81" t="s">
        <v>1227</v>
      </c>
      <c r="B621" s="82" t="s">
        <v>1228</v>
      </c>
      <c r="C621" s="82" t="s">
        <v>1238</v>
      </c>
      <c r="D621" s="82"/>
      <c r="E621" s="83">
        <v>1147.71</v>
      </c>
      <c r="F621" s="83">
        <v>0</v>
      </c>
      <c r="G621" s="84">
        <v>0</v>
      </c>
    </row>
    <row r="622" spans="1:7" ht="38.25" x14ac:dyDescent="0.2">
      <c r="A622" s="81" t="s">
        <v>852</v>
      </c>
      <c r="B622" s="82" t="s">
        <v>1228</v>
      </c>
      <c r="C622" s="82" t="s">
        <v>1238</v>
      </c>
      <c r="D622" s="82" t="s">
        <v>853</v>
      </c>
      <c r="E622" s="83">
        <v>1147.71</v>
      </c>
      <c r="F622" s="83">
        <v>0</v>
      </c>
      <c r="G622" s="84">
        <v>0</v>
      </c>
    </row>
    <row r="623" spans="1:7" x14ac:dyDescent="0.2">
      <c r="A623" s="81" t="s">
        <v>804</v>
      </c>
      <c r="B623" s="82" t="s">
        <v>1228</v>
      </c>
      <c r="C623" s="82" t="s">
        <v>1238</v>
      </c>
      <c r="D623" s="82" t="s">
        <v>805</v>
      </c>
      <c r="E623" s="83">
        <v>0</v>
      </c>
      <c r="F623" s="83">
        <v>0</v>
      </c>
      <c r="G623" s="84" t="e">
        <v>#DIV/0!</v>
      </c>
    </row>
    <row r="624" spans="1:7" ht="25.5" x14ac:dyDescent="0.2">
      <c r="A624" s="81" t="s">
        <v>1239</v>
      </c>
      <c r="B624" s="82"/>
      <c r="C624" s="82" t="s">
        <v>1240</v>
      </c>
      <c r="D624" s="82"/>
      <c r="E624" s="83">
        <v>0</v>
      </c>
      <c r="F624" s="83">
        <v>0</v>
      </c>
      <c r="G624" s="84" t="e">
        <v>#DIV/0!</v>
      </c>
    </row>
    <row r="625" spans="1:7" ht="25.5" x14ac:dyDescent="0.2">
      <c r="A625" s="81" t="s">
        <v>1201</v>
      </c>
      <c r="B625" s="82" t="s">
        <v>1202</v>
      </c>
      <c r="C625" s="82" t="s">
        <v>1240</v>
      </c>
      <c r="D625" s="82"/>
      <c r="E625" s="83">
        <v>0</v>
      </c>
      <c r="F625" s="83">
        <v>0</v>
      </c>
      <c r="G625" s="84" t="e">
        <v>#DIV/0!</v>
      </c>
    </row>
    <row r="626" spans="1:7" x14ac:dyDescent="0.2">
      <c r="A626" s="81" t="s">
        <v>1227</v>
      </c>
      <c r="B626" s="82" t="s">
        <v>1228</v>
      </c>
      <c r="C626" s="82" t="s">
        <v>1240</v>
      </c>
      <c r="D626" s="82"/>
      <c r="E626" s="83">
        <v>0</v>
      </c>
      <c r="F626" s="83">
        <v>0</v>
      </c>
      <c r="G626" s="84" t="e">
        <v>#DIV/0!</v>
      </c>
    </row>
    <row r="627" spans="1:7" ht="38.25" x14ac:dyDescent="0.2">
      <c r="A627" s="81" t="s">
        <v>852</v>
      </c>
      <c r="B627" s="82" t="s">
        <v>1228</v>
      </c>
      <c r="C627" s="82" t="s">
        <v>1240</v>
      </c>
      <c r="D627" s="82" t="s">
        <v>853</v>
      </c>
      <c r="E627" s="83">
        <v>0</v>
      </c>
      <c r="F627" s="83">
        <v>0</v>
      </c>
      <c r="G627" s="84" t="e">
        <v>#DIV/0!</v>
      </c>
    </row>
    <row r="628" spans="1:7" ht="25.5" x14ac:dyDescent="0.2">
      <c r="A628" s="77" t="s">
        <v>1241</v>
      </c>
      <c r="B628" s="78"/>
      <c r="C628" s="78" t="s">
        <v>1242</v>
      </c>
      <c r="D628" s="78"/>
      <c r="E628" s="79">
        <v>182722.04</v>
      </c>
      <c r="F628" s="79">
        <v>35456.39</v>
      </c>
      <c r="G628" s="80">
        <v>0.19404550211895619</v>
      </c>
    </row>
    <row r="629" spans="1:7" ht="76.5" x14ac:dyDescent="0.2">
      <c r="A629" s="81" t="s">
        <v>1243</v>
      </c>
      <c r="B629" s="82"/>
      <c r="C629" s="82" t="s">
        <v>1244</v>
      </c>
      <c r="D629" s="82"/>
      <c r="E629" s="83">
        <v>3092.83</v>
      </c>
      <c r="F629" s="83">
        <v>403.34</v>
      </c>
      <c r="G629" s="84">
        <v>0.13041130615003088</v>
      </c>
    </row>
    <row r="630" spans="1:7" ht="51" x14ac:dyDescent="0.2">
      <c r="A630" s="81" t="s">
        <v>1245</v>
      </c>
      <c r="B630" s="82"/>
      <c r="C630" s="82" t="s">
        <v>1246</v>
      </c>
      <c r="D630" s="82"/>
      <c r="E630" s="83">
        <v>1664.08</v>
      </c>
      <c r="F630" s="83">
        <v>403.34</v>
      </c>
      <c r="G630" s="84">
        <v>0.24238017403009471</v>
      </c>
    </row>
    <row r="631" spans="1:7" x14ac:dyDescent="0.2">
      <c r="A631" s="81" t="s">
        <v>1102</v>
      </c>
      <c r="B631" s="82" t="s">
        <v>1103</v>
      </c>
      <c r="C631" s="82" t="s">
        <v>1246</v>
      </c>
      <c r="D631" s="82"/>
      <c r="E631" s="83">
        <v>1664.08</v>
      </c>
      <c r="F631" s="83">
        <v>403.34</v>
      </c>
      <c r="G631" s="84">
        <v>0.24238017403009471</v>
      </c>
    </row>
    <row r="632" spans="1:7" ht="25.5" x14ac:dyDescent="0.2">
      <c r="A632" s="81" t="s">
        <v>1104</v>
      </c>
      <c r="B632" s="82" t="s">
        <v>1105</v>
      </c>
      <c r="C632" s="82" t="s">
        <v>1246</v>
      </c>
      <c r="D632" s="82"/>
      <c r="E632" s="83">
        <v>1664.08</v>
      </c>
      <c r="F632" s="83">
        <v>403.34</v>
      </c>
      <c r="G632" s="84">
        <v>0.24238017403009471</v>
      </c>
    </row>
    <row r="633" spans="1:7" x14ac:dyDescent="0.2">
      <c r="A633" s="81" t="s">
        <v>804</v>
      </c>
      <c r="B633" s="82" t="s">
        <v>1105</v>
      </c>
      <c r="C633" s="82" t="s">
        <v>1246</v>
      </c>
      <c r="D633" s="82" t="s">
        <v>805</v>
      </c>
      <c r="E633" s="83">
        <v>1664.08</v>
      </c>
      <c r="F633" s="83">
        <v>403.34</v>
      </c>
      <c r="G633" s="84">
        <v>0.24238017403009471</v>
      </c>
    </row>
    <row r="634" spans="1:7" ht="25.5" x14ac:dyDescent="0.2">
      <c r="A634" s="81" t="s">
        <v>1247</v>
      </c>
      <c r="B634" s="82"/>
      <c r="C634" s="82" t="s">
        <v>1248</v>
      </c>
      <c r="D634" s="82"/>
      <c r="E634" s="83">
        <v>1149</v>
      </c>
      <c r="F634" s="83">
        <v>0</v>
      </c>
      <c r="G634" s="84">
        <v>0</v>
      </c>
    </row>
    <row r="635" spans="1:7" ht="25.5" x14ac:dyDescent="0.2">
      <c r="A635" s="81" t="s">
        <v>1201</v>
      </c>
      <c r="B635" s="82" t="s">
        <v>1202</v>
      </c>
      <c r="C635" s="82" t="s">
        <v>1248</v>
      </c>
      <c r="D635" s="82"/>
      <c r="E635" s="83">
        <v>1149</v>
      </c>
      <c r="F635" s="83">
        <v>0</v>
      </c>
      <c r="G635" s="84">
        <v>0</v>
      </c>
    </row>
    <row r="636" spans="1:7" x14ac:dyDescent="0.2">
      <c r="A636" s="81" t="s">
        <v>1227</v>
      </c>
      <c r="B636" s="82" t="s">
        <v>1228</v>
      </c>
      <c r="C636" s="82" t="s">
        <v>1248</v>
      </c>
      <c r="D636" s="82"/>
      <c r="E636" s="83">
        <v>1149</v>
      </c>
      <c r="F636" s="83">
        <v>0</v>
      </c>
      <c r="G636" s="84">
        <v>0</v>
      </c>
    </row>
    <row r="637" spans="1:7" ht="38.25" x14ac:dyDescent="0.2">
      <c r="A637" s="81" t="s">
        <v>852</v>
      </c>
      <c r="B637" s="82" t="s">
        <v>1228</v>
      </c>
      <c r="C637" s="82" t="s">
        <v>1248</v>
      </c>
      <c r="D637" s="82" t="s">
        <v>853</v>
      </c>
      <c r="E637" s="83">
        <v>599</v>
      </c>
      <c r="F637" s="83">
        <v>0</v>
      </c>
      <c r="G637" s="84">
        <v>0</v>
      </c>
    </row>
    <row r="638" spans="1:7" x14ac:dyDescent="0.2">
      <c r="A638" s="81" t="s">
        <v>804</v>
      </c>
      <c r="B638" s="82" t="s">
        <v>1228</v>
      </c>
      <c r="C638" s="82" t="s">
        <v>1248</v>
      </c>
      <c r="D638" s="82" t="s">
        <v>805</v>
      </c>
      <c r="E638" s="83">
        <v>550</v>
      </c>
      <c r="F638" s="83">
        <v>0</v>
      </c>
      <c r="G638" s="84">
        <v>0</v>
      </c>
    </row>
    <row r="639" spans="1:7" ht="38.25" x14ac:dyDescent="0.2">
      <c r="A639" s="81" t="s">
        <v>1249</v>
      </c>
      <c r="B639" s="82"/>
      <c r="C639" s="82" t="s">
        <v>1250</v>
      </c>
      <c r="D639" s="82"/>
      <c r="E639" s="83">
        <v>176.6</v>
      </c>
      <c r="F639" s="83">
        <v>0</v>
      </c>
      <c r="G639" s="84">
        <v>0</v>
      </c>
    </row>
    <row r="640" spans="1:7" x14ac:dyDescent="0.2">
      <c r="A640" s="81" t="s">
        <v>1102</v>
      </c>
      <c r="B640" s="82" t="s">
        <v>1103</v>
      </c>
      <c r="C640" s="82" t="s">
        <v>1250</v>
      </c>
      <c r="D640" s="82"/>
      <c r="E640" s="83">
        <v>176.6</v>
      </c>
      <c r="F640" s="83">
        <v>0</v>
      </c>
      <c r="G640" s="84">
        <v>0</v>
      </c>
    </row>
    <row r="641" spans="1:7" ht="25.5" x14ac:dyDescent="0.2">
      <c r="A641" s="81" t="s">
        <v>1104</v>
      </c>
      <c r="B641" s="82" t="s">
        <v>1105</v>
      </c>
      <c r="C641" s="82" t="s">
        <v>1250</v>
      </c>
      <c r="D641" s="82"/>
      <c r="E641" s="83">
        <v>176.6</v>
      </c>
      <c r="F641" s="83">
        <v>0</v>
      </c>
      <c r="G641" s="84">
        <v>0</v>
      </c>
    </row>
    <row r="642" spans="1:7" ht="38.25" x14ac:dyDescent="0.2">
      <c r="A642" s="81" t="s">
        <v>852</v>
      </c>
      <c r="B642" s="82" t="s">
        <v>1105</v>
      </c>
      <c r="C642" s="82" t="s">
        <v>1250</v>
      </c>
      <c r="D642" s="82" t="s">
        <v>853</v>
      </c>
      <c r="E642" s="83">
        <v>176.6</v>
      </c>
      <c r="F642" s="83">
        <v>0</v>
      </c>
      <c r="G642" s="84">
        <v>0</v>
      </c>
    </row>
    <row r="643" spans="1:7" ht="38.25" x14ac:dyDescent="0.2">
      <c r="A643" s="81" t="s">
        <v>1251</v>
      </c>
      <c r="B643" s="82"/>
      <c r="C643" s="82" t="s">
        <v>1252</v>
      </c>
      <c r="D643" s="82"/>
      <c r="E643" s="83">
        <v>103.15</v>
      </c>
      <c r="F643" s="83">
        <v>0</v>
      </c>
      <c r="G643" s="84">
        <v>0</v>
      </c>
    </row>
    <row r="644" spans="1:7" ht="25.5" x14ac:dyDescent="0.2">
      <c r="A644" s="81" t="s">
        <v>1201</v>
      </c>
      <c r="B644" s="82" t="s">
        <v>1202</v>
      </c>
      <c r="C644" s="82" t="s">
        <v>1252</v>
      </c>
      <c r="D644" s="82"/>
      <c r="E644" s="83">
        <v>103.15</v>
      </c>
      <c r="F644" s="83">
        <v>0</v>
      </c>
      <c r="G644" s="84">
        <v>0</v>
      </c>
    </row>
    <row r="645" spans="1:7" x14ac:dyDescent="0.2">
      <c r="A645" s="81" t="s">
        <v>1227</v>
      </c>
      <c r="B645" s="82" t="s">
        <v>1228</v>
      </c>
      <c r="C645" s="82" t="s">
        <v>1252</v>
      </c>
      <c r="D645" s="82"/>
      <c r="E645" s="83">
        <v>103.15</v>
      </c>
      <c r="F645" s="83">
        <v>0</v>
      </c>
      <c r="G645" s="84">
        <v>0</v>
      </c>
    </row>
    <row r="646" spans="1:7" ht="38.25" x14ac:dyDescent="0.2">
      <c r="A646" s="81" t="s">
        <v>852</v>
      </c>
      <c r="B646" s="82" t="s">
        <v>1228</v>
      </c>
      <c r="C646" s="82" t="s">
        <v>1252</v>
      </c>
      <c r="D646" s="82" t="s">
        <v>853</v>
      </c>
      <c r="E646" s="83">
        <v>103.15</v>
      </c>
      <c r="F646" s="83">
        <v>0</v>
      </c>
      <c r="G646" s="84">
        <v>0</v>
      </c>
    </row>
    <row r="647" spans="1:7" ht="51" x14ac:dyDescent="0.2">
      <c r="A647" s="81" t="s">
        <v>1253</v>
      </c>
      <c r="B647" s="82"/>
      <c r="C647" s="82" t="s">
        <v>1254</v>
      </c>
      <c r="D647" s="82"/>
      <c r="E647" s="83">
        <v>11036.8</v>
      </c>
      <c r="F647" s="83">
        <v>3193.99</v>
      </c>
      <c r="G647" s="84">
        <v>0.28939457089011306</v>
      </c>
    </row>
    <row r="648" spans="1:7" ht="51" x14ac:dyDescent="0.2">
      <c r="A648" s="81" t="s">
        <v>1255</v>
      </c>
      <c r="B648" s="82"/>
      <c r="C648" s="82" t="s">
        <v>1256</v>
      </c>
      <c r="D648" s="82"/>
      <c r="E648" s="83">
        <v>11036.8</v>
      </c>
      <c r="F648" s="83">
        <v>3193.99</v>
      </c>
      <c r="G648" s="84">
        <v>0.28939457089011306</v>
      </c>
    </row>
    <row r="649" spans="1:7" ht="25.5" x14ac:dyDescent="0.2">
      <c r="A649" s="81" t="s">
        <v>1201</v>
      </c>
      <c r="B649" s="82" t="s">
        <v>1202</v>
      </c>
      <c r="C649" s="82" t="s">
        <v>1256</v>
      </c>
      <c r="D649" s="82"/>
      <c r="E649" s="83">
        <v>11036.8</v>
      </c>
      <c r="F649" s="83">
        <v>3193.99</v>
      </c>
      <c r="G649" s="84">
        <v>0.28939457089011306</v>
      </c>
    </row>
    <row r="650" spans="1:7" x14ac:dyDescent="0.2">
      <c r="A650" s="81" t="s">
        <v>1215</v>
      </c>
      <c r="B650" s="82" t="s">
        <v>1216</v>
      </c>
      <c r="C650" s="82" t="s">
        <v>1256</v>
      </c>
      <c r="D650" s="82"/>
      <c r="E650" s="83">
        <v>11036.8</v>
      </c>
      <c r="F650" s="83">
        <v>3193.99</v>
      </c>
      <c r="G650" s="84">
        <v>0.28939457089011306</v>
      </c>
    </row>
    <row r="651" spans="1:7" ht="38.25" x14ac:dyDescent="0.2">
      <c r="A651" s="81" t="s">
        <v>852</v>
      </c>
      <c r="B651" s="82" t="s">
        <v>1216</v>
      </c>
      <c r="C651" s="82" t="s">
        <v>1256</v>
      </c>
      <c r="D651" s="82" t="s">
        <v>853</v>
      </c>
      <c r="E651" s="83">
        <v>11036.8</v>
      </c>
      <c r="F651" s="83">
        <v>3193.99</v>
      </c>
      <c r="G651" s="84">
        <v>0.28939457089011306</v>
      </c>
    </row>
    <row r="652" spans="1:7" ht="51" x14ac:dyDescent="0.2">
      <c r="A652" s="81" t="s">
        <v>1257</v>
      </c>
      <c r="B652" s="82"/>
      <c r="C652" s="82" t="s">
        <v>1258</v>
      </c>
      <c r="D652" s="82"/>
      <c r="E652" s="83">
        <v>61773.87</v>
      </c>
      <c r="F652" s="83">
        <v>12153.11</v>
      </c>
      <c r="G652" s="84">
        <v>0.19673544817574162</v>
      </c>
    </row>
    <row r="653" spans="1:7" ht="51" x14ac:dyDescent="0.2">
      <c r="A653" s="81" t="s">
        <v>1259</v>
      </c>
      <c r="B653" s="82"/>
      <c r="C653" s="82" t="s">
        <v>1260</v>
      </c>
      <c r="D653" s="82"/>
      <c r="E653" s="83">
        <v>5163.47</v>
      </c>
      <c r="F653" s="83">
        <v>2000</v>
      </c>
      <c r="G653" s="84">
        <v>0.38733642298686732</v>
      </c>
    </row>
    <row r="654" spans="1:7" ht="25.5" x14ac:dyDescent="0.2">
      <c r="A654" s="81" t="s">
        <v>1201</v>
      </c>
      <c r="B654" s="82" t="s">
        <v>1202</v>
      </c>
      <c r="C654" s="82" t="s">
        <v>1260</v>
      </c>
      <c r="D654" s="82"/>
      <c r="E654" s="83">
        <v>5163.47</v>
      </c>
      <c r="F654" s="83">
        <v>2000</v>
      </c>
      <c r="G654" s="84">
        <v>0.38733642298686732</v>
      </c>
    </row>
    <row r="655" spans="1:7" x14ac:dyDescent="0.2">
      <c r="A655" s="81" t="s">
        <v>1215</v>
      </c>
      <c r="B655" s="82" t="s">
        <v>1216</v>
      </c>
      <c r="C655" s="82" t="s">
        <v>1260</v>
      </c>
      <c r="D655" s="82"/>
      <c r="E655" s="83">
        <v>5163.47</v>
      </c>
      <c r="F655" s="83">
        <v>2000</v>
      </c>
      <c r="G655" s="84">
        <v>0.38733642298686732</v>
      </c>
    </row>
    <row r="656" spans="1:7" ht="63.75" x14ac:dyDescent="0.2">
      <c r="A656" s="81" t="s">
        <v>844</v>
      </c>
      <c r="B656" s="82" t="s">
        <v>1216</v>
      </c>
      <c r="C656" s="82" t="s">
        <v>1260</v>
      </c>
      <c r="D656" s="82" t="s">
        <v>845</v>
      </c>
      <c r="E656" s="83">
        <v>5163.47</v>
      </c>
      <c r="F656" s="83">
        <v>2000</v>
      </c>
      <c r="G656" s="84">
        <v>0.38733642298686732</v>
      </c>
    </row>
    <row r="657" spans="1:7" ht="38.25" x14ac:dyDescent="0.2">
      <c r="A657" s="81" t="s">
        <v>1261</v>
      </c>
      <c r="B657" s="82"/>
      <c r="C657" s="82" t="s">
        <v>1262</v>
      </c>
      <c r="D657" s="82"/>
      <c r="E657" s="83">
        <v>10153.11</v>
      </c>
      <c r="F657" s="83">
        <v>10153.11</v>
      </c>
      <c r="G657" s="84">
        <v>1</v>
      </c>
    </row>
    <row r="658" spans="1:7" ht="25.5" x14ac:dyDescent="0.2">
      <c r="A658" s="81" t="s">
        <v>1201</v>
      </c>
      <c r="B658" s="82" t="s">
        <v>1202</v>
      </c>
      <c r="C658" s="82" t="s">
        <v>1262</v>
      </c>
      <c r="D658" s="82"/>
      <c r="E658" s="83">
        <v>10153.11</v>
      </c>
      <c r="F658" s="83">
        <v>10153.11</v>
      </c>
      <c r="G658" s="84">
        <v>1</v>
      </c>
    </row>
    <row r="659" spans="1:7" x14ac:dyDescent="0.2">
      <c r="A659" s="81" t="s">
        <v>1215</v>
      </c>
      <c r="B659" s="82" t="s">
        <v>1216</v>
      </c>
      <c r="C659" s="82" t="s">
        <v>1262</v>
      </c>
      <c r="D659" s="82"/>
      <c r="E659" s="83">
        <v>10153.11</v>
      </c>
      <c r="F659" s="83">
        <v>10153.11</v>
      </c>
      <c r="G659" s="84">
        <v>1</v>
      </c>
    </row>
    <row r="660" spans="1:7" ht="63.75" x14ac:dyDescent="0.2">
      <c r="A660" s="81" t="s">
        <v>844</v>
      </c>
      <c r="B660" s="82" t="s">
        <v>1216</v>
      </c>
      <c r="C660" s="82" t="s">
        <v>1262</v>
      </c>
      <c r="D660" s="82" t="s">
        <v>845</v>
      </c>
      <c r="E660" s="83">
        <v>10153.11</v>
      </c>
      <c r="F660" s="83">
        <v>10153.11</v>
      </c>
      <c r="G660" s="84">
        <v>1</v>
      </c>
    </row>
    <row r="661" spans="1:7" ht="63.75" x14ac:dyDescent="0.2">
      <c r="A661" s="81" t="s">
        <v>1263</v>
      </c>
      <c r="B661" s="82"/>
      <c r="C661" s="82" t="s">
        <v>1264</v>
      </c>
      <c r="D661" s="82"/>
      <c r="E661" s="83">
        <v>6365.47</v>
      </c>
      <c r="F661" s="83">
        <v>0</v>
      </c>
      <c r="G661" s="84">
        <v>0</v>
      </c>
    </row>
    <row r="662" spans="1:7" ht="25.5" x14ac:dyDescent="0.2">
      <c r="A662" s="81" t="s">
        <v>1201</v>
      </c>
      <c r="B662" s="82" t="s">
        <v>1202</v>
      </c>
      <c r="C662" s="82" t="s">
        <v>1264</v>
      </c>
      <c r="D662" s="82"/>
      <c r="E662" s="83">
        <v>6365.47</v>
      </c>
      <c r="F662" s="83">
        <v>0</v>
      </c>
      <c r="G662" s="84">
        <v>0</v>
      </c>
    </row>
    <row r="663" spans="1:7" x14ac:dyDescent="0.2">
      <c r="A663" s="81" t="s">
        <v>1215</v>
      </c>
      <c r="B663" s="82" t="s">
        <v>1216</v>
      </c>
      <c r="C663" s="82" t="s">
        <v>1264</v>
      </c>
      <c r="D663" s="82"/>
      <c r="E663" s="83">
        <v>6365.47</v>
      </c>
      <c r="F663" s="83">
        <v>0</v>
      </c>
      <c r="G663" s="84">
        <v>0</v>
      </c>
    </row>
    <row r="664" spans="1:7" ht="114.75" x14ac:dyDescent="0.2">
      <c r="A664" s="81" t="s">
        <v>878</v>
      </c>
      <c r="B664" s="82" t="s">
        <v>1216</v>
      </c>
      <c r="C664" s="82" t="s">
        <v>1264</v>
      </c>
      <c r="D664" s="82" t="s">
        <v>879</v>
      </c>
      <c r="E664" s="83">
        <v>6365.47</v>
      </c>
      <c r="F664" s="83">
        <v>0</v>
      </c>
      <c r="G664" s="84">
        <v>0</v>
      </c>
    </row>
    <row r="665" spans="1:7" ht="63.75" x14ac:dyDescent="0.2">
      <c r="A665" s="81" t="s">
        <v>1265</v>
      </c>
      <c r="B665" s="82"/>
      <c r="C665" s="82" t="s">
        <v>1266</v>
      </c>
      <c r="D665" s="82"/>
      <c r="E665" s="83">
        <v>40091.82</v>
      </c>
      <c r="F665" s="83">
        <v>0</v>
      </c>
      <c r="G665" s="84">
        <v>0</v>
      </c>
    </row>
    <row r="666" spans="1:7" ht="25.5" x14ac:dyDescent="0.2">
      <c r="A666" s="81" t="s">
        <v>1201</v>
      </c>
      <c r="B666" s="82" t="s">
        <v>1202</v>
      </c>
      <c r="C666" s="82" t="s">
        <v>1266</v>
      </c>
      <c r="D666" s="82"/>
      <c r="E666" s="83">
        <v>40091.82</v>
      </c>
      <c r="F666" s="83">
        <v>0</v>
      </c>
      <c r="G666" s="84">
        <v>0</v>
      </c>
    </row>
    <row r="667" spans="1:7" x14ac:dyDescent="0.2">
      <c r="A667" s="81" t="s">
        <v>1215</v>
      </c>
      <c r="B667" s="82" t="s">
        <v>1216</v>
      </c>
      <c r="C667" s="82" t="s">
        <v>1266</v>
      </c>
      <c r="D667" s="82"/>
      <c r="E667" s="83">
        <v>40091.82</v>
      </c>
      <c r="F667" s="83">
        <v>0</v>
      </c>
      <c r="G667" s="84">
        <v>0</v>
      </c>
    </row>
    <row r="668" spans="1:7" ht="114.75" x14ac:dyDescent="0.2">
      <c r="A668" s="81" t="s">
        <v>878</v>
      </c>
      <c r="B668" s="82" t="s">
        <v>1216</v>
      </c>
      <c r="C668" s="82" t="s">
        <v>1266</v>
      </c>
      <c r="D668" s="82" t="s">
        <v>879</v>
      </c>
      <c r="E668" s="83">
        <v>40091.82</v>
      </c>
      <c r="F668" s="83">
        <v>0</v>
      </c>
      <c r="G668" s="84">
        <v>0</v>
      </c>
    </row>
    <row r="669" spans="1:7" ht="51" x14ac:dyDescent="0.2">
      <c r="A669" s="81" t="s">
        <v>1267</v>
      </c>
      <c r="B669" s="82"/>
      <c r="C669" s="82" t="s">
        <v>1268</v>
      </c>
      <c r="D669" s="82"/>
      <c r="E669" s="83">
        <v>10325.039999999999</v>
      </c>
      <c r="F669" s="83">
        <v>878.80000000000007</v>
      </c>
      <c r="G669" s="84">
        <v>8.5113471715363834E-2</v>
      </c>
    </row>
    <row r="670" spans="1:7" ht="38.25" x14ac:dyDescent="0.2">
      <c r="A670" s="81" t="s">
        <v>1269</v>
      </c>
      <c r="B670" s="82"/>
      <c r="C670" s="82" t="s">
        <v>1270</v>
      </c>
      <c r="D670" s="82"/>
      <c r="E670" s="83">
        <v>3310.98</v>
      </c>
      <c r="F670" s="83">
        <v>826.45</v>
      </c>
      <c r="G670" s="84">
        <v>0.24960887713003402</v>
      </c>
    </row>
    <row r="671" spans="1:7" ht="25.5" x14ac:dyDescent="0.2">
      <c r="A671" s="81" t="s">
        <v>1201</v>
      </c>
      <c r="B671" s="82" t="s">
        <v>1202</v>
      </c>
      <c r="C671" s="82" t="s">
        <v>1270</v>
      </c>
      <c r="D671" s="82"/>
      <c r="E671" s="83">
        <v>3310.98</v>
      </c>
      <c r="F671" s="83">
        <v>826.45</v>
      </c>
      <c r="G671" s="84">
        <v>0.24960887713003402</v>
      </c>
    </row>
    <row r="672" spans="1:7" x14ac:dyDescent="0.2">
      <c r="A672" s="81" t="s">
        <v>1227</v>
      </c>
      <c r="B672" s="82" t="s">
        <v>1228</v>
      </c>
      <c r="C672" s="82" t="s">
        <v>1270</v>
      </c>
      <c r="D672" s="82"/>
      <c r="E672" s="83">
        <v>3310.98</v>
      </c>
      <c r="F672" s="83">
        <v>826.45</v>
      </c>
      <c r="G672" s="84">
        <v>0.24960887713003402</v>
      </c>
    </row>
    <row r="673" spans="1:7" x14ac:dyDescent="0.2">
      <c r="A673" s="81" t="s">
        <v>804</v>
      </c>
      <c r="B673" s="82" t="s">
        <v>1228</v>
      </c>
      <c r="C673" s="82" t="s">
        <v>1270</v>
      </c>
      <c r="D673" s="82" t="s">
        <v>805</v>
      </c>
      <c r="E673" s="83">
        <v>3310.98</v>
      </c>
      <c r="F673" s="83">
        <v>826.45</v>
      </c>
      <c r="G673" s="84">
        <v>0.24960887713003402</v>
      </c>
    </row>
    <row r="674" spans="1:7" ht="38.25" x14ac:dyDescent="0.2">
      <c r="A674" s="81" t="s">
        <v>1271</v>
      </c>
      <c r="B674" s="82"/>
      <c r="C674" s="82" t="s">
        <v>1272</v>
      </c>
      <c r="D674" s="82"/>
      <c r="E674" s="83">
        <v>6964.0599999999995</v>
      </c>
      <c r="F674" s="83">
        <v>52.35</v>
      </c>
      <c r="G674" s="84">
        <v>7.5171667102236347E-3</v>
      </c>
    </row>
    <row r="675" spans="1:7" ht="25.5" x14ac:dyDescent="0.2">
      <c r="A675" s="81" t="s">
        <v>1201</v>
      </c>
      <c r="B675" s="82" t="s">
        <v>1202</v>
      </c>
      <c r="C675" s="82" t="s">
        <v>1272</v>
      </c>
      <c r="D675" s="82"/>
      <c r="E675" s="83">
        <v>6964.0599999999995</v>
      </c>
      <c r="F675" s="83">
        <v>52.35</v>
      </c>
      <c r="G675" s="84">
        <v>7.5171667102236347E-3</v>
      </c>
    </row>
    <row r="676" spans="1:7" x14ac:dyDescent="0.2">
      <c r="A676" s="81" t="s">
        <v>1227</v>
      </c>
      <c r="B676" s="82" t="s">
        <v>1228</v>
      </c>
      <c r="C676" s="82" t="s">
        <v>1272</v>
      </c>
      <c r="D676" s="82"/>
      <c r="E676" s="83">
        <v>6964.0599999999995</v>
      </c>
      <c r="F676" s="83">
        <v>52.35</v>
      </c>
      <c r="G676" s="84">
        <v>7.5171667102236347E-3</v>
      </c>
    </row>
    <row r="677" spans="1:7" ht="38.25" x14ac:dyDescent="0.2">
      <c r="A677" s="81" t="s">
        <v>852</v>
      </c>
      <c r="B677" s="82" t="s">
        <v>1228</v>
      </c>
      <c r="C677" s="82" t="s">
        <v>1272</v>
      </c>
      <c r="D677" s="82" t="s">
        <v>853</v>
      </c>
      <c r="E677" s="83">
        <v>6022.11</v>
      </c>
      <c r="F677" s="83">
        <v>52.35</v>
      </c>
      <c r="G677" s="84">
        <v>8.692966418746919E-3</v>
      </c>
    </row>
    <row r="678" spans="1:7" x14ac:dyDescent="0.2">
      <c r="A678" s="81" t="s">
        <v>804</v>
      </c>
      <c r="B678" s="82" t="s">
        <v>1228</v>
      </c>
      <c r="C678" s="82" t="s">
        <v>1272</v>
      </c>
      <c r="D678" s="82" t="s">
        <v>805</v>
      </c>
      <c r="E678" s="83">
        <v>225.3</v>
      </c>
      <c r="F678" s="83">
        <v>0</v>
      </c>
      <c r="G678" s="84">
        <v>0</v>
      </c>
    </row>
    <row r="679" spans="1:7" ht="63.75" x14ac:dyDescent="0.2">
      <c r="A679" s="81" t="s">
        <v>844</v>
      </c>
      <c r="B679" s="82" t="s">
        <v>1228</v>
      </c>
      <c r="C679" s="82" t="s">
        <v>1272</v>
      </c>
      <c r="D679" s="82" t="s">
        <v>845</v>
      </c>
      <c r="E679" s="83">
        <v>716.65</v>
      </c>
      <c r="F679" s="83">
        <v>0</v>
      </c>
      <c r="G679" s="84">
        <v>0</v>
      </c>
    </row>
    <row r="680" spans="1:7" ht="38.25" x14ac:dyDescent="0.2">
      <c r="A680" s="81" t="s">
        <v>1273</v>
      </c>
      <c r="B680" s="82"/>
      <c r="C680" s="82" t="s">
        <v>1274</v>
      </c>
      <c r="D680" s="82"/>
      <c r="E680" s="83">
        <v>50</v>
      </c>
      <c r="F680" s="83">
        <v>0</v>
      </c>
      <c r="G680" s="84">
        <v>0</v>
      </c>
    </row>
    <row r="681" spans="1:7" ht="25.5" x14ac:dyDescent="0.2">
      <c r="A681" s="81" t="s">
        <v>1201</v>
      </c>
      <c r="B681" s="82" t="s">
        <v>1202</v>
      </c>
      <c r="C681" s="82" t="s">
        <v>1274</v>
      </c>
      <c r="D681" s="82"/>
      <c r="E681" s="83">
        <v>50</v>
      </c>
      <c r="F681" s="83">
        <v>0</v>
      </c>
      <c r="G681" s="84">
        <v>0</v>
      </c>
    </row>
    <row r="682" spans="1:7" x14ac:dyDescent="0.2">
      <c r="A682" s="81" t="s">
        <v>1227</v>
      </c>
      <c r="B682" s="82" t="s">
        <v>1228</v>
      </c>
      <c r="C682" s="82" t="s">
        <v>1274</v>
      </c>
      <c r="D682" s="82"/>
      <c r="E682" s="83">
        <v>50</v>
      </c>
      <c r="F682" s="83">
        <v>0</v>
      </c>
      <c r="G682" s="84">
        <v>0</v>
      </c>
    </row>
    <row r="683" spans="1:7" x14ac:dyDescent="0.2">
      <c r="A683" s="81" t="s">
        <v>804</v>
      </c>
      <c r="B683" s="82" t="s">
        <v>1228</v>
      </c>
      <c r="C683" s="82" t="s">
        <v>1274</v>
      </c>
      <c r="D683" s="82" t="s">
        <v>805</v>
      </c>
      <c r="E683" s="83">
        <v>50</v>
      </c>
      <c r="F683" s="83">
        <v>0</v>
      </c>
      <c r="G683" s="84">
        <v>0</v>
      </c>
    </row>
    <row r="684" spans="1:7" ht="51" x14ac:dyDescent="0.2">
      <c r="A684" s="81" t="s">
        <v>1275</v>
      </c>
      <c r="B684" s="82"/>
      <c r="C684" s="82" t="s">
        <v>1276</v>
      </c>
      <c r="D684" s="82"/>
      <c r="E684" s="83">
        <v>41879.390000000007</v>
      </c>
      <c r="F684" s="83">
        <v>11082.759999999998</v>
      </c>
      <c r="G684" s="84">
        <v>0.26463518212657816</v>
      </c>
    </row>
    <row r="685" spans="1:7" ht="51" x14ac:dyDescent="0.2">
      <c r="A685" s="81" t="s">
        <v>1277</v>
      </c>
      <c r="B685" s="82"/>
      <c r="C685" s="82" t="s">
        <v>1278</v>
      </c>
      <c r="D685" s="82"/>
      <c r="E685" s="83">
        <v>33640.9</v>
      </c>
      <c r="F685" s="83">
        <v>9793.7099999999991</v>
      </c>
      <c r="G685" s="84">
        <v>0.29112508880559079</v>
      </c>
    </row>
    <row r="686" spans="1:7" ht="25.5" x14ac:dyDescent="0.2">
      <c r="A686" s="81" t="s">
        <v>1201</v>
      </c>
      <c r="B686" s="82" t="s">
        <v>1202</v>
      </c>
      <c r="C686" s="82" t="s">
        <v>1278</v>
      </c>
      <c r="D686" s="82"/>
      <c r="E686" s="83">
        <v>33640.9</v>
      </c>
      <c r="F686" s="83">
        <v>9793.7099999999991</v>
      </c>
      <c r="G686" s="84">
        <v>0.29112508880559079</v>
      </c>
    </row>
    <row r="687" spans="1:7" x14ac:dyDescent="0.2">
      <c r="A687" s="81" t="s">
        <v>1227</v>
      </c>
      <c r="B687" s="82" t="s">
        <v>1228</v>
      </c>
      <c r="C687" s="82" t="s">
        <v>1278</v>
      </c>
      <c r="D687" s="82"/>
      <c r="E687" s="83">
        <v>33640.9</v>
      </c>
      <c r="F687" s="83">
        <v>9793.7099999999991</v>
      </c>
      <c r="G687" s="84">
        <v>0.29112508880559079</v>
      </c>
    </row>
    <row r="688" spans="1:7" x14ac:dyDescent="0.2">
      <c r="A688" s="81" t="s">
        <v>804</v>
      </c>
      <c r="B688" s="82" t="s">
        <v>1228</v>
      </c>
      <c r="C688" s="82" t="s">
        <v>1278</v>
      </c>
      <c r="D688" s="82" t="s">
        <v>805</v>
      </c>
      <c r="E688" s="83">
        <v>33640.9</v>
      </c>
      <c r="F688" s="83">
        <v>9793.7099999999991</v>
      </c>
      <c r="G688" s="84">
        <v>0.29112508880559079</v>
      </c>
    </row>
    <row r="689" spans="1:7" ht="51" x14ac:dyDescent="0.2">
      <c r="A689" s="81" t="s">
        <v>1279</v>
      </c>
      <c r="B689" s="82"/>
      <c r="C689" s="82" t="s">
        <v>1280</v>
      </c>
      <c r="D689" s="82"/>
      <c r="E689" s="83">
        <v>2322.62</v>
      </c>
      <c r="F689" s="83">
        <v>589.04999999999995</v>
      </c>
      <c r="G689" s="84">
        <v>0.25361445264399685</v>
      </c>
    </row>
    <row r="690" spans="1:7" ht="25.5" x14ac:dyDescent="0.2">
      <c r="A690" s="81" t="s">
        <v>1201</v>
      </c>
      <c r="B690" s="82" t="s">
        <v>1202</v>
      </c>
      <c r="C690" s="82" t="s">
        <v>1280</v>
      </c>
      <c r="D690" s="82"/>
      <c r="E690" s="83">
        <v>2322.62</v>
      </c>
      <c r="F690" s="83">
        <v>589.04999999999995</v>
      </c>
      <c r="G690" s="84">
        <v>0.25361445264399685</v>
      </c>
    </row>
    <row r="691" spans="1:7" x14ac:dyDescent="0.2">
      <c r="A691" s="81" t="s">
        <v>1227</v>
      </c>
      <c r="B691" s="82" t="s">
        <v>1228</v>
      </c>
      <c r="C691" s="82" t="s">
        <v>1280</v>
      </c>
      <c r="D691" s="82"/>
      <c r="E691" s="83">
        <v>2322.62</v>
      </c>
      <c r="F691" s="83">
        <v>589.04999999999995</v>
      </c>
      <c r="G691" s="84">
        <v>0.25361445264399685</v>
      </c>
    </row>
    <row r="692" spans="1:7" x14ac:dyDescent="0.2">
      <c r="A692" s="81" t="s">
        <v>804</v>
      </c>
      <c r="B692" s="82" t="s">
        <v>1228</v>
      </c>
      <c r="C692" s="82" t="s">
        <v>1280</v>
      </c>
      <c r="D692" s="82" t="s">
        <v>805</v>
      </c>
      <c r="E692" s="83">
        <v>2322.62</v>
      </c>
      <c r="F692" s="83">
        <v>589.04999999999995</v>
      </c>
      <c r="G692" s="84">
        <v>0.25361445264399685</v>
      </c>
    </row>
    <row r="693" spans="1:7" ht="38.25" x14ac:dyDescent="0.2">
      <c r="A693" s="81" t="s">
        <v>1281</v>
      </c>
      <c r="B693" s="82"/>
      <c r="C693" s="82" t="s">
        <v>1282</v>
      </c>
      <c r="D693" s="82"/>
      <c r="E693" s="83">
        <v>796</v>
      </c>
      <c r="F693" s="83">
        <v>700</v>
      </c>
      <c r="G693" s="84">
        <v>0.87939698492462315</v>
      </c>
    </row>
    <row r="694" spans="1:7" ht="25.5" x14ac:dyDescent="0.2">
      <c r="A694" s="81" t="s">
        <v>1201</v>
      </c>
      <c r="B694" s="82" t="s">
        <v>1202</v>
      </c>
      <c r="C694" s="82" t="s">
        <v>1282</v>
      </c>
      <c r="D694" s="82"/>
      <c r="E694" s="83">
        <v>796</v>
      </c>
      <c r="F694" s="83">
        <v>700</v>
      </c>
      <c r="G694" s="84">
        <v>0.87939698492462315</v>
      </c>
    </row>
    <row r="695" spans="1:7" x14ac:dyDescent="0.2">
      <c r="A695" s="81" t="s">
        <v>1227</v>
      </c>
      <c r="B695" s="82" t="s">
        <v>1228</v>
      </c>
      <c r="C695" s="82" t="s">
        <v>1282</v>
      </c>
      <c r="D695" s="82"/>
      <c r="E695" s="83">
        <v>796</v>
      </c>
      <c r="F695" s="83">
        <v>700</v>
      </c>
      <c r="G695" s="84">
        <v>0.87939698492462315</v>
      </c>
    </row>
    <row r="696" spans="1:7" x14ac:dyDescent="0.2">
      <c r="A696" s="81" t="s">
        <v>804</v>
      </c>
      <c r="B696" s="82" t="s">
        <v>1228</v>
      </c>
      <c r="C696" s="82" t="s">
        <v>1282</v>
      </c>
      <c r="D696" s="82" t="s">
        <v>805</v>
      </c>
      <c r="E696" s="83">
        <v>796</v>
      </c>
      <c r="F696" s="83">
        <v>700</v>
      </c>
      <c r="G696" s="84">
        <v>0.87939698492462315</v>
      </c>
    </row>
    <row r="697" spans="1:7" ht="38.25" x14ac:dyDescent="0.2">
      <c r="A697" s="81" t="s">
        <v>1283</v>
      </c>
      <c r="B697" s="82"/>
      <c r="C697" s="82" t="s">
        <v>1284</v>
      </c>
      <c r="D697" s="82"/>
      <c r="E697" s="83">
        <v>700</v>
      </c>
      <c r="F697" s="83">
        <v>0</v>
      </c>
      <c r="G697" s="84">
        <v>0</v>
      </c>
    </row>
    <row r="698" spans="1:7" ht="25.5" x14ac:dyDescent="0.2">
      <c r="A698" s="81" t="s">
        <v>1201</v>
      </c>
      <c r="B698" s="82" t="s">
        <v>1202</v>
      </c>
      <c r="C698" s="82" t="s">
        <v>1284</v>
      </c>
      <c r="D698" s="82"/>
      <c r="E698" s="83">
        <v>700</v>
      </c>
      <c r="F698" s="83">
        <v>0</v>
      </c>
      <c r="G698" s="84">
        <v>0</v>
      </c>
    </row>
    <row r="699" spans="1:7" x14ac:dyDescent="0.2">
      <c r="A699" s="81" t="s">
        <v>1227</v>
      </c>
      <c r="B699" s="82" t="s">
        <v>1228</v>
      </c>
      <c r="C699" s="82" t="s">
        <v>1284</v>
      </c>
      <c r="D699" s="82"/>
      <c r="E699" s="83">
        <v>700</v>
      </c>
      <c r="F699" s="83">
        <v>0</v>
      </c>
      <c r="G699" s="84">
        <v>0</v>
      </c>
    </row>
    <row r="700" spans="1:7" ht="38.25" x14ac:dyDescent="0.2">
      <c r="A700" s="81" t="s">
        <v>852</v>
      </c>
      <c r="B700" s="82" t="s">
        <v>1228</v>
      </c>
      <c r="C700" s="82" t="s">
        <v>1284</v>
      </c>
      <c r="D700" s="82" t="s">
        <v>853</v>
      </c>
      <c r="E700" s="83">
        <v>700</v>
      </c>
      <c r="F700" s="83">
        <v>0</v>
      </c>
      <c r="G700" s="84">
        <v>0</v>
      </c>
    </row>
    <row r="701" spans="1:7" ht="38.25" x14ac:dyDescent="0.2">
      <c r="A701" s="81" t="s">
        <v>1285</v>
      </c>
      <c r="B701" s="82"/>
      <c r="C701" s="82" t="s">
        <v>1286</v>
      </c>
      <c r="D701" s="82"/>
      <c r="E701" s="83">
        <v>2619.87</v>
      </c>
      <c r="F701" s="83">
        <v>0</v>
      </c>
      <c r="G701" s="84">
        <v>0</v>
      </c>
    </row>
    <row r="702" spans="1:7" ht="25.5" x14ac:dyDescent="0.2">
      <c r="A702" s="81" t="s">
        <v>1201</v>
      </c>
      <c r="B702" s="82" t="s">
        <v>1202</v>
      </c>
      <c r="C702" s="82" t="s">
        <v>1286</v>
      </c>
      <c r="D702" s="82"/>
      <c r="E702" s="83">
        <v>2619.87</v>
      </c>
      <c r="F702" s="83">
        <v>0</v>
      </c>
      <c r="G702" s="84">
        <v>0</v>
      </c>
    </row>
    <row r="703" spans="1:7" x14ac:dyDescent="0.2">
      <c r="A703" s="81" t="s">
        <v>1227</v>
      </c>
      <c r="B703" s="82" t="s">
        <v>1228</v>
      </c>
      <c r="C703" s="82" t="s">
        <v>1286</v>
      </c>
      <c r="D703" s="82"/>
      <c r="E703" s="83">
        <v>2619.87</v>
      </c>
      <c r="F703" s="83">
        <v>0</v>
      </c>
      <c r="G703" s="84">
        <v>0</v>
      </c>
    </row>
    <row r="704" spans="1:7" ht="38.25" x14ac:dyDescent="0.2">
      <c r="A704" s="81" t="s">
        <v>852</v>
      </c>
      <c r="B704" s="82" t="s">
        <v>1228</v>
      </c>
      <c r="C704" s="82" t="s">
        <v>1286</v>
      </c>
      <c r="D704" s="82" t="s">
        <v>853</v>
      </c>
      <c r="E704" s="83">
        <v>2619.87</v>
      </c>
      <c r="F704" s="83">
        <v>0</v>
      </c>
      <c r="G704" s="84">
        <v>0</v>
      </c>
    </row>
    <row r="705" spans="1:7" ht="25.5" x14ac:dyDescent="0.2">
      <c r="A705" s="81" t="s">
        <v>1287</v>
      </c>
      <c r="B705" s="82"/>
      <c r="C705" s="82" t="s">
        <v>1288</v>
      </c>
      <c r="D705" s="82"/>
      <c r="E705" s="83">
        <v>1800</v>
      </c>
      <c r="F705" s="83">
        <v>0</v>
      </c>
      <c r="G705" s="84">
        <v>0</v>
      </c>
    </row>
    <row r="706" spans="1:7" ht="25.5" x14ac:dyDescent="0.2">
      <c r="A706" s="81" t="s">
        <v>1201</v>
      </c>
      <c r="B706" s="82" t="s">
        <v>1202</v>
      </c>
      <c r="C706" s="82" t="s">
        <v>1288</v>
      </c>
      <c r="D706" s="82"/>
      <c r="E706" s="83">
        <v>1800</v>
      </c>
      <c r="F706" s="83">
        <v>0</v>
      </c>
      <c r="G706" s="84">
        <v>0</v>
      </c>
    </row>
    <row r="707" spans="1:7" x14ac:dyDescent="0.2">
      <c r="A707" s="81" t="s">
        <v>1227</v>
      </c>
      <c r="B707" s="82" t="s">
        <v>1228</v>
      </c>
      <c r="C707" s="82" t="s">
        <v>1288</v>
      </c>
      <c r="D707" s="82"/>
      <c r="E707" s="83">
        <v>1800</v>
      </c>
      <c r="F707" s="83">
        <v>0</v>
      </c>
      <c r="G707" s="84">
        <v>0</v>
      </c>
    </row>
    <row r="708" spans="1:7" ht="38.25" x14ac:dyDescent="0.2">
      <c r="A708" s="81" t="s">
        <v>852</v>
      </c>
      <c r="B708" s="82" t="s">
        <v>1228</v>
      </c>
      <c r="C708" s="82" t="s">
        <v>1288</v>
      </c>
      <c r="D708" s="82" t="s">
        <v>853</v>
      </c>
      <c r="E708" s="83">
        <v>1800</v>
      </c>
      <c r="F708" s="83">
        <v>0</v>
      </c>
      <c r="G708" s="84">
        <v>0</v>
      </c>
    </row>
    <row r="709" spans="1:7" ht="51" x14ac:dyDescent="0.2">
      <c r="A709" s="81" t="s">
        <v>1289</v>
      </c>
      <c r="B709" s="82"/>
      <c r="C709" s="82" t="s">
        <v>1290</v>
      </c>
      <c r="D709" s="82"/>
      <c r="E709" s="83">
        <v>20624.650000000001</v>
      </c>
      <c r="F709" s="83">
        <v>581.48</v>
      </c>
      <c r="G709" s="84">
        <v>2.8193448131241014E-2</v>
      </c>
    </row>
    <row r="710" spans="1:7" ht="76.5" x14ac:dyDescent="0.2">
      <c r="A710" s="81" t="s">
        <v>1291</v>
      </c>
      <c r="B710" s="82"/>
      <c r="C710" s="82" t="s">
        <v>1292</v>
      </c>
      <c r="D710" s="82"/>
      <c r="E710" s="83">
        <v>2508.91</v>
      </c>
      <c r="F710" s="83">
        <v>416.28</v>
      </c>
      <c r="G710" s="84">
        <v>0.1659206587721361</v>
      </c>
    </row>
    <row r="711" spans="1:7" ht="25.5" x14ac:dyDescent="0.2">
      <c r="A711" s="81" t="s">
        <v>1201</v>
      </c>
      <c r="B711" s="82" t="s">
        <v>1202</v>
      </c>
      <c r="C711" s="82" t="s">
        <v>1292</v>
      </c>
      <c r="D711" s="82"/>
      <c r="E711" s="83">
        <v>2508.91</v>
      </c>
      <c r="F711" s="83">
        <v>416.28</v>
      </c>
      <c r="G711" s="84">
        <v>0.1659206587721361</v>
      </c>
    </row>
    <row r="712" spans="1:7" x14ac:dyDescent="0.2">
      <c r="A712" s="81" t="s">
        <v>1227</v>
      </c>
      <c r="B712" s="82" t="s">
        <v>1228</v>
      </c>
      <c r="C712" s="82" t="s">
        <v>1292</v>
      </c>
      <c r="D712" s="82"/>
      <c r="E712" s="83">
        <v>2508.91</v>
      </c>
      <c r="F712" s="83">
        <v>416.28</v>
      </c>
      <c r="G712" s="84">
        <v>0.1659206587721361</v>
      </c>
    </row>
    <row r="713" spans="1:7" x14ac:dyDescent="0.2">
      <c r="A713" s="81" t="s">
        <v>804</v>
      </c>
      <c r="B713" s="82" t="s">
        <v>1228</v>
      </c>
      <c r="C713" s="82" t="s">
        <v>1292</v>
      </c>
      <c r="D713" s="82" t="s">
        <v>805</v>
      </c>
      <c r="E713" s="83">
        <v>2508.91</v>
      </c>
      <c r="F713" s="83">
        <v>416.28</v>
      </c>
      <c r="G713" s="84">
        <v>0.1659206587721361</v>
      </c>
    </row>
    <row r="714" spans="1:7" ht="51" x14ac:dyDescent="0.2">
      <c r="A714" s="81" t="s">
        <v>1293</v>
      </c>
      <c r="B714" s="82"/>
      <c r="C714" s="82" t="s">
        <v>1294</v>
      </c>
      <c r="D714" s="82"/>
      <c r="E714" s="83">
        <v>15795.81</v>
      </c>
      <c r="F714" s="83">
        <v>0</v>
      </c>
      <c r="G714" s="84">
        <v>0</v>
      </c>
    </row>
    <row r="715" spans="1:7" ht="25.5" x14ac:dyDescent="0.2">
      <c r="A715" s="81" t="s">
        <v>1201</v>
      </c>
      <c r="B715" s="82" t="s">
        <v>1202</v>
      </c>
      <c r="C715" s="82" t="s">
        <v>1294</v>
      </c>
      <c r="D715" s="82"/>
      <c r="E715" s="83">
        <v>15795.81</v>
      </c>
      <c r="F715" s="83">
        <v>0</v>
      </c>
      <c r="G715" s="84">
        <v>0</v>
      </c>
    </row>
    <row r="716" spans="1:7" x14ac:dyDescent="0.2">
      <c r="A716" s="81" t="s">
        <v>1227</v>
      </c>
      <c r="B716" s="82" t="s">
        <v>1228</v>
      </c>
      <c r="C716" s="82" t="s">
        <v>1294</v>
      </c>
      <c r="D716" s="82"/>
      <c r="E716" s="83">
        <v>15795.81</v>
      </c>
      <c r="F716" s="83">
        <v>0</v>
      </c>
      <c r="G716" s="84">
        <v>0</v>
      </c>
    </row>
    <row r="717" spans="1:7" ht="38.25" x14ac:dyDescent="0.2">
      <c r="A717" s="81" t="s">
        <v>852</v>
      </c>
      <c r="B717" s="82" t="s">
        <v>1228</v>
      </c>
      <c r="C717" s="82" t="s">
        <v>1294</v>
      </c>
      <c r="D717" s="82" t="s">
        <v>853</v>
      </c>
      <c r="E717" s="83">
        <v>8535.9699999999993</v>
      </c>
      <c r="F717" s="83">
        <v>0</v>
      </c>
      <c r="G717" s="84">
        <v>0</v>
      </c>
    </row>
    <row r="718" spans="1:7" x14ac:dyDescent="0.2">
      <c r="A718" s="81" t="s">
        <v>804</v>
      </c>
      <c r="B718" s="82" t="s">
        <v>1228</v>
      </c>
      <c r="C718" s="82" t="s">
        <v>1294</v>
      </c>
      <c r="D718" s="82" t="s">
        <v>805</v>
      </c>
      <c r="E718" s="83">
        <v>7259.84</v>
      </c>
      <c r="F718" s="83">
        <v>0</v>
      </c>
      <c r="G718" s="84">
        <v>0</v>
      </c>
    </row>
    <row r="719" spans="1:7" ht="38.25" x14ac:dyDescent="0.2">
      <c r="A719" s="81" t="s">
        <v>1295</v>
      </c>
      <c r="B719" s="82"/>
      <c r="C719" s="82" t="s">
        <v>1296</v>
      </c>
      <c r="D719" s="82"/>
      <c r="E719" s="83">
        <v>454</v>
      </c>
      <c r="F719" s="83">
        <v>0</v>
      </c>
      <c r="G719" s="84">
        <v>0</v>
      </c>
    </row>
    <row r="720" spans="1:7" ht="25.5" x14ac:dyDescent="0.2">
      <c r="A720" s="81" t="s">
        <v>1201</v>
      </c>
      <c r="B720" s="82" t="s">
        <v>1202</v>
      </c>
      <c r="C720" s="82" t="s">
        <v>1296</v>
      </c>
      <c r="D720" s="82"/>
      <c r="E720" s="83">
        <v>454</v>
      </c>
      <c r="F720" s="83">
        <v>0</v>
      </c>
      <c r="G720" s="84">
        <v>0</v>
      </c>
    </row>
    <row r="721" spans="1:7" x14ac:dyDescent="0.2">
      <c r="A721" s="81" t="s">
        <v>1227</v>
      </c>
      <c r="B721" s="82" t="s">
        <v>1228</v>
      </c>
      <c r="C721" s="82" t="s">
        <v>1296</v>
      </c>
      <c r="D721" s="82"/>
      <c r="E721" s="83">
        <v>454</v>
      </c>
      <c r="F721" s="83">
        <v>0</v>
      </c>
      <c r="G721" s="84">
        <v>0</v>
      </c>
    </row>
    <row r="722" spans="1:7" ht="38.25" x14ac:dyDescent="0.2">
      <c r="A722" s="81" t="s">
        <v>852</v>
      </c>
      <c r="B722" s="82" t="s">
        <v>1228</v>
      </c>
      <c r="C722" s="82" t="s">
        <v>1296</v>
      </c>
      <c r="D722" s="82" t="s">
        <v>853</v>
      </c>
      <c r="E722" s="83">
        <v>454</v>
      </c>
      <c r="F722" s="83">
        <v>0</v>
      </c>
      <c r="G722" s="84">
        <v>0</v>
      </c>
    </row>
    <row r="723" spans="1:7" ht="38.25" x14ac:dyDescent="0.2">
      <c r="A723" s="81" t="s">
        <v>1297</v>
      </c>
      <c r="B723" s="82"/>
      <c r="C723" s="82" t="s">
        <v>1298</v>
      </c>
      <c r="D723" s="82"/>
      <c r="E723" s="83">
        <v>1865.93</v>
      </c>
      <c r="F723" s="83">
        <v>165.2</v>
      </c>
      <c r="G723" s="84">
        <v>8.8534939681552891E-2</v>
      </c>
    </row>
    <row r="724" spans="1:7" ht="25.5" x14ac:dyDescent="0.2">
      <c r="A724" s="81" t="s">
        <v>1201</v>
      </c>
      <c r="B724" s="82" t="s">
        <v>1202</v>
      </c>
      <c r="C724" s="82" t="s">
        <v>1298</v>
      </c>
      <c r="D724" s="82"/>
      <c r="E724" s="83">
        <v>1865.93</v>
      </c>
      <c r="F724" s="83">
        <v>165.2</v>
      </c>
      <c r="G724" s="84">
        <v>8.8534939681552891E-2</v>
      </c>
    </row>
    <row r="725" spans="1:7" x14ac:dyDescent="0.2">
      <c r="A725" s="81" t="s">
        <v>1227</v>
      </c>
      <c r="B725" s="82" t="s">
        <v>1228</v>
      </c>
      <c r="C725" s="82" t="s">
        <v>1298</v>
      </c>
      <c r="D725" s="82"/>
      <c r="E725" s="83">
        <v>1865.93</v>
      </c>
      <c r="F725" s="83">
        <v>165.2</v>
      </c>
      <c r="G725" s="84">
        <v>8.8534939681552891E-2</v>
      </c>
    </row>
    <row r="726" spans="1:7" ht="38.25" x14ac:dyDescent="0.2">
      <c r="A726" s="81" t="s">
        <v>852</v>
      </c>
      <c r="B726" s="82" t="s">
        <v>1228</v>
      </c>
      <c r="C726" s="82" t="s">
        <v>1298</v>
      </c>
      <c r="D726" s="82" t="s">
        <v>853</v>
      </c>
      <c r="E726" s="83">
        <v>1865.93</v>
      </c>
      <c r="F726" s="83">
        <v>165.2</v>
      </c>
      <c r="G726" s="84">
        <v>8.8534939681552891E-2</v>
      </c>
    </row>
    <row r="727" spans="1:7" ht="38.25" x14ac:dyDescent="0.2">
      <c r="A727" s="81" t="s">
        <v>1299</v>
      </c>
      <c r="B727" s="82"/>
      <c r="C727" s="82" t="s">
        <v>1300</v>
      </c>
      <c r="D727" s="82"/>
      <c r="E727" s="83">
        <v>2852.37</v>
      </c>
      <c r="F727" s="83">
        <v>402.11</v>
      </c>
      <c r="G727" s="84">
        <v>0.14097399706209224</v>
      </c>
    </row>
    <row r="728" spans="1:7" ht="38.25" x14ac:dyDescent="0.2">
      <c r="A728" s="81" t="s">
        <v>1301</v>
      </c>
      <c r="B728" s="82"/>
      <c r="C728" s="82" t="s">
        <v>1302</v>
      </c>
      <c r="D728" s="82"/>
      <c r="E728" s="83">
        <v>2852.37</v>
      </c>
      <c r="F728" s="83">
        <v>402.11</v>
      </c>
      <c r="G728" s="84">
        <v>0.14097399706209224</v>
      </c>
    </row>
    <row r="729" spans="1:7" ht="25.5" x14ac:dyDescent="0.2">
      <c r="A729" s="81" t="s">
        <v>1201</v>
      </c>
      <c r="B729" s="82" t="s">
        <v>1202</v>
      </c>
      <c r="C729" s="82" t="s">
        <v>1302</v>
      </c>
      <c r="D729" s="82"/>
      <c r="E729" s="83">
        <v>2852.37</v>
      </c>
      <c r="F729" s="83">
        <v>402.11</v>
      </c>
      <c r="G729" s="84">
        <v>0.14097399706209224</v>
      </c>
    </row>
    <row r="730" spans="1:7" x14ac:dyDescent="0.2">
      <c r="A730" s="81" t="s">
        <v>1227</v>
      </c>
      <c r="B730" s="82" t="s">
        <v>1228</v>
      </c>
      <c r="C730" s="82" t="s">
        <v>1302</v>
      </c>
      <c r="D730" s="82"/>
      <c r="E730" s="83">
        <v>2852.37</v>
      </c>
      <c r="F730" s="83">
        <v>402.11</v>
      </c>
      <c r="G730" s="84">
        <v>0.14097399706209224</v>
      </c>
    </row>
    <row r="731" spans="1:7" x14ac:dyDescent="0.2">
      <c r="A731" s="81" t="s">
        <v>804</v>
      </c>
      <c r="B731" s="82" t="s">
        <v>1228</v>
      </c>
      <c r="C731" s="82" t="s">
        <v>1302</v>
      </c>
      <c r="D731" s="82" t="s">
        <v>805</v>
      </c>
      <c r="E731" s="83">
        <v>2852.37</v>
      </c>
      <c r="F731" s="83">
        <v>402.11</v>
      </c>
      <c r="G731" s="84">
        <v>0.14097399706209224</v>
      </c>
    </row>
    <row r="732" spans="1:7" ht="38.25" x14ac:dyDescent="0.2">
      <c r="A732" s="81" t="s">
        <v>1303</v>
      </c>
      <c r="B732" s="82"/>
      <c r="C732" s="82" t="s">
        <v>1304</v>
      </c>
      <c r="D732" s="82"/>
      <c r="E732" s="83">
        <v>27931.07</v>
      </c>
      <c r="F732" s="83">
        <v>6636.24</v>
      </c>
      <c r="G732" s="84">
        <v>0.23759347565274083</v>
      </c>
    </row>
    <row r="733" spans="1:7" ht="38.25" x14ac:dyDescent="0.2">
      <c r="A733" s="81" t="s">
        <v>1305</v>
      </c>
      <c r="B733" s="82"/>
      <c r="C733" s="82" t="s">
        <v>1306</v>
      </c>
      <c r="D733" s="82"/>
      <c r="E733" s="83">
        <v>6656.37</v>
      </c>
      <c r="F733" s="83">
        <v>300</v>
      </c>
      <c r="G733" s="84">
        <v>4.506961001266456E-2</v>
      </c>
    </row>
    <row r="734" spans="1:7" ht="25.5" x14ac:dyDescent="0.2">
      <c r="A734" s="81" t="s">
        <v>1201</v>
      </c>
      <c r="B734" s="82" t="s">
        <v>1202</v>
      </c>
      <c r="C734" s="82" t="s">
        <v>1306</v>
      </c>
      <c r="D734" s="82"/>
      <c r="E734" s="83">
        <v>6656.37</v>
      </c>
      <c r="F734" s="83">
        <v>300</v>
      </c>
      <c r="G734" s="84">
        <v>4.506961001266456E-2</v>
      </c>
    </row>
    <row r="735" spans="1:7" x14ac:dyDescent="0.2">
      <c r="A735" s="81" t="s">
        <v>1227</v>
      </c>
      <c r="B735" s="82" t="s">
        <v>1228</v>
      </c>
      <c r="C735" s="82" t="s">
        <v>1306</v>
      </c>
      <c r="D735" s="82"/>
      <c r="E735" s="83">
        <v>6656.37</v>
      </c>
      <c r="F735" s="83">
        <v>300</v>
      </c>
      <c r="G735" s="84">
        <v>4.506961001266456E-2</v>
      </c>
    </row>
    <row r="736" spans="1:7" ht="38.25" x14ac:dyDescent="0.2">
      <c r="A736" s="81" t="s">
        <v>852</v>
      </c>
      <c r="B736" s="82" t="s">
        <v>1228</v>
      </c>
      <c r="C736" s="82" t="s">
        <v>1306</v>
      </c>
      <c r="D736" s="82" t="s">
        <v>853</v>
      </c>
      <c r="E736" s="83">
        <v>6656.37</v>
      </c>
      <c r="F736" s="83">
        <v>300</v>
      </c>
      <c r="G736" s="84">
        <v>4.506961001266456E-2</v>
      </c>
    </row>
    <row r="737" spans="1:7" ht="25.5" x14ac:dyDescent="0.2">
      <c r="A737" s="81" t="s">
        <v>1307</v>
      </c>
      <c r="B737" s="82"/>
      <c r="C737" s="82" t="s">
        <v>1308</v>
      </c>
      <c r="D737" s="82"/>
      <c r="E737" s="83">
        <v>16374.7</v>
      </c>
      <c r="F737" s="83">
        <v>6002.69</v>
      </c>
      <c r="G737" s="84">
        <v>0.36658320457779375</v>
      </c>
    </row>
    <row r="738" spans="1:7" ht="25.5" x14ac:dyDescent="0.2">
      <c r="A738" s="81" t="s">
        <v>1201</v>
      </c>
      <c r="B738" s="82" t="s">
        <v>1202</v>
      </c>
      <c r="C738" s="82" t="s">
        <v>1308</v>
      </c>
      <c r="D738" s="82"/>
      <c r="E738" s="83">
        <v>16374.7</v>
      </c>
      <c r="F738" s="83">
        <v>6002.69</v>
      </c>
      <c r="G738" s="84">
        <v>0.36658320457779375</v>
      </c>
    </row>
    <row r="739" spans="1:7" x14ac:dyDescent="0.2">
      <c r="A739" s="81" t="s">
        <v>1227</v>
      </c>
      <c r="B739" s="82" t="s">
        <v>1228</v>
      </c>
      <c r="C739" s="82" t="s">
        <v>1308</v>
      </c>
      <c r="D739" s="82"/>
      <c r="E739" s="83">
        <v>16374.7</v>
      </c>
      <c r="F739" s="83">
        <v>6002.69</v>
      </c>
      <c r="G739" s="84">
        <v>0.36658320457779375</v>
      </c>
    </row>
    <row r="740" spans="1:7" ht="38.25" x14ac:dyDescent="0.2">
      <c r="A740" s="81" t="s">
        <v>852</v>
      </c>
      <c r="B740" s="82" t="s">
        <v>1228</v>
      </c>
      <c r="C740" s="82" t="s">
        <v>1308</v>
      </c>
      <c r="D740" s="82" t="s">
        <v>853</v>
      </c>
      <c r="E740" s="83">
        <v>16374.7</v>
      </c>
      <c r="F740" s="83">
        <v>6002.69</v>
      </c>
      <c r="G740" s="84">
        <v>0.36658320457779375</v>
      </c>
    </row>
    <row r="741" spans="1:7" ht="25.5" x14ac:dyDescent="0.2">
      <c r="A741" s="81" t="s">
        <v>1309</v>
      </c>
      <c r="B741" s="82"/>
      <c r="C741" s="82" t="s">
        <v>1310</v>
      </c>
      <c r="D741" s="82"/>
      <c r="E741" s="83">
        <v>4900</v>
      </c>
      <c r="F741" s="83">
        <v>333.55</v>
      </c>
      <c r="G741" s="84">
        <v>6.8071428571428574E-2</v>
      </c>
    </row>
    <row r="742" spans="1:7" ht="25.5" x14ac:dyDescent="0.2">
      <c r="A742" s="81" t="s">
        <v>1201</v>
      </c>
      <c r="B742" s="82" t="s">
        <v>1202</v>
      </c>
      <c r="C742" s="82" t="s">
        <v>1310</v>
      </c>
      <c r="D742" s="82"/>
      <c r="E742" s="83">
        <v>4900</v>
      </c>
      <c r="F742" s="83">
        <v>333.55</v>
      </c>
      <c r="G742" s="84">
        <v>6.8071428571428574E-2</v>
      </c>
    </row>
    <row r="743" spans="1:7" x14ac:dyDescent="0.2">
      <c r="A743" s="81" t="s">
        <v>1227</v>
      </c>
      <c r="B743" s="82" t="s">
        <v>1228</v>
      </c>
      <c r="C743" s="82" t="s">
        <v>1310</v>
      </c>
      <c r="D743" s="82"/>
      <c r="E743" s="83">
        <v>4900</v>
      </c>
      <c r="F743" s="83">
        <v>333.55</v>
      </c>
      <c r="G743" s="84">
        <v>6.8071428571428574E-2</v>
      </c>
    </row>
    <row r="744" spans="1:7" ht="38.25" x14ac:dyDescent="0.2">
      <c r="A744" s="81" t="s">
        <v>852</v>
      </c>
      <c r="B744" s="82" t="s">
        <v>1228</v>
      </c>
      <c r="C744" s="82" t="s">
        <v>1310</v>
      </c>
      <c r="D744" s="82" t="s">
        <v>853</v>
      </c>
      <c r="E744" s="83">
        <v>4900</v>
      </c>
      <c r="F744" s="83">
        <v>333.55</v>
      </c>
      <c r="G744" s="84">
        <v>6.8071428571428574E-2</v>
      </c>
    </row>
    <row r="745" spans="1:7" ht="25.5" x14ac:dyDescent="0.2">
      <c r="A745" s="81" t="s">
        <v>1311</v>
      </c>
      <c r="B745" s="82"/>
      <c r="C745" s="82" t="s">
        <v>1312</v>
      </c>
      <c r="D745" s="82"/>
      <c r="E745" s="83">
        <v>598</v>
      </c>
      <c r="F745" s="83">
        <v>0</v>
      </c>
      <c r="G745" s="84">
        <v>0</v>
      </c>
    </row>
    <row r="746" spans="1:7" ht="25.5" x14ac:dyDescent="0.2">
      <c r="A746" s="81" t="s">
        <v>1313</v>
      </c>
      <c r="B746" s="82"/>
      <c r="C746" s="82" t="s">
        <v>1314</v>
      </c>
      <c r="D746" s="82"/>
      <c r="E746" s="83">
        <v>598</v>
      </c>
      <c r="F746" s="83">
        <v>0</v>
      </c>
      <c r="G746" s="84">
        <v>0</v>
      </c>
    </row>
    <row r="747" spans="1:7" ht="25.5" x14ac:dyDescent="0.2">
      <c r="A747" s="81" t="s">
        <v>1201</v>
      </c>
      <c r="B747" s="82" t="s">
        <v>1202</v>
      </c>
      <c r="C747" s="82" t="s">
        <v>1314</v>
      </c>
      <c r="D747" s="82"/>
      <c r="E747" s="83">
        <v>598</v>
      </c>
      <c r="F747" s="83">
        <v>0</v>
      </c>
      <c r="G747" s="84">
        <v>0</v>
      </c>
    </row>
    <row r="748" spans="1:7" x14ac:dyDescent="0.2">
      <c r="A748" s="81" t="s">
        <v>1227</v>
      </c>
      <c r="B748" s="82" t="s">
        <v>1228</v>
      </c>
      <c r="C748" s="82" t="s">
        <v>1314</v>
      </c>
      <c r="D748" s="82"/>
      <c r="E748" s="83">
        <v>598</v>
      </c>
      <c r="F748" s="83">
        <v>0</v>
      </c>
      <c r="G748" s="84">
        <v>0</v>
      </c>
    </row>
    <row r="749" spans="1:7" ht="38.25" x14ac:dyDescent="0.2">
      <c r="A749" s="81" t="s">
        <v>852</v>
      </c>
      <c r="B749" s="82" t="s">
        <v>1228</v>
      </c>
      <c r="C749" s="82" t="s">
        <v>1314</v>
      </c>
      <c r="D749" s="82" t="s">
        <v>853</v>
      </c>
      <c r="E749" s="83">
        <v>598</v>
      </c>
      <c r="F749" s="83">
        <v>0</v>
      </c>
      <c r="G749" s="84">
        <v>0</v>
      </c>
    </row>
    <row r="750" spans="1:7" ht="51" x14ac:dyDescent="0.2">
      <c r="A750" s="81" t="s">
        <v>1315</v>
      </c>
      <c r="B750" s="82"/>
      <c r="C750" s="82" t="s">
        <v>1316</v>
      </c>
      <c r="D750" s="82"/>
      <c r="E750" s="83">
        <v>1897.88</v>
      </c>
      <c r="F750" s="83">
        <v>124.56</v>
      </c>
      <c r="G750" s="84">
        <v>6.5631125255548289E-2</v>
      </c>
    </row>
    <row r="751" spans="1:7" ht="25.5" x14ac:dyDescent="0.2">
      <c r="A751" s="81" t="s">
        <v>1317</v>
      </c>
      <c r="B751" s="82"/>
      <c r="C751" s="82" t="s">
        <v>1318</v>
      </c>
      <c r="D751" s="82"/>
      <c r="E751" s="83">
        <v>1897.88</v>
      </c>
      <c r="F751" s="83">
        <v>124.56</v>
      </c>
      <c r="G751" s="84">
        <v>6.5631125255548289E-2</v>
      </c>
    </row>
    <row r="752" spans="1:7" ht="25.5" x14ac:dyDescent="0.2">
      <c r="A752" s="81" t="s">
        <v>1201</v>
      </c>
      <c r="B752" s="82" t="s">
        <v>1202</v>
      </c>
      <c r="C752" s="82" t="s">
        <v>1318</v>
      </c>
      <c r="D752" s="82"/>
      <c r="E752" s="83">
        <v>1897.88</v>
      </c>
      <c r="F752" s="83">
        <v>124.56</v>
      </c>
      <c r="G752" s="84">
        <v>6.5631125255548289E-2</v>
      </c>
    </row>
    <row r="753" spans="1:7" x14ac:dyDescent="0.2">
      <c r="A753" s="81" t="s">
        <v>1227</v>
      </c>
      <c r="B753" s="82" t="s">
        <v>1228</v>
      </c>
      <c r="C753" s="82" t="s">
        <v>1318</v>
      </c>
      <c r="D753" s="82"/>
      <c r="E753" s="83">
        <v>1897.88</v>
      </c>
      <c r="F753" s="83">
        <v>124.56</v>
      </c>
      <c r="G753" s="84">
        <v>6.5631125255548289E-2</v>
      </c>
    </row>
    <row r="754" spans="1:7" ht="38.25" x14ac:dyDescent="0.2">
      <c r="A754" s="81" t="s">
        <v>852</v>
      </c>
      <c r="B754" s="82" t="s">
        <v>1228</v>
      </c>
      <c r="C754" s="82" t="s">
        <v>1318</v>
      </c>
      <c r="D754" s="82" t="s">
        <v>853</v>
      </c>
      <c r="E754" s="83">
        <v>1897.88</v>
      </c>
      <c r="F754" s="83">
        <v>124.56</v>
      </c>
      <c r="G754" s="84">
        <v>6.5631125255548289E-2</v>
      </c>
    </row>
    <row r="755" spans="1:7" ht="38.25" x14ac:dyDescent="0.2">
      <c r="A755" s="81" t="s">
        <v>1319</v>
      </c>
      <c r="B755" s="82"/>
      <c r="C755" s="82" t="s">
        <v>1320</v>
      </c>
      <c r="D755" s="82"/>
      <c r="E755" s="83">
        <v>710.14</v>
      </c>
      <c r="F755" s="83">
        <v>0</v>
      </c>
      <c r="G755" s="84">
        <v>0</v>
      </c>
    </row>
    <row r="756" spans="1:7" ht="25.5" x14ac:dyDescent="0.2">
      <c r="A756" s="81" t="s">
        <v>1321</v>
      </c>
      <c r="B756" s="82"/>
      <c r="C756" s="82" t="s">
        <v>1322</v>
      </c>
      <c r="D756" s="82"/>
      <c r="E756" s="83">
        <v>710.14</v>
      </c>
      <c r="F756" s="83">
        <v>0</v>
      </c>
      <c r="G756" s="84">
        <v>0</v>
      </c>
    </row>
    <row r="757" spans="1:7" ht="25.5" x14ac:dyDescent="0.2">
      <c r="A757" s="81" t="s">
        <v>1201</v>
      </c>
      <c r="B757" s="82" t="s">
        <v>1202</v>
      </c>
      <c r="C757" s="82" t="s">
        <v>1322</v>
      </c>
      <c r="D757" s="82"/>
      <c r="E757" s="83">
        <v>710.14</v>
      </c>
      <c r="F757" s="83">
        <v>0</v>
      </c>
      <c r="G757" s="84">
        <v>0</v>
      </c>
    </row>
    <row r="758" spans="1:7" x14ac:dyDescent="0.2">
      <c r="A758" s="81" t="s">
        <v>1227</v>
      </c>
      <c r="B758" s="82" t="s">
        <v>1228</v>
      </c>
      <c r="C758" s="82" t="s">
        <v>1322</v>
      </c>
      <c r="D758" s="82"/>
      <c r="E758" s="83">
        <v>710.14</v>
      </c>
      <c r="F758" s="83">
        <v>0</v>
      </c>
      <c r="G758" s="84">
        <v>0</v>
      </c>
    </row>
    <row r="759" spans="1:7" ht="38.25" x14ac:dyDescent="0.2">
      <c r="A759" s="81" t="s">
        <v>852</v>
      </c>
      <c r="B759" s="82" t="s">
        <v>1228</v>
      </c>
      <c r="C759" s="82" t="s">
        <v>1322</v>
      </c>
      <c r="D759" s="82" t="s">
        <v>853</v>
      </c>
      <c r="E759" s="83">
        <v>710.14</v>
      </c>
      <c r="F759" s="83">
        <v>0</v>
      </c>
      <c r="G759" s="84">
        <v>0</v>
      </c>
    </row>
    <row r="760" spans="1:7" ht="38.25" x14ac:dyDescent="0.2">
      <c r="A760" s="77" t="s">
        <v>1323</v>
      </c>
      <c r="B760" s="78"/>
      <c r="C760" s="78" t="s">
        <v>1324</v>
      </c>
      <c r="D760" s="78"/>
      <c r="E760" s="79">
        <v>22480.880000000001</v>
      </c>
      <c r="F760" s="79">
        <v>105.68</v>
      </c>
      <c r="G760" s="80">
        <v>4.7008835953040989E-3</v>
      </c>
    </row>
    <row r="761" spans="1:7" ht="51" x14ac:dyDescent="0.2">
      <c r="A761" s="81" t="s">
        <v>1325</v>
      </c>
      <c r="B761" s="82"/>
      <c r="C761" s="82" t="s">
        <v>1326</v>
      </c>
      <c r="D761" s="82"/>
      <c r="E761" s="83">
        <v>16313.83</v>
      </c>
      <c r="F761" s="83">
        <v>105.68</v>
      </c>
      <c r="G761" s="84">
        <v>6.4779392699323216E-3</v>
      </c>
    </row>
    <row r="762" spans="1:7" ht="25.5" x14ac:dyDescent="0.2">
      <c r="A762" s="81" t="s">
        <v>1327</v>
      </c>
      <c r="B762" s="82"/>
      <c r="C762" s="82" t="s">
        <v>1328</v>
      </c>
      <c r="D762" s="82"/>
      <c r="E762" s="83">
        <v>500</v>
      </c>
      <c r="F762" s="83">
        <v>0</v>
      </c>
      <c r="G762" s="84">
        <v>0</v>
      </c>
    </row>
    <row r="763" spans="1:7" ht="25.5" x14ac:dyDescent="0.2">
      <c r="A763" s="81" t="s">
        <v>1201</v>
      </c>
      <c r="B763" s="82" t="s">
        <v>1202</v>
      </c>
      <c r="C763" s="82" t="s">
        <v>1328</v>
      </c>
      <c r="D763" s="82"/>
      <c r="E763" s="83">
        <v>500</v>
      </c>
      <c r="F763" s="83">
        <v>0</v>
      </c>
      <c r="G763" s="84">
        <v>0</v>
      </c>
    </row>
    <row r="764" spans="1:7" x14ac:dyDescent="0.2">
      <c r="A764" s="81" t="s">
        <v>1227</v>
      </c>
      <c r="B764" s="82" t="s">
        <v>1228</v>
      </c>
      <c r="C764" s="82" t="s">
        <v>1328</v>
      </c>
      <c r="D764" s="82"/>
      <c r="E764" s="83">
        <v>500</v>
      </c>
      <c r="F764" s="83">
        <v>0</v>
      </c>
      <c r="G764" s="84">
        <v>0</v>
      </c>
    </row>
    <row r="765" spans="1:7" ht="38.25" x14ac:dyDescent="0.2">
      <c r="A765" s="81" t="s">
        <v>852</v>
      </c>
      <c r="B765" s="82" t="s">
        <v>1228</v>
      </c>
      <c r="C765" s="82" t="s">
        <v>1328</v>
      </c>
      <c r="D765" s="82" t="s">
        <v>853</v>
      </c>
      <c r="E765" s="83">
        <v>500</v>
      </c>
      <c r="F765" s="83">
        <v>0</v>
      </c>
      <c r="G765" s="84">
        <v>0</v>
      </c>
    </row>
    <row r="766" spans="1:7" ht="25.5" x14ac:dyDescent="0.2">
      <c r="A766" s="81" t="s">
        <v>1329</v>
      </c>
      <c r="B766" s="82"/>
      <c r="C766" s="82" t="s">
        <v>1330</v>
      </c>
      <c r="D766" s="82"/>
      <c r="E766" s="83">
        <v>15813.83</v>
      </c>
      <c r="F766" s="83">
        <v>105.68</v>
      </c>
      <c r="G766" s="84">
        <v>6.6827580668313751E-3</v>
      </c>
    </row>
    <row r="767" spans="1:7" ht="25.5" x14ac:dyDescent="0.2">
      <c r="A767" s="81" t="s">
        <v>1201</v>
      </c>
      <c r="B767" s="82" t="s">
        <v>1202</v>
      </c>
      <c r="C767" s="82" t="s">
        <v>1330</v>
      </c>
      <c r="D767" s="82"/>
      <c r="E767" s="83">
        <v>15813.83</v>
      </c>
      <c r="F767" s="83">
        <v>105.68</v>
      </c>
      <c r="G767" s="84">
        <v>6.6827580668313751E-3</v>
      </c>
    </row>
    <row r="768" spans="1:7" x14ac:dyDescent="0.2">
      <c r="A768" s="81" t="s">
        <v>1227</v>
      </c>
      <c r="B768" s="82" t="s">
        <v>1228</v>
      </c>
      <c r="C768" s="82" t="s">
        <v>1330</v>
      </c>
      <c r="D768" s="82"/>
      <c r="E768" s="83">
        <v>15813.83</v>
      </c>
      <c r="F768" s="83">
        <v>105.68</v>
      </c>
      <c r="G768" s="84">
        <v>6.6827580668313751E-3</v>
      </c>
    </row>
    <row r="769" spans="1:7" ht="38.25" x14ac:dyDescent="0.2">
      <c r="A769" s="81" t="s">
        <v>852</v>
      </c>
      <c r="B769" s="82" t="s">
        <v>1228</v>
      </c>
      <c r="C769" s="82" t="s">
        <v>1330</v>
      </c>
      <c r="D769" s="82" t="s">
        <v>853</v>
      </c>
      <c r="E769" s="83">
        <v>11463.83</v>
      </c>
      <c r="F769" s="83">
        <v>105.68</v>
      </c>
      <c r="G769" s="84">
        <v>9.2185595913407657E-3</v>
      </c>
    </row>
    <row r="770" spans="1:7" x14ac:dyDescent="0.2">
      <c r="A770" s="81" t="s">
        <v>804</v>
      </c>
      <c r="B770" s="82" t="s">
        <v>1228</v>
      </c>
      <c r="C770" s="82" t="s">
        <v>1330</v>
      </c>
      <c r="D770" s="82" t="s">
        <v>805</v>
      </c>
      <c r="E770" s="83">
        <v>4350</v>
      </c>
      <c r="F770" s="83">
        <v>0</v>
      </c>
      <c r="G770" s="84">
        <v>0</v>
      </c>
    </row>
    <row r="771" spans="1:7" ht="51" x14ac:dyDescent="0.2">
      <c r="A771" s="81" t="s">
        <v>1331</v>
      </c>
      <c r="B771" s="82"/>
      <c r="C771" s="82" t="s">
        <v>1332</v>
      </c>
      <c r="D771" s="82"/>
      <c r="E771" s="83">
        <v>6167.05</v>
      </c>
      <c r="F771" s="83">
        <v>0</v>
      </c>
      <c r="G771" s="84">
        <v>0</v>
      </c>
    </row>
    <row r="772" spans="1:7" ht="51" x14ac:dyDescent="0.2">
      <c r="A772" s="81" t="s">
        <v>1333</v>
      </c>
      <c r="B772" s="82"/>
      <c r="C772" s="82" t="s">
        <v>1334</v>
      </c>
      <c r="D772" s="82"/>
      <c r="E772" s="83">
        <v>6167.05</v>
      </c>
      <c r="F772" s="83">
        <v>0</v>
      </c>
      <c r="G772" s="84">
        <v>0</v>
      </c>
    </row>
    <row r="773" spans="1:7" ht="25.5" x14ac:dyDescent="0.2">
      <c r="A773" s="81" t="s">
        <v>1201</v>
      </c>
      <c r="B773" s="82" t="s">
        <v>1202</v>
      </c>
      <c r="C773" s="82" t="s">
        <v>1334</v>
      </c>
      <c r="D773" s="82"/>
      <c r="E773" s="83">
        <v>6167.05</v>
      </c>
      <c r="F773" s="83">
        <v>0</v>
      </c>
      <c r="G773" s="84">
        <v>0</v>
      </c>
    </row>
    <row r="774" spans="1:7" x14ac:dyDescent="0.2">
      <c r="A774" s="81" t="s">
        <v>1227</v>
      </c>
      <c r="B774" s="82" t="s">
        <v>1228</v>
      </c>
      <c r="C774" s="82" t="s">
        <v>1334</v>
      </c>
      <c r="D774" s="82"/>
      <c r="E774" s="83">
        <v>6167.05</v>
      </c>
      <c r="F774" s="83">
        <v>0</v>
      </c>
      <c r="G774" s="84">
        <v>0</v>
      </c>
    </row>
    <row r="775" spans="1:7" ht="38.25" x14ac:dyDescent="0.2">
      <c r="A775" s="81" t="s">
        <v>852</v>
      </c>
      <c r="B775" s="82" t="s">
        <v>1228</v>
      </c>
      <c r="C775" s="82" t="s">
        <v>1334</v>
      </c>
      <c r="D775" s="82" t="s">
        <v>853</v>
      </c>
      <c r="E775" s="83">
        <v>6167.05</v>
      </c>
      <c r="F775" s="83">
        <v>0</v>
      </c>
      <c r="G775" s="84">
        <v>0</v>
      </c>
    </row>
    <row r="776" spans="1:7" ht="25.5" x14ac:dyDescent="0.2">
      <c r="A776" s="77" t="s">
        <v>1335</v>
      </c>
      <c r="B776" s="78"/>
      <c r="C776" s="78" t="s">
        <v>1336</v>
      </c>
      <c r="D776" s="78"/>
      <c r="E776" s="79">
        <v>2139.65</v>
      </c>
      <c r="F776" s="79">
        <v>0</v>
      </c>
      <c r="G776" s="80">
        <v>0</v>
      </c>
    </row>
    <row r="777" spans="1:7" ht="25.5" x14ac:dyDescent="0.2">
      <c r="A777" s="81" t="s">
        <v>1337</v>
      </c>
      <c r="B777" s="82"/>
      <c r="C777" s="82" t="s">
        <v>1338</v>
      </c>
      <c r="D777" s="82"/>
      <c r="E777" s="83">
        <v>2139.65</v>
      </c>
      <c r="F777" s="83">
        <v>0</v>
      </c>
      <c r="G777" s="84">
        <v>0</v>
      </c>
    </row>
    <row r="778" spans="1:7" ht="51" x14ac:dyDescent="0.2">
      <c r="A778" s="81" t="s">
        <v>1339</v>
      </c>
      <c r="B778" s="82"/>
      <c r="C778" s="82" t="s">
        <v>1340</v>
      </c>
      <c r="D778" s="82"/>
      <c r="E778" s="83">
        <v>102</v>
      </c>
      <c r="F778" s="83">
        <v>0</v>
      </c>
      <c r="G778" s="84">
        <v>0</v>
      </c>
    </row>
    <row r="779" spans="1:7" x14ac:dyDescent="0.2">
      <c r="A779" s="81" t="s">
        <v>912</v>
      </c>
      <c r="B779" s="82" t="s">
        <v>913</v>
      </c>
      <c r="C779" s="82" t="s">
        <v>1340</v>
      </c>
      <c r="D779" s="82"/>
      <c r="E779" s="83">
        <v>102</v>
      </c>
      <c r="F779" s="83">
        <v>0</v>
      </c>
      <c r="G779" s="84">
        <v>0</v>
      </c>
    </row>
    <row r="780" spans="1:7" x14ac:dyDescent="0.2">
      <c r="A780" s="81" t="s">
        <v>926</v>
      </c>
      <c r="B780" s="82" t="s">
        <v>927</v>
      </c>
      <c r="C780" s="82" t="s">
        <v>1340</v>
      </c>
      <c r="D780" s="82"/>
      <c r="E780" s="83">
        <v>102</v>
      </c>
      <c r="F780" s="83">
        <v>0</v>
      </c>
      <c r="G780" s="84">
        <v>0</v>
      </c>
    </row>
    <row r="781" spans="1:7" ht="38.25" x14ac:dyDescent="0.2">
      <c r="A781" s="81" t="s">
        <v>866</v>
      </c>
      <c r="B781" s="82" t="s">
        <v>927</v>
      </c>
      <c r="C781" s="82" t="s">
        <v>1340</v>
      </c>
      <c r="D781" s="82" t="s">
        <v>867</v>
      </c>
      <c r="E781" s="83">
        <v>102</v>
      </c>
      <c r="F781" s="83">
        <v>0</v>
      </c>
      <c r="G781" s="84">
        <v>0</v>
      </c>
    </row>
    <row r="782" spans="1:7" ht="25.5" x14ac:dyDescent="0.2">
      <c r="A782" s="81" t="s">
        <v>1341</v>
      </c>
      <c r="B782" s="82"/>
      <c r="C782" s="82" t="s">
        <v>1342</v>
      </c>
      <c r="D782" s="82"/>
      <c r="E782" s="83">
        <v>2037.65</v>
      </c>
      <c r="F782" s="83">
        <v>0</v>
      </c>
      <c r="G782" s="84">
        <v>0</v>
      </c>
    </row>
    <row r="783" spans="1:7" x14ac:dyDescent="0.2">
      <c r="A783" s="81" t="s">
        <v>912</v>
      </c>
      <c r="B783" s="82" t="s">
        <v>913</v>
      </c>
      <c r="C783" s="82" t="s">
        <v>1342</v>
      </c>
      <c r="D783" s="82"/>
      <c r="E783" s="83">
        <v>2037.65</v>
      </c>
      <c r="F783" s="83">
        <v>0</v>
      </c>
      <c r="G783" s="84">
        <v>0</v>
      </c>
    </row>
    <row r="784" spans="1:7" x14ac:dyDescent="0.2">
      <c r="A784" s="81" t="s">
        <v>926</v>
      </c>
      <c r="B784" s="82" t="s">
        <v>927</v>
      </c>
      <c r="C784" s="82" t="s">
        <v>1342</v>
      </c>
      <c r="D784" s="82"/>
      <c r="E784" s="83">
        <v>2037.65</v>
      </c>
      <c r="F784" s="83">
        <v>0</v>
      </c>
      <c r="G784" s="84">
        <v>0</v>
      </c>
    </row>
    <row r="785" spans="1:7" ht="38.25" x14ac:dyDescent="0.2">
      <c r="A785" s="81" t="s">
        <v>866</v>
      </c>
      <c r="B785" s="82" t="s">
        <v>927</v>
      </c>
      <c r="C785" s="82" t="s">
        <v>1342</v>
      </c>
      <c r="D785" s="82" t="s">
        <v>867</v>
      </c>
      <c r="E785" s="83">
        <v>2037.65</v>
      </c>
      <c r="F785" s="83">
        <v>0</v>
      </c>
      <c r="G785" s="84">
        <v>0</v>
      </c>
    </row>
    <row r="786" spans="1:7" ht="25.5" x14ac:dyDescent="0.2">
      <c r="A786" s="77" t="s">
        <v>1343</v>
      </c>
      <c r="B786" s="78"/>
      <c r="C786" s="78" t="s">
        <v>1344</v>
      </c>
      <c r="D786" s="78"/>
      <c r="E786" s="79">
        <v>14330.24</v>
      </c>
      <c r="F786" s="79">
        <v>0</v>
      </c>
      <c r="G786" s="80">
        <v>0</v>
      </c>
    </row>
    <row r="787" spans="1:7" ht="38.25" x14ac:dyDescent="0.2">
      <c r="A787" s="81" t="s">
        <v>1345</v>
      </c>
      <c r="B787" s="82"/>
      <c r="C787" s="82" t="s">
        <v>1346</v>
      </c>
      <c r="D787" s="82"/>
      <c r="E787" s="83">
        <v>14330.24</v>
      </c>
      <c r="F787" s="83">
        <v>0</v>
      </c>
      <c r="G787" s="84">
        <v>0</v>
      </c>
    </row>
    <row r="788" spans="1:7" ht="25.5" x14ac:dyDescent="0.2">
      <c r="A788" s="81" t="s">
        <v>1347</v>
      </c>
      <c r="B788" s="82"/>
      <c r="C788" s="82" t="s">
        <v>1348</v>
      </c>
      <c r="D788" s="82"/>
      <c r="E788" s="83">
        <v>14330.24</v>
      </c>
      <c r="F788" s="83">
        <v>0</v>
      </c>
      <c r="G788" s="84">
        <v>0</v>
      </c>
    </row>
    <row r="789" spans="1:7" ht="25.5" x14ac:dyDescent="0.2">
      <c r="A789" s="81" t="s">
        <v>1201</v>
      </c>
      <c r="B789" s="82" t="s">
        <v>1202</v>
      </c>
      <c r="C789" s="82" t="s">
        <v>1348</v>
      </c>
      <c r="D789" s="82"/>
      <c r="E789" s="83">
        <v>14330.24</v>
      </c>
      <c r="F789" s="83">
        <v>0</v>
      </c>
      <c r="G789" s="84">
        <v>0</v>
      </c>
    </row>
    <row r="790" spans="1:7" ht="25.5" x14ac:dyDescent="0.2">
      <c r="A790" s="81" t="s">
        <v>1349</v>
      </c>
      <c r="B790" s="82" t="s">
        <v>1350</v>
      </c>
      <c r="C790" s="82" t="s">
        <v>1348</v>
      </c>
      <c r="D790" s="82"/>
      <c r="E790" s="83">
        <v>14330.24</v>
      </c>
      <c r="F790" s="83">
        <v>0</v>
      </c>
      <c r="G790" s="84">
        <v>0</v>
      </c>
    </row>
    <row r="791" spans="1:7" x14ac:dyDescent="0.2">
      <c r="A791" s="81" t="s">
        <v>804</v>
      </c>
      <c r="B791" s="82" t="s">
        <v>1350</v>
      </c>
      <c r="C791" s="82" t="s">
        <v>1348</v>
      </c>
      <c r="D791" s="82" t="s">
        <v>805</v>
      </c>
      <c r="E791" s="83">
        <v>14330.24</v>
      </c>
      <c r="F791" s="83">
        <v>0</v>
      </c>
      <c r="G791" s="84">
        <v>0</v>
      </c>
    </row>
    <row r="792" spans="1:7" ht="25.5" x14ac:dyDescent="0.2">
      <c r="A792" s="77" t="s">
        <v>1351</v>
      </c>
      <c r="B792" s="78"/>
      <c r="C792" s="78" t="s">
        <v>1352</v>
      </c>
      <c r="D792" s="78"/>
      <c r="E792" s="79">
        <v>252.6</v>
      </c>
      <c r="F792" s="79">
        <v>0</v>
      </c>
      <c r="G792" s="80">
        <v>0</v>
      </c>
    </row>
    <row r="793" spans="1:7" ht="127.5" x14ac:dyDescent="0.2">
      <c r="A793" s="81" t="s">
        <v>1353</v>
      </c>
      <c r="B793" s="82"/>
      <c r="C793" s="82" t="s">
        <v>1354</v>
      </c>
      <c r="D793" s="82"/>
      <c r="E793" s="83">
        <v>202.6</v>
      </c>
      <c r="F793" s="83">
        <v>0</v>
      </c>
      <c r="G793" s="84">
        <v>0</v>
      </c>
    </row>
    <row r="794" spans="1:7" ht="38.25" x14ac:dyDescent="0.2">
      <c r="A794" s="81" t="s">
        <v>1355</v>
      </c>
      <c r="B794" s="82"/>
      <c r="C794" s="82" t="s">
        <v>1356</v>
      </c>
      <c r="D794" s="82"/>
      <c r="E794" s="83">
        <v>202.6</v>
      </c>
      <c r="F794" s="83">
        <v>0</v>
      </c>
      <c r="G794" s="84">
        <v>0</v>
      </c>
    </row>
    <row r="795" spans="1:7" ht="25.5" x14ac:dyDescent="0.2">
      <c r="A795" s="81" t="s">
        <v>1062</v>
      </c>
      <c r="B795" s="82" t="s">
        <v>1063</v>
      </c>
      <c r="C795" s="82" t="s">
        <v>1356</v>
      </c>
      <c r="D795" s="82"/>
      <c r="E795" s="83">
        <v>202.6</v>
      </c>
      <c r="F795" s="83">
        <v>0</v>
      </c>
      <c r="G795" s="84">
        <v>0</v>
      </c>
    </row>
    <row r="796" spans="1:7" ht="38.25" x14ac:dyDescent="0.2">
      <c r="A796" s="81" t="s">
        <v>1068</v>
      </c>
      <c r="B796" s="82" t="s">
        <v>1069</v>
      </c>
      <c r="C796" s="82" t="s">
        <v>1356</v>
      </c>
      <c r="D796" s="82"/>
      <c r="E796" s="83">
        <v>202.6</v>
      </c>
      <c r="F796" s="83">
        <v>0</v>
      </c>
      <c r="G796" s="84">
        <v>0</v>
      </c>
    </row>
    <row r="797" spans="1:7" ht="38.25" x14ac:dyDescent="0.2">
      <c r="A797" s="81" t="s">
        <v>852</v>
      </c>
      <c r="B797" s="82" t="s">
        <v>1069</v>
      </c>
      <c r="C797" s="82" t="s">
        <v>1356</v>
      </c>
      <c r="D797" s="82" t="s">
        <v>853</v>
      </c>
      <c r="E797" s="83">
        <v>202.6</v>
      </c>
      <c r="F797" s="83">
        <v>0</v>
      </c>
      <c r="G797" s="84">
        <v>0</v>
      </c>
    </row>
    <row r="798" spans="1:7" ht="76.5" x14ac:dyDescent="0.2">
      <c r="A798" s="81" t="s">
        <v>1357</v>
      </c>
      <c r="B798" s="82"/>
      <c r="C798" s="82" t="s">
        <v>1358</v>
      </c>
      <c r="D798" s="82"/>
      <c r="E798" s="83">
        <v>50</v>
      </c>
      <c r="F798" s="83">
        <v>0</v>
      </c>
      <c r="G798" s="84">
        <v>0</v>
      </c>
    </row>
    <row r="799" spans="1:7" ht="63.75" x14ac:dyDescent="0.2">
      <c r="A799" s="81" t="s">
        <v>1359</v>
      </c>
      <c r="B799" s="82"/>
      <c r="C799" s="82" t="s">
        <v>1360</v>
      </c>
      <c r="D799" s="82"/>
      <c r="E799" s="83">
        <v>50</v>
      </c>
      <c r="F799" s="83">
        <v>0</v>
      </c>
      <c r="G799" s="84">
        <v>0</v>
      </c>
    </row>
    <row r="800" spans="1:7" ht="25.5" x14ac:dyDescent="0.2">
      <c r="A800" s="81" t="s">
        <v>1062</v>
      </c>
      <c r="B800" s="82" t="s">
        <v>1063</v>
      </c>
      <c r="C800" s="82" t="s">
        <v>1360</v>
      </c>
      <c r="D800" s="82"/>
      <c r="E800" s="83">
        <v>50</v>
      </c>
      <c r="F800" s="83">
        <v>0</v>
      </c>
      <c r="G800" s="84">
        <v>0</v>
      </c>
    </row>
    <row r="801" spans="1:7" ht="38.25" x14ac:dyDescent="0.2">
      <c r="A801" s="81" t="s">
        <v>1068</v>
      </c>
      <c r="B801" s="82" t="s">
        <v>1069</v>
      </c>
      <c r="C801" s="82" t="s">
        <v>1360</v>
      </c>
      <c r="D801" s="82"/>
      <c r="E801" s="83">
        <v>50</v>
      </c>
      <c r="F801" s="83">
        <v>0</v>
      </c>
      <c r="G801" s="84">
        <v>0</v>
      </c>
    </row>
    <row r="802" spans="1:7" ht="38.25" x14ac:dyDescent="0.2">
      <c r="A802" s="81" t="s">
        <v>852</v>
      </c>
      <c r="B802" s="82" t="s">
        <v>1069</v>
      </c>
      <c r="C802" s="82" t="s">
        <v>1360</v>
      </c>
      <c r="D802" s="82" t="s">
        <v>853</v>
      </c>
      <c r="E802" s="83">
        <v>50</v>
      </c>
      <c r="F802" s="83">
        <v>0</v>
      </c>
      <c r="G802" s="84">
        <v>0</v>
      </c>
    </row>
    <row r="803" spans="1:7" x14ac:dyDescent="0.2">
      <c r="A803" s="77" t="s">
        <v>1361</v>
      </c>
      <c r="B803" s="78"/>
      <c r="C803" s="78" t="s">
        <v>1362</v>
      </c>
      <c r="D803" s="78"/>
      <c r="E803" s="79">
        <v>141692.07</v>
      </c>
      <c r="F803" s="79">
        <v>19412.12</v>
      </c>
      <c r="G803" s="80">
        <v>0.13700216250634209</v>
      </c>
    </row>
    <row r="804" spans="1:7" x14ac:dyDescent="0.2">
      <c r="A804" s="81" t="s">
        <v>1363</v>
      </c>
      <c r="B804" s="82"/>
      <c r="C804" s="82" t="s">
        <v>1364</v>
      </c>
      <c r="D804" s="82"/>
      <c r="E804" s="83">
        <v>5465.5999999999995</v>
      </c>
      <c r="F804" s="83">
        <v>19.95</v>
      </c>
      <c r="G804" s="84">
        <v>3.6501024590163936E-3</v>
      </c>
    </row>
    <row r="805" spans="1:7" ht="25.5" x14ac:dyDescent="0.2">
      <c r="A805" s="81" t="s">
        <v>1365</v>
      </c>
      <c r="B805" s="82"/>
      <c r="C805" s="82" t="s">
        <v>1366</v>
      </c>
      <c r="D805" s="82"/>
      <c r="E805" s="83">
        <v>5465.5999999999995</v>
      </c>
      <c r="F805" s="83">
        <v>19.95</v>
      </c>
      <c r="G805" s="84">
        <v>3.6501024590163936E-3</v>
      </c>
    </row>
    <row r="806" spans="1:7" x14ac:dyDescent="0.2">
      <c r="A806" s="81" t="s">
        <v>1110</v>
      </c>
      <c r="B806" s="82" t="s">
        <v>1111</v>
      </c>
      <c r="C806" s="82" t="s">
        <v>1366</v>
      </c>
      <c r="D806" s="82"/>
      <c r="E806" s="83">
        <v>17.22</v>
      </c>
      <c r="F806" s="83">
        <v>17.22</v>
      </c>
      <c r="G806" s="84">
        <v>1</v>
      </c>
    </row>
    <row r="807" spans="1:7" x14ac:dyDescent="0.2">
      <c r="A807" s="81" t="s">
        <v>1112</v>
      </c>
      <c r="B807" s="82" t="s">
        <v>1113</v>
      </c>
      <c r="C807" s="82" t="s">
        <v>1366</v>
      </c>
      <c r="D807" s="82"/>
      <c r="E807" s="83">
        <v>17.22</v>
      </c>
      <c r="F807" s="83">
        <v>17.22</v>
      </c>
      <c r="G807" s="84">
        <v>1</v>
      </c>
    </row>
    <row r="808" spans="1:7" x14ac:dyDescent="0.2">
      <c r="A808" s="81" t="s">
        <v>1367</v>
      </c>
      <c r="B808" s="82" t="s">
        <v>1113</v>
      </c>
      <c r="C808" s="82" t="s">
        <v>1366</v>
      </c>
      <c r="D808" s="82" t="s">
        <v>1368</v>
      </c>
      <c r="E808" s="83">
        <v>17.22</v>
      </c>
      <c r="F808" s="83">
        <v>17.22</v>
      </c>
      <c r="G808" s="84">
        <v>1</v>
      </c>
    </row>
    <row r="809" spans="1:7" ht="25.5" x14ac:dyDescent="0.2">
      <c r="A809" s="81" t="s">
        <v>1201</v>
      </c>
      <c r="B809" s="82" t="s">
        <v>1202</v>
      </c>
      <c r="C809" s="82" t="s">
        <v>1366</v>
      </c>
      <c r="D809" s="82"/>
      <c r="E809" s="83">
        <v>5448.3799999999992</v>
      </c>
      <c r="F809" s="83">
        <v>2.73</v>
      </c>
      <c r="G809" s="84">
        <v>5.0106637202250947E-4</v>
      </c>
    </row>
    <row r="810" spans="1:7" x14ac:dyDescent="0.2">
      <c r="A810" s="81" t="s">
        <v>1203</v>
      </c>
      <c r="B810" s="82" t="s">
        <v>1204</v>
      </c>
      <c r="C810" s="82" t="s">
        <v>1366</v>
      </c>
      <c r="D810" s="82"/>
      <c r="E810" s="83">
        <v>5025.32</v>
      </c>
      <c r="F810" s="83">
        <v>0</v>
      </c>
      <c r="G810" s="84">
        <v>0</v>
      </c>
    </row>
    <row r="811" spans="1:7" x14ac:dyDescent="0.2">
      <c r="A811" s="81" t="s">
        <v>1367</v>
      </c>
      <c r="B811" s="82" t="s">
        <v>1204</v>
      </c>
      <c r="C811" s="82" t="s">
        <v>1366</v>
      </c>
      <c r="D811" s="82" t="s">
        <v>1368</v>
      </c>
      <c r="E811" s="83">
        <v>5025.32</v>
      </c>
      <c r="F811" s="83">
        <v>0</v>
      </c>
      <c r="G811" s="84">
        <v>0</v>
      </c>
    </row>
    <row r="812" spans="1:7" x14ac:dyDescent="0.2">
      <c r="A812" s="81" t="s">
        <v>1215</v>
      </c>
      <c r="B812" s="82" t="s">
        <v>1216</v>
      </c>
      <c r="C812" s="82" t="s">
        <v>1366</v>
      </c>
      <c r="D812" s="82"/>
      <c r="E812" s="83">
        <v>420.33</v>
      </c>
      <c r="F812" s="83">
        <v>0</v>
      </c>
      <c r="G812" s="84">
        <v>0</v>
      </c>
    </row>
    <row r="813" spans="1:7" x14ac:dyDescent="0.2">
      <c r="A813" s="81" t="s">
        <v>1367</v>
      </c>
      <c r="B813" s="82" t="s">
        <v>1216</v>
      </c>
      <c r="C813" s="82" t="s">
        <v>1366</v>
      </c>
      <c r="D813" s="82" t="s">
        <v>1368</v>
      </c>
      <c r="E813" s="83">
        <v>420.33</v>
      </c>
      <c r="F813" s="83">
        <v>0</v>
      </c>
      <c r="G813" s="84">
        <v>0</v>
      </c>
    </row>
    <row r="814" spans="1:7" x14ac:dyDescent="0.2">
      <c r="A814" s="81" t="s">
        <v>1227</v>
      </c>
      <c r="B814" s="82" t="s">
        <v>1228</v>
      </c>
      <c r="C814" s="82" t="s">
        <v>1366</v>
      </c>
      <c r="D814" s="82"/>
      <c r="E814" s="83">
        <v>2.73</v>
      </c>
      <c r="F814" s="83">
        <v>2.73</v>
      </c>
      <c r="G814" s="84">
        <v>1</v>
      </c>
    </row>
    <row r="815" spans="1:7" ht="38.25" x14ac:dyDescent="0.2">
      <c r="A815" s="81" t="s">
        <v>852</v>
      </c>
      <c r="B815" s="82" t="s">
        <v>1228</v>
      </c>
      <c r="C815" s="82" t="s">
        <v>1366</v>
      </c>
      <c r="D815" s="82" t="s">
        <v>853</v>
      </c>
      <c r="E815" s="83">
        <v>2.73</v>
      </c>
      <c r="F815" s="83">
        <v>2.73</v>
      </c>
      <c r="G815" s="84">
        <v>1</v>
      </c>
    </row>
    <row r="816" spans="1:7" x14ac:dyDescent="0.2">
      <c r="A816" s="81" t="s">
        <v>1369</v>
      </c>
      <c r="B816" s="82"/>
      <c r="C816" s="82" t="s">
        <v>1370</v>
      </c>
      <c r="D816" s="82"/>
      <c r="E816" s="83">
        <v>2520</v>
      </c>
      <c r="F816" s="83">
        <v>0</v>
      </c>
      <c r="G816" s="84">
        <v>0</v>
      </c>
    </row>
    <row r="817" spans="1:7" ht="25.5" x14ac:dyDescent="0.2">
      <c r="A817" s="81" t="s">
        <v>1371</v>
      </c>
      <c r="B817" s="82"/>
      <c r="C817" s="82" t="s">
        <v>1372</v>
      </c>
      <c r="D817" s="82"/>
      <c r="E817" s="83">
        <v>2520</v>
      </c>
      <c r="F817" s="83">
        <v>0</v>
      </c>
      <c r="G817" s="84">
        <v>0</v>
      </c>
    </row>
    <row r="818" spans="1:7" x14ac:dyDescent="0.2">
      <c r="A818" s="81" t="s">
        <v>1110</v>
      </c>
      <c r="B818" s="82" t="s">
        <v>1111</v>
      </c>
      <c r="C818" s="82" t="s">
        <v>1372</v>
      </c>
      <c r="D818" s="82"/>
      <c r="E818" s="83">
        <v>2520</v>
      </c>
      <c r="F818" s="83">
        <v>0</v>
      </c>
      <c r="G818" s="84">
        <v>0</v>
      </c>
    </row>
    <row r="819" spans="1:7" ht="25.5" x14ac:dyDescent="0.2">
      <c r="A819" s="81" t="s">
        <v>1373</v>
      </c>
      <c r="B819" s="82" t="s">
        <v>1374</v>
      </c>
      <c r="C819" s="82" t="s">
        <v>1372</v>
      </c>
      <c r="D819" s="82"/>
      <c r="E819" s="83">
        <v>2520</v>
      </c>
      <c r="F819" s="83">
        <v>0</v>
      </c>
      <c r="G819" s="84">
        <v>0</v>
      </c>
    </row>
    <row r="820" spans="1:7" ht="38.25" x14ac:dyDescent="0.2">
      <c r="A820" s="81" t="s">
        <v>852</v>
      </c>
      <c r="B820" s="82" t="s">
        <v>1374</v>
      </c>
      <c r="C820" s="82" t="s">
        <v>1372</v>
      </c>
      <c r="D820" s="82" t="s">
        <v>853</v>
      </c>
      <c r="E820" s="83">
        <v>2520</v>
      </c>
      <c r="F820" s="83">
        <v>0</v>
      </c>
      <c r="G820" s="84">
        <v>0</v>
      </c>
    </row>
    <row r="821" spans="1:7" ht="25.5" x14ac:dyDescent="0.2">
      <c r="A821" s="81" t="s">
        <v>1375</v>
      </c>
      <c r="B821" s="82"/>
      <c r="C821" s="82" t="s">
        <v>1376</v>
      </c>
      <c r="D821" s="82"/>
      <c r="E821" s="83">
        <v>77084.280000000013</v>
      </c>
      <c r="F821" s="83">
        <v>10610.51</v>
      </c>
      <c r="G821" s="84">
        <v>0.13764816899113538</v>
      </c>
    </row>
    <row r="822" spans="1:7" ht="38.25" x14ac:dyDescent="0.2">
      <c r="A822" s="81" t="s">
        <v>1377</v>
      </c>
      <c r="B822" s="82"/>
      <c r="C822" s="82" t="s">
        <v>1378</v>
      </c>
      <c r="D822" s="82"/>
      <c r="E822" s="83">
        <v>1250.5</v>
      </c>
      <c r="F822" s="83">
        <v>208.23</v>
      </c>
      <c r="G822" s="84">
        <v>0.16651739304278287</v>
      </c>
    </row>
    <row r="823" spans="1:7" x14ac:dyDescent="0.2">
      <c r="A823" s="81" t="s">
        <v>1110</v>
      </c>
      <c r="B823" s="82" t="s">
        <v>1111</v>
      </c>
      <c r="C823" s="82" t="s">
        <v>1378</v>
      </c>
      <c r="D823" s="82"/>
      <c r="E823" s="83">
        <v>1250.5</v>
      </c>
      <c r="F823" s="83">
        <v>208.23</v>
      </c>
      <c r="G823" s="84">
        <v>0.16651739304278287</v>
      </c>
    </row>
    <row r="824" spans="1:7" x14ac:dyDescent="0.2">
      <c r="A824" s="81" t="s">
        <v>1112</v>
      </c>
      <c r="B824" s="82" t="s">
        <v>1113</v>
      </c>
      <c r="C824" s="82" t="s">
        <v>1378</v>
      </c>
      <c r="D824" s="82"/>
      <c r="E824" s="83">
        <v>1250.5</v>
      </c>
      <c r="F824" s="83">
        <v>208.23</v>
      </c>
      <c r="G824" s="84">
        <v>0.16651739304278287</v>
      </c>
    </row>
    <row r="825" spans="1:7" ht="25.5" x14ac:dyDescent="0.2">
      <c r="A825" s="81" t="s">
        <v>884</v>
      </c>
      <c r="B825" s="82" t="s">
        <v>1113</v>
      </c>
      <c r="C825" s="82" t="s">
        <v>1378</v>
      </c>
      <c r="D825" s="82" t="s">
        <v>885</v>
      </c>
      <c r="E825" s="83">
        <v>1150.92</v>
      </c>
      <c r="F825" s="83">
        <v>200.64</v>
      </c>
      <c r="G825" s="84">
        <v>0.17433010113648209</v>
      </c>
    </row>
    <row r="826" spans="1:7" ht="38.25" x14ac:dyDescent="0.2">
      <c r="A826" s="81" t="s">
        <v>852</v>
      </c>
      <c r="B826" s="82" t="s">
        <v>1113</v>
      </c>
      <c r="C826" s="82" t="s">
        <v>1378</v>
      </c>
      <c r="D826" s="82" t="s">
        <v>853</v>
      </c>
      <c r="E826" s="83">
        <v>99.58</v>
      </c>
      <c r="F826" s="83">
        <v>7.59</v>
      </c>
      <c r="G826" s="84">
        <v>7.6220124522996591E-2</v>
      </c>
    </row>
    <row r="827" spans="1:7" ht="25.5" x14ac:dyDescent="0.2">
      <c r="A827" s="81" t="s">
        <v>1379</v>
      </c>
      <c r="B827" s="82"/>
      <c r="C827" s="82" t="s">
        <v>1380</v>
      </c>
      <c r="D827" s="82"/>
      <c r="E827" s="83">
        <v>2455.2399999999998</v>
      </c>
      <c r="F827" s="83">
        <v>535.34</v>
      </c>
      <c r="G827" s="84">
        <v>0.21803978429807272</v>
      </c>
    </row>
    <row r="828" spans="1:7" x14ac:dyDescent="0.2">
      <c r="A828" s="81" t="s">
        <v>1110</v>
      </c>
      <c r="B828" s="82" t="s">
        <v>1111</v>
      </c>
      <c r="C828" s="82" t="s">
        <v>1380</v>
      </c>
      <c r="D828" s="82"/>
      <c r="E828" s="83">
        <v>2455.2399999999998</v>
      </c>
      <c r="F828" s="83">
        <v>535.34</v>
      </c>
      <c r="G828" s="84">
        <v>0.21803978429807272</v>
      </c>
    </row>
    <row r="829" spans="1:7" ht="51" x14ac:dyDescent="0.2">
      <c r="A829" s="81" t="s">
        <v>1381</v>
      </c>
      <c r="B829" s="82" t="s">
        <v>1382</v>
      </c>
      <c r="C829" s="82" t="s">
        <v>1380</v>
      </c>
      <c r="D829" s="82"/>
      <c r="E829" s="83">
        <v>2455.2399999999998</v>
      </c>
      <c r="F829" s="83">
        <v>535.34</v>
      </c>
      <c r="G829" s="84">
        <v>0.21803978429807272</v>
      </c>
    </row>
    <row r="830" spans="1:7" ht="25.5" x14ac:dyDescent="0.2">
      <c r="A830" s="81" t="s">
        <v>884</v>
      </c>
      <c r="B830" s="82" t="s">
        <v>1382</v>
      </c>
      <c r="C830" s="82" t="s">
        <v>1380</v>
      </c>
      <c r="D830" s="82" t="s">
        <v>885</v>
      </c>
      <c r="E830" s="83">
        <v>2455.2399999999998</v>
      </c>
      <c r="F830" s="83">
        <v>535.34</v>
      </c>
      <c r="G830" s="84">
        <v>0.21803978429807272</v>
      </c>
    </row>
    <row r="831" spans="1:7" ht="25.5" x14ac:dyDescent="0.2">
      <c r="A831" s="81" t="s">
        <v>1383</v>
      </c>
      <c r="B831" s="82"/>
      <c r="C831" s="82" t="s">
        <v>1384</v>
      </c>
      <c r="D831" s="82"/>
      <c r="E831" s="83">
        <v>2449.38</v>
      </c>
      <c r="F831" s="83">
        <v>419.99</v>
      </c>
      <c r="G831" s="84">
        <v>0.17146788166801394</v>
      </c>
    </row>
    <row r="832" spans="1:7" x14ac:dyDescent="0.2">
      <c r="A832" s="81" t="s">
        <v>1110</v>
      </c>
      <c r="B832" s="82" t="s">
        <v>1111</v>
      </c>
      <c r="C832" s="82" t="s">
        <v>1384</v>
      </c>
      <c r="D832" s="82"/>
      <c r="E832" s="83">
        <v>2449.38</v>
      </c>
      <c r="F832" s="83">
        <v>419.99</v>
      </c>
      <c r="G832" s="84">
        <v>0.17146788166801394</v>
      </c>
    </row>
    <row r="833" spans="1:7" ht="51" x14ac:dyDescent="0.2">
      <c r="A833" s="81" t="s">
        <v>1135</v>
      </c>
      <c r="B833" s="82" t="s">
        <v>1136</v>
      </c>
      <c r="C833" s="82" t="s">
        <v>1384</v>
      </c>
      <c r="D833" s="82"/>
      <c r="E833" s="83">
        <v>2449.38</v>
      </c>
      <c r="F833" s="83">
        <v>419.99</v>
      </c>
      <c r="G833" s="84">
        <v>0.17146788166801394</v>
      </c>
    </row>
    <row r="834" spans="1:7" ht="25.5" x14ac:dyDescent="0.2">
      <c r="A834" s="81" t="s">
        <v>884</v>
      </c>
      <c r="B834" s="82" t="s">
        <v>1136</v>
      </c>
      <c r="C834" s="82" t="s">
        <v>1384</v>
      </c>
      <c r="D834" s="82" t="s">
        <v>885</v>
      </c>
      <c r="E834" s="83">
        <v>2449.38</v>
      </c>
      <c r="F834" s="83">
        <v>419.99</v>
      </c>
      <c r="G834" s="84">
        <v>0.17146788166801394</v>
      </c>
    </row>
    <row r="835" spans="1:7" x14ac:dyDescent="0.2">
      <c r="A835" s="81" t="s">
        <v>1385</v>
      </c>
      <c r="B835" s="82"/>
      <c r="C835" s="82" t="s">
        <v>1386</v>
      </c>
      <c r="D835" s="82"/>
      <c r="E835" s="83">
        <v>2955.56</v>
      </c>
      <c r="F835" s="83">
        <v>641.75</v>
      </c>
      <c r="G835" s="84">
        <v>0.21713313213062838</v>
      </c>
    </row>
    <row r="836" spans="1:7" x14ac:dyDescent="0.2">
      <c r="A836" s="81" t="s">
        <v>1110</v>
      </c>
      <c r="B836" s="82" t="s">
        <v>1111</v>
      </c>
      <c r="C836" s="82" t="s">
        <v>1386</v>
      </c>
      <c r="D836" s="82"/>
      <c r="E836" s="83">
        <v>2955.56</v>
      </c>
      <c r="F836" s="83">
        <v>641.75</v>
      </c>
      <c r="G836" s="84">
        <v>0.21713313213062838</v>
      </c>
    </row>
    <row r="837" spans="1:7" ht="63.75" x14ac:dyDescent="0.2">
      <c r="A837" s="81" t="s">
        <v>1387</v>
      </c>
      <c r="B837" s="82" t="s">
        <v>1388</v>
      </c>
      <c r="C837" s="82" t="s">
        <v>1386</v>
      </c>
      <c r="D837" s="82"/>
      <c r="E837" s="83">
        <v>2955.56</v>
      </c>
      <c r="F837" s="83">
        <v>641.75</v>
      </c>
      <c r="G837" s="84">
        <v>0.21713313213062838</v>
      </c>
    </row>
    <row r="838" spans="1:7" ht="25.5" x14ac:dyDescent="0.2">
      <c r="A838" s="81" t="s">
        <v>884</v>
      </c>
      <c r="B838" s="82" t="s">
        <v>1388</v>
      </c>
      <c r="C838" s="82" t="s">
        <v>1386</v>
      </c>
      <c r="D838" s="82" t="s">
        <v>885</v>
      </c>
      <c r="E838" s="83">
        <v>2955.56</v>
      </c>
      <c r="F838" s="83">
        <v>641.75</v>
      </c>
      <c r="G838" s="84">
        <v>0.21713313213062838</v>
      </c>
    </row>
    <row r="839" spans="1:7" ht="25.5" x14ac:dyDescent="0.2">
      <c r="A839" s="81" t="s">
        <v>1389</v>
      </c>
      <c r="B839" s="82"/>
      <c r="C839" s="82" t="s">
        <v>1390</v>
      </c>
      <c r="D839" s="82"/>
      <c r="E839" s="83">
        <v>53324.290000000008</v>
      </c>
      <c r="F839" s="83">
        <v>8480.0600000000013</v>
      </c>
      <c r="G839" s="84">
        <v>0.15902809020054462</v>
      </c>
    </row>
    <row r="840" spans="1:7" x14ac:dyDescent="0.2">
      <c r="A840" s="81" t="s">
        <v>1110</v>
      </c>
      <c r="B840" s="82" t="s">
        <v>1111</v>
      </c>
      <c r="C840" s="82" t="s">
        <v>1390</v>
      </c>
      <c r="D840" s="82"/>
      <c r="E840" s="83">
        <v>53324.290000000008</v>
      </c>
      <c r="F840" s="83">
        <v>8480.0600000000013</v>
      </c>
      <c r="G840" s="84">
        <v>0.15902809020054462</v>
      </c>
    </row>
    <row r="841" spans="1:7" ht="51" x14ac:dyDescent="0.2">
      <c r="A841" s="81" t="s">
        <v>1381</v>
      </c>
      <c r="B841" s="82" t="s">
        <v>1382</v>
      </c>
      <c r="C841" s="82" t="s">
        <v>1390</v>
      </c>
      <c r="D841" s="82"/>
      <c r="E841" s="83">
        <v>5053.58</v>
      </c>
      <c r="F841" s="83">
        <v>720.93</v>
      </c>
      <c r="G841" s="84">
        <v>0.14265728453888135</v>
      </c>
    </row>
    <row r="842" spans="1:7" ht="25.5" x14ac:dyDescent="0.2">
      <c r="A842" s="81" t="s">
        <v>884</v>
      </c>
      <c r="B842" s="82" t="s">
        <v>1382</v>
      </c>
      <c r="C842" s="82" t="s">
        <v>1390</v>
      </c>
      <c r="D842" s="82" t="s">
        <v>885</v>
      </c>
      <c r="E842" s="83">
        <v>4799.08</v>
      </c>
      <c r="F842" s="83">
        <v>720.93</v>
      </c>
      <c r="G842" s="84">
        <v>0.15022254265400867</v>
      </c>
    </row>
    <row r="843" spans="1:7" ht="38.25" x14ac:dyDescent="0.2">
      <c r="A843" s="81" t="s">
        <v>852</v>
      </c>
      <c r="B843" s="82" t="s">
        <v>1382</v>
      </c>
      <c r="C843" s="82" t="s">
        <v>1390</v>
      </c>
      <c r="D843" s="82" t="s">
        <v>853</v>
      </c>
      <c r="E843" s="83">
        <v>254.5</v>
      </c>
      <c r="F843" s="83">
        <v>0</v>
      </c>
      <c r="G843" s="84">
        <v>0</v>
      </c>
    </row>
    <row r="844" spans="1:7" ht="63.75" x14ac:dyDescent="0.2">
      <c r="A844" s="81" t="s">
        <v>1387</v>
      </c>
      <c r="B844" s="82" t="s">
        <v>1388</v>
      </c>
      <c r="C844" s="82" t="s">
        <v>1390</v>
      </c>
      <c r="D844" s="82"/>
      <c r="E844" s="83">
        <v>47487.130000000005</v>
      </c>
      <c r="F844" s="83">
        <v>7654.68</v>
      </c>
      <c r="G844" s="84">
        <v>0.16119483321059833</v>
      </c>
    </row>
    <row r="845" spans="1:7" ht="25.5" x14ac:dyDescent="0.2">
      <c r="A845" s="81" t="s">
        <v>884</v>
      </c>
      <c r="B845" s="82" t="s">
        <v>1388</v>
      </c>
      <c r="C845" s="82" t="s">
        <v>1390</v>
      </c>
      <c r="D845" s="82" t="s">
        <v>885</v>
      </c>
      <c r="E845" s="83">
        <v>43902</v>
      </c>
      <c r="F845" s="83">
        <v>7096.62</v>
      </c>
      <c r="G845" s="84">
        <v>0.16164684980183136</v>
      </c>
    </row>
    <row r="846" spans="1:7" ht="38.25" x14ac:dyDescent="0.2">
      <c r="A846" s="81" t="s">
        <v>852</v>
      </c>
      <c r="B846" s="82" t="s">
        <v>1388</v>
      </c>
      <c r="C846" s="82" t="s">
        <v>1390</v>
      </c>
      <c r="D846" s="82" t="s">
        <v>853</v>
      </c>
      <c r="E846" s="83">
        <v>3477.8</v>
      </c>
      <c r="F846" s="83">
        <v>558.05999999999995</v>
      </c>
      <c r="G846" s="84">
        <v>0.16046351141526249</v>
      </c>
    </row>
    <row r="847" spans="1:7" ht="25.5" x14ac:dyDescent="0.2">
      <c r="A847" s="81" t="s">
        <v>1094</v>
      </c>
      <c r="B847" s="82" t="s">
        <v>1388</v>
      </c>
      <c r="C847" s="82" t="s">
        <v>1390</v>
      </c>
      <c r="D847" s="82" t="s">
        <v>1095</v>
      </c>
      <c r="E847" s="83">
        <v>107.33</v>
      </c>
      <c r="F847" s="83">
        <v>0</v>
      </c>
      <c r="G847" s="84">
        <v>0</v>
      </c>
    </row>
    <row r="848" spans="1:7" ht="51" x14ac:dyDescent="0.2">
      <c r="A848" s="81" t="s">
        <v>1135</v>
      </c>
      <c r="B848" s="82" t="s">
        <v>1136</v>
      </c>
      <c r="C848" s="82" t="s">
        <v>1390</v>
      </c>
      <c r="D848" s="82"/>
      <c r="E848" s="83">
        <v>783.58</v>
      </c>
      <c r="F848" s="83">
        <v>104.45</v>
      </c>
      <c r="G848" s="84">
        <v>0.13329845070063043</v>
      </c>
    </row>
    <row r="849" spans="1:7" ht="25.5" x14ac:dyDescent="0.2">
      <c r="A849" s="81" t="s">
        <v>884</v>
      </c>
      <c r="B849" s="82" t="s">
        <v>1136</v>
      </c>
      <c r="C849" s="82" t="s">
        <v>1390</v>
      </c>
      <c r="D849" s="82" t="s">
        <v>885</v>
      </c>
      <c r="E849" s="83">
        <v>718.58</v>
      </c>
      <c r="F849" s="83">
        <v>104.45</v>
      </c>
      <c r="G849" s="84">
        <v>0.14535611901249687</v>
      </c>
    </row>
    <row r="850" spans="1:7" ht="38.25" x14ac:dyDescent="0.2">
      <c r="A850" s="81" t="s">
        <v>852</v>
      </c>
      <c r="B850" s="82" t="s">
        <v>1136</v>
      </c>
      <c r="C850" s="82" t="s">
        <v>1390</v>
      </c>
      <c r="D850" s="82" t="s">
        <v>853</v>
      </c>
      <c r="E850" s="83">
        <v>65</v>
      </c>
      <c r="F850" s="83">
        <v>0</v>
      </c>
      <c r="G850" s="84">
        <v>0</v>
      </c>
    </row>
    <row r="851" spans="1:7" ht="25.5" x14ac:dyDescent="0.2">
      <c r="A851" s="81" t="s">
        <v>1391</v>
      </c>
      <c r="B851" s="82"/>
      <c r="C851" s="82" t="s">
        <v>1392</v>
      </c>
      <c r="D851" s="82"/>
      <c r="E851" s="83">
        <v>12845.4</v>
      </c>
      <c r="F851" s="83">
        <v>0</v>
      </c>
      <c r="G851" s="84">
        <v>0</v>
      </c>
    </row>
    <row r="852" spans="1:7" x14ac:dyDescent="0.2">
      <c r="A852" s="81" t="s">
        <v>1110</v>
      </c>
      <c r="B852" s="82" t="s">
        <v>1111</v>
      </c>
      <c r="C852" s="82" t="s">
        <v>1392</v>
      </c>
      <c r="D852" s="82"/>
      <c r="E852" s="83">
        <v>12845.4</v>
      </c>
      <c r="F852" s="83">
        <v>0</v>
      </c>
      <c r="G852" s="84">
        <v>0</v>
      </c>
    </row>
    <row r="853" spans="1:7" x14ac:dyDescent="0.2">
      <c r="A853" s="81" t="s">
        <v>1393</v>
      </c>
      <c r="B853" s="82" t="s">
        <v>1394</v>
      </c>
      <c r="C853" s="82" t="s">
        <v>1392</v>
      </c>
      <c r="D853" s="82"/>
      <c r="E853" s="83">
        <v>12845.4</v>
      </c>
      <c r="F853" s="83">
        <v>0</v>
      </c>
      <c r="G853" s="84">
        <v>0</v>
      </c>
    </row>
    <row r="854" spans="1:7" x14ac:dyDescent="0.2">
      <c r="A854" s="81" t="s">
        <v>1395</v>
      </c>
      <c r="B854" s="82" t="s">
        <v>1394</v>
      </c>
      <c r="C854" s="82" t="s">
        <v>1392</v>
      </c>
      <c r="D854" s="82" t="s">
        <v>1396</v>
      </c>
      <c r="E854" s="83">
        <v>12845.4</v>
      </c>
      <c r="F854" s="83">
        <v>0</v>
      </c>
      <c r="G854" s="84">
        <v>0</v>
      </c>
    </row>
    <row r="855" spans="1:7" ht="25.5" x14ac:dyDescent="0.2">
      <c r="A855" s="81" t="s">
        <v>1397</v>
      </c>
      <c r="B855" s="82"/>
      <c r="C855" s="82" t="s">
        <v>1398</v>
      </c>
      <c r="D855" s="82"/>
      <c r="E855" s="83">
        <v>1803.91</v>
      </c>
      <c r="F855" s="83">
        <v>325.14</v>
      </c>
      <c r="G855" s="84">
        <v>0.18024180807246479</v>
      </c>
    </row>
    <row r="856" spans="1:7" x14ac:dyDescent="0.2">
      <c r="A856" s="81" t="s">
        <v>1110</v>
      </c>
      <c r="B856" s="82" t="s">
        <v>1111</v>
      </c>
      <c r="C856" s="82" t="s">
        <v>1398</v>
      </c>
      <c r="D856" s="82"/>
      <c r="E856" s="83">
        <v>1803.91</v>
      </c>
      <c r="F856" s="83">
        <v>325.14</v>
      </c>
      <c r="G856" s="84">
        <v>0.18024180807246479</v>
      </c>
    </row>
    <row r="857" spans="1:7" ht="51" x14ac:dyDescent="0.2">
      <c r="A857" s="81" t="s">
        <v>1135</v>
      </c>
      <c r="B857" s="82" t="s">
        <v>1136</v>
      </c>
      <c r="C857" s="82" t="s">
        <v>1398</v>
      </c>
      <c r="D857" s="82"/>
      <c r="E857" s="83">
        <v>1803.91</v>
      </c>
      <c r="F857" s="83">
        <v>325.14</v>
      </c>
      <c r="G857" s="84">
        <v>0.18024180807246479</v>
      </c>
    </row>
    <row r="858" spans="1:7" ht="25.5" x14ac:dyDescent="0.2">
      <c r="A858" s="81" t="s">
        <v>884</v>
      </c>
      <c r="B858" s="82" t="s">
        <v>1136</v>
      </c>
      <c r="C858" s="82" t="s">
        <v>1398</v>
      </c>
      <c r="D858" s="82" t="s">
        <v>885</v>
      </c>
      <c r="E858" s="83">
        <v>1803.91</v>
      </c>
      <c r="F858" s="83">
        <v>325.14</v>
      </c>
      <c r="G858" s="84">
        <v>0.18024180807246479</v>
      </c>
    </row>
    <row r="859" spans="1:7" ht="25.5" x14ac:dyDescent="0.2">
      <c r="A859" s="81" t="s">
        <v>1399</v>
      </c>
      <c r="B859" s="82"/>
      <c r="C859" s="82" t="s">
        <v>1400</v>
      </c>
      <c r="D859" s="82"/>
      <c r="E859" s="83">
        <v>56593.85</v>
      </c>
      <c r="F859" s="83">
        <v>8779.06</v>
      </c>
      <c r="G859" s="84">
        <v>0.15512392247567536</v>
      </c>
    </row>
    <row r="860" spans="1:7" ht="38.25" x14ac:dyDescent="0.2">
      <c r="A860" s="81" t="s">
        <v>1401</v>
      </c>
      <c r="B860" s="82"/>
      <c r="C860" s="82" t="s">
        <v>1402</v>
      </c>
      <c r="D860" s="82"/>
      <c r="E860" s="83">
        <v>14626.449999999999</v>
      </c>
      <c r="F860" s="83">
        <v>2336.6799999999998</v>
      </c>
      <c r="G860" s="84">
        <v>0.15975715228233783</v>
      </c>
    </row>
    <row r="861" spans="1:7" ht="25.5" x14ac:dyDescent="0.2">
      <c r="A861" s="81" t="s">
        <v>1201</v>
      </c>
      <c r="B861" s="82" t="s">
        <v>1202</v>
      </c>
      <c r="C861" s="82" t="s">
        <v>1402</v>
      </c>
      <c r="D861" s="82"/>
      <c r="E861" s="83">
        <v>14626.449999999999</v>
      </c>
      <c r="F861" s="83">
        <v>2336.6799999999998</v>
      </c>
      <c r="G861" s="84">
        <v>0.15975715228233783</v>
      </c>
    </row>
    <row r="862" spans="1:7" ht="25.5" x14ac:dyDescent="0.2">
      <c r="A862" s="81" t="s">
        <v>1349</v>
      </c>
      <c r="B862" s="82" t="s">
        <v>1350</v>
      </c>
      <c r="C862" s="82" t="s">
        <v>1402</v>
      </c>
      <c r="D862" s="82"/>
      <c r="E862" s="83">
        <v>14626.449999999999</v>
      </c>
      <c r="F862" s="83">
        <v>2336.6799999999998</v>
      </c>
      <c r="G862" s="84">
        <v>0.15975715228233783</v>
      </c>
    </row>
    <row r="863" spans="1:7" ht="25.5" x14ac:dyDescent="0.2">
      <c r="A863" s="81" t="s">
        <v>1080</v>
      </c>
      <c r="B863" s="82" t="s">
        <v>1350</v>
      </c>
      <c r="C863" s="82" t="s">
        <v>1402</v>
      </c>
      <c r="D863" s="82" t="s">
        <v>1081</v>
      </c>
      <c r="E863" s="83">
        <v>13501.31</v>
      </c>
      <c r="F863" s="83">
        <v>1942.35</v>
      </c>
      <c r="G863" s="84">
        <v>0.1438638176591753</v>
      </c>
    </row>
    <row r="864" spans="1:7" ht="38.25" x14ac:dyDescent="0.2">
      <c r="A864" s="81" t="s">
        <v>852</v>
      </c>
      <c r="B864" s="82" t="s">
        <v>1350</v>
      </c>
      <c r="C864" s="82" t="s">
        <v>1402</v>
      </c>
      <c r="D864" s="82" t="s">
        <v>853</v>
      </c>
      <c r="E864" s="83">
        <v>1007.38</v>
      </c>
      <c r="F864" s="83">
        <v>394.33</v>
      </c>
      <c r="G864" s="84">
        <v>0.3914411642081439</v>
      </c>
    </row>
    <row r="865" spans="1:7" ht="25.5" x14ac:dyDescent="0.2">
      <c r="A865" s="81" t="s">
        <v>1094</v>
      </c>
      <c r="B865" s="82" t="s">
        <v>1350</v>
      </c>
      <c r="C865" s="82" t="s">
        <v>1402</v>
      </c>
      <c r="D865" s="82" t="s">
        <v>1095</v>
      </c>
      <c r="E865" s="83">
        <v>117.76</v>
      </c>
      <c r="F865" s="83">
        <v>0</v>
      </c>
      <c r="G865" s="84">
        <v>0</v>
      </c>
    </row>
    <row r="866" spans="1:7" ht="51" x14ac:dyDescent="0.2">
      <c r="A866" s="81" t="s">
        <v>1403</v>
      </c>
      <c r="B866" s="82"/>
      <c r="C866" s="82" t="s">
        <v>1404</v>
      </c>
      <c r="D866" s="82"/>
      <c r="E866" s="83">
        <v>3689.37</v>
      </c>
      <c r="F866" s="83">
        <v>436.09000000000003</v>
      </c>
      <c r="G866" s="84">
        <v>0.1182017526027479</v>
      </c>
    </row>
    <row r="867" spans="1:7" x14ac:dyDescent="0.2">
      <c r="A867" s="81" t="s">
        <v>1110</v>
      </c>
      <c r="B867" s="82" t="s">
        <v>1111</v>
      </c>
      <c r="C867" s="82" t="s">
        <v>1404</v>
      </c>
      <c r="D867" s="82"/>
      <c r="E867" s="83">
        <v>3689.37</v>
      </c>
      <c r="F867" s="83">
        <v>436.09000000000003</v>
      </c>
      <c r="G867" s="84">
        <v>0.1182017526027479</v>
      </c>
    </row>
    <row r="868" spans="1:7" x14ac:dyDescent="0.2">
      <c r="A868" s="81" t="s">
        <v>1112</v>
      </c>
      <c r="B868" s="82" t="s">
        <v>1113</v>
      </c>
      <c r="C868" s="82" t="s">
        <v>1404</v>
      </c>
      <c r="D868" s="82"/>
      <c r="E868" s="83">
        <v>3689.37</v>
      </c>
      <c r="F868" s="83">
        <v>436.09000000000003</v>
      </c>
      <c r="G868" s="84">
        <v>0.1182017526027479</v>
      </c>
    </row>
    <row r="869" spans="1:7" ht="25.5" x14ac:dyDescent="0.2">
      <c r="A869" s="81" t="s">
        <v>1080</v>
      </c>
      <c r="B869" s="82" t="s">
        <v>1113</v>
      </c>
      <c r="C869" s="82" t="s">
        <v>1404</v>
      </c>
      <c r="D869" s="82" t="s">
        <v>1081</v>
      </c>
      <c r="E869" s="83">
        <v>1053.48</v>
      </c>
      <c r="F869" s="83">
        <v>191.09</v>
      </c>
      <c r="G869" s="84">
        <v>0.18138930022401945</v>
      </c>
    </row>
    <row r="870" spans="1:7" ht="38.25" x14ac:dyDescent="0.2">
      <c r="A870" s="81" t="s">
        <v>852</v>
      </c>
      <c r="B870" s="82" t="s">
        <v>1113</v>
      </c>
      <c r="C870" s="82" t="s">
        <v>1404</v>
      </c>
      <c r="D870" s="82" t="s">
        <v>853</v>
      </c>
      <c r="E870" s="83">
        <v>2135.89</v>
      </c>
      <c r="F870" s="83">
        <v>245</v>
      </c>
      <c r="G870" s="84">
        <v>0.11470628169053651</v>
      </c>
    </row>
    <row r="871" spans="1:7" x14ac:dyDescent="0.2">
      <c r="A871" s="81" t="s">
        <v>1367</v>
      </c>
      <c r="B871" s="82" t="s">
        <v>1113</v>
      </c>
      <c r="C871" s="82" t="s">
        <v>1404</v>
      </c>
      <c r="D871" s="82" t="s">
        <v>1368</v>
      </c>
      <c r="E871" s="83">
        <v>500</v>
      </c>
      <c r="F871" s="83">
        <v>0</v>
      </c>
      <c r="G871" s="84">
        <v>0</v>
      </c>
    </row>
    <row r="872" spans="1:7" ht="51" x14ac:dyDescent="0.2">
      <c r="A872" s="81" t="s">
        <v>1405</v>
      </c>
      <c r="B872" s="82"/>
      <c r="C872" s="82" t="s">
        <v>1406</v>
      </c>
      <c r="D872" s="82"/>
      <c r="E872" s="83">
        <v>27758.39</v>
      </c>
      <c r="F872" s="83">
        <v>4413.37</v>
      </c>
      <c r="G872" s="84">
        <v>0.1589922902589091</v>
      </c>
    </row>
    <row r="873" spans="1:7" x14ac:dyDescent="0.2">
      <c r="A873" s="81" t="s">
        <v>1110</v>
      </c>
      <c r="B873" s="82" t="s">
        <v>1111</v>
      </c>
      <c r="C873" s="82" t="s">
        <v>1406</v>
      </c>
      <c r="D873" s="82"/>
      <c r="E873" s="83">
        <v>27758.39</v>
      </c>
      <c r="F873" s="83">
        <v>4413.37</v>
      </c>
      <c r="G873" s="84">
        <v>0.1589922902589091</v>
      </c>
    </row>
    <row r="874" spans="1:7" x14ac:dyDescent="0.2">
      <c r="A874" s="81" t="s">
        <v>1112</v>
      </c>
      <c r="B874" s="82" t="s">
        <v>1113</v>
      </c>
      <c r="C874" s="82" t="s">
        <v>1406</v>
      </c>
      <c r="D874" s="82"/>
      <c r="E874" s="83">
        <v>27758.39</v>
      </c>
      <c r="F874" s="83">
        <v>4413.37</v>
      </c>
      <c r="G874" s="84">
        <v>0.1589922902589091</v>
      </c>
    </row>
    <row r="875" spans="1:7" ht="25.5" x14ac:dyDescent="0.2">
      <c r="A875" s="81" t="s">
        <v>1080</v>
      </c>
      <c r="B875" s="82" t="s">
        <v>1113</v>
      </c>
      <c r="C875" s="82" t="s">
        <v>1406</v>
      </c>
      <c r="D875" s="82" t="s">
        <v>1081</v>
      </c>
      <c r="E875" s="83">
        <v>15102.13</v>
      </c>
      <c r="F875" s="83">
        <v>2802.92</v>
      </c>
      <c r="G875" s="84">
        <v>0.18559766072732789</v>
      </c>
    </row>
    <row r="876" spans="1:7" ht="38.25" x14ac:dyDescent="0.2">
      <c r="A876" s="81" t="s">
        <v>852</v>
      </c>
      <c r="B876" s="82" t="s">
        <v>1113</v>
      </c>
      <c r="C876" s="82" t="s">
        <v>1406</v>
      </c>
      <c r="D876" s="82" t="s">
        <v>853</v>
      </c>
      <c r="E876" s="83">
        <v>12592.66</v>
      </c>
      <c r="F876" s="83">
        <v>1556.36</v>
      </c>
      <c r="G876" s="84">
        <v>0.12359263253355525</v>
      </c>
    </row>
    <row r="877" spans="1:7" ht="25.5" x14ac:dyDescent="0.2">
      <c r="A877" s="81" t="s">
        <v>1094</v>
      </c>
      <c r="B877" s="82" t="s">
        <v>1113</v>
      </c>
      <c r="C877" s="82" t="s">
        <v>1406</v>
      </c>
      <c r="D877" s="82" t="s">
        <v>1095</v>
      </c>
      <c r="E877" s="83">
        <v>63.6</v>
      </c>
      <c r="F877" s="83">
        <v>54.09</v>
      </c>
      <c r="G877" s="84">
        <v>0.85047169811320755</v>
      </c>
    </row>
    <row r="878" spans="1:7" ht="51" x14ac:dyDescent="0.2">
      <c r="A878" s="81" t="s">
        <v>1407</v>
      </c>
      <c r="B878" s="82"/>
      <c r="C878" s="82" t="s">
        <v>1408</v>
      </c>
      <c r="D878" s="82"/>
      <c r="E878" s="83">
        <v>8139.96</v>
      </c>
      <c r="F878" s="83">
        <v>1163.1499999999999</v>
      </c>
      <c r="G878" s="84">
        <v>0.14289382257406669</v>
      </c>
    </row>
    <row r="879" spans="1:7" x14ac:dyDescent="0.2">
      <c r="A879" s="81" t="s">
        <v>1110</v>
      </c>
      <c r="B879" s="82" t="s">
        <v>1111</v>
      </c>
      <c r="C879" s="82" t="s">
        <v>1408</v>
      </c>
      <c r="D879" s="82"/>
      <c r="E879" s="83">
        <v>8139.96</v>
      </c>
      <c r="F879" s="83">
        <v>1163.1499999999999</v>
      </c>
      <c r="G879" s="84">
        <v>0.14289382257406669</v>
      </c>
    </row>
    <row r="880" spans="1:7" x14ac:dyDescent="0.2">
      <c r="A880" s="81" t="s">
        <v>1112</v>
      </c>
      <c r="B880" s="82" t="s">
        <v>1113</v>
      </c>
      <c r="C880" s="82" t="s">
        <v>1408</v>
      </c>
      <c r="D880" s="82"/>
      <c r="E880" s="83">
        <v>8139.96</v>
      </c>
      <c r="F880" s="83">
        <v>1163.1499999999999</v>
      </c>
      <c r="G880" s="84">
        <v>0.14289382257406669</v>
      </c>
    </row>
    <row r="881" spans="1:7" ht="25.5" x14ac:dyDescent="0.2">
      <c r="A881" s="81" t="s">
        <v>1080</v>
      </c>
      <c r="B881" s="82" t="s">
        <v>1113</v>
      </c>
      <c r="C881" s="82" t="s">
        <v>1408</v>
      </c>
      <c r="D881" s="82" t="s">
        <v>1081</v>
      </c>
      <c r="E881" s="83">
        <v>3935.33</v>
      </c>
      <c r="F881" s="83">
        <v>697.31</v>
      </c>
      <c r="G881" s="84">
        <v>0.17719225579557496</v>
      </c>
    </row>
    <row r="882" spans="1:7" ht="38.25" x14ac:dyDescent="0.2">
      <c r="A882" s="81" t="s">
        <v>852</v>
      </c>
      <c r="B882" s="82" t="s">
        <v>1113</v>
      </c>
      <c r="C882" s="82" t="s">
        <v>1408</v>
      </c>
      <c r="D882" s="82" t="s">
        <v>853</v>
      </c>
      <c r="E882" s="83">
        <v>4204.63</v>
      </c>
      <c r="F882" s="83">
        <v>465.84</v>
      </c>
      <c r="G882" s="84">
        <v>0.11079215055783742</v>
      </c>
    </row>
    <row r="883" spans="1:7" ht="25.5" x14ac:dyDescent="0.2">
      <c r="A883" s="81" t="s">
        <v>1409</v>
      </c>
      <c r="B883" s="82"/>
      <c r="C883" s="82" t="s">
        <v>1410</v>
      </c>
      <c r="D883" s="82"/>
      <c r="E883" s="83">
        <v>2379.6799999999998</v>
      </c>
      <c r="F883" s="83">
        <v>429.77000000000004</v>
      </c>
      <c r="G883" s="84">
        <v>0.18059991259328989</v>
      </c>
    </row>
    <row r="884" spans="1:7" x14ac:dyDescent="0.2">
      <c r="A884" s="81" t="s">
        <v>1110</v>
      </c>
      <c r="B884" s="82" t="s">
        <v>1111</v>
      </c>
      <c r="C884" s="82" t="s">
        <v>1410</v>
      </c>
      <c r="D884" s="82"/>
      <c r="E884" s="83">
        <v>2379.6799999999998</v>
      </c>
      <c r="F884" s="83">
        <v>429.77000000000004</v>
      </c>
      <c r="G884" s="84">
        <v>0.18059991259328989</v>
      </c>
    </row>
    <row r="885" spans="1:7" x14ac:dyDescent="0.2">
      <c r="A885" s="81" t="s">
        <v>1112</v>
      </c>
      <c r="B885" s="82" t="s">
        <v>1113</v>
      </c>
      <c r="C885" s="82" t="s">
        <v>1410</v>
      </c>
      <c r="D885" s="82"/>
      <c r="E885" s="83">
        <v>2379.6799999999998</v>
      </c>
      <c r="F885" s="83">
        <v>429.77000000000004</v>
      </c>
      <c r="G885" s="84">
        <v>0.18059991259328989</v>
      </c>
    </row>
    <row r="886" spans="1:7" ht="25.5" x14ac:dyDescent="0.2">
      <c r="A886" s="81" t="s">
        <v>1080</v>
      </c>
      <c r="B886" s="82" t="s">
        <v>1113</v>
      </c>
      <c r="C886" s="82" t="s">
        <v>1410</v>
      </c>
      <c r="D886" s="82" t="s">
        <v>1081</v>
      </c>
      <c r="E886" s="83">
        <v>2035.35</v>
      </c>
      <c r="F886" s="83">
        <v>369.73</v>
      </c>
      <c r="G886" s="84">
        <v>0.18165426093792225</v>
      </c>
    </row>
    <row r="887" spans="1:7" ht="38.25" x14ac:dyDescent="0.2">
      <c r="A887" s="81" t="s">
        <v>852</v>
      </c>
      <c r="B887" s="82" t="s">
        <v>1113</v>
      </c>
      <c r="C887" s="82" t="s">
        <v>1410</v>
      </c>
      <c r="D887" s="82" t="s">
        <v>853</v>
      </c>
      <c r="E887" s="83">
        <v>343.85</v>
      </c>
      <c r="F887" s="83">
        <v>60.04</v>
      </c>
      <c r="G887" s="84">
        <v>0.17461102224807326</v>
      </c>
    </row>
    <row r="888" spans="1:7" ht="25.5" x14ac:dyDescent="0.2">
      <c r="A888" s="81" t="s">
        <v>1094</v>
      </c>
      <c r="B888" s="82" t="s">
        <v>1113</v>
      </c>
      <c r="C888" s="82" t="s">
        <v>1410</v>
      </c>
      <c r="D888" s="82" t="s">
        <v>1095</v>
      </c>
      <c r="E888" s="83">
        <v>0.48</v>
      </c>
      <c r="F888" s="83">
        <v>0</v>
      </c>
      <c r="G888" s="84">
        <v>0</v>
      </c>
    </row>
    <row r="889" spans="1:7" ht="38.25" x14ac:dyDescent="0.2">
      <c r="A889" s="81" t="s">
        <v>1411</v>
      </c>
      <c r="B889" s="82"/>
      <c r="C889" s="82" t="s">
        <v>1412</v>
      </c>
      <c r="D889" s="82"/>
      <c r="E889" s="83">
        <v>28.340000000000003</v>
      </c>
      <c r="F889" s="83">
        <v>2.6</v>
      </c>
      <c r="G889" s="84">
        <v>9.1743119266055037E-2</v>
      </c>
    </row>
    <row r="890" spans="1:7" ht="63.75" x14ac:dyDescent="0.2">
      <c r="A890" s="81" t="s">
        <v>1413</v>
      </c>
      <c r="B890" s="82"/>
      <c r="C890" s="82" t="s">
        <v>1414</v>
      </c>
      <c r="D890" s="82"/>
      <c r="E890" s="83">
        <v>2.6</v>
      </c>
      <c r="F890" s="83">
        <v>2.6</v>
      </c>
      <c r="G890" s="84">
        <v>1</v>
      </c>
    </row>
    <row r="891" spans="1:7" x14ac:dyDescent="0.2">
      <c r="A891" s="81" t="s">
        <v>1110</v>
      </c>
      <c r="B891" s="82" t="s">
        <v>1111</v>
      </c>
      <c r="C891" s="82" t="s">
        <v>1414</v>
      </c>
      <c r="D891" s="82"/>
      <c r="E891" s="83">
        <v>2.6</v>
      </c>
      <c r="F891" s="83">
        <v>2.6</v>
      </c>
      <c r="G891" s="84">
        <v>1</v>
      </c>
    </row>
    <row r="892" spans="1:7" x14ac:dyDescent="0.2">
      <c r="A892" s="81" t="s">
        <v>1415</v>
      </c>
      <c r="B892" s="82" t="s">
        <v>1416</v>
      </c>
      <c r="C892" s="82" t="s">
        <v>1414</v>
      </c>
      <c r="D892" s="82"/>
      <c r="E892" s="83">
        <v>2.6</v>
      </c>
      <c r="F892" s="83">
        <v>2.6</v>
      </c>
      <c r="G892" s="84">
        <v>1</v>
      </c>
    </row>
    <row r="893" spans="1:7" ht="38.25" x14ac:dyDescent="0.2">
      <c r="A893" s="81" t="s">
        <v>852</v>
      </c>
      <c r="B893" s="82" t="s">
        <v>1416</v>
      </c>
      <c r="C893" s="82" t="s">
        <v>1414</v>
      </c>
      <c r="D893" s="82" t="s">
        <v>853</v>
      </c>
      <c r="E893" s="83">
        <v>2.6</v>
      </c>
      <c r="F893" s="83">
        <v>2.6</v>
      </c>
      <c r="G893" s="84">
        <v>1</v>
      </c>
    </row>
    <row r="894" spans="1:7" ht="102" x14ac:dyDescent="0.2">
      <c r="A894" s="81" t="s">
        <v>1417</v>
      </c>
      <c r="B894" s="82"/>
      <c r="C894" s="82" t="s">
        <v>1418</v>
      </c>
      <c r="D894" s="82"/>
      <c r="E894" s="83">
        <v>25.35</v>
      </c>
      <c r="F894" s="83">
        <v>0</v>
      </c>
      <c r="G894" s="84">
        <v>0</v>
      </c>
    </row>
    <row r="895" spans="1:7" x14ac:dyDescent="0.2">
      <c r="A895" s="81" t="s">
        <v>1102</v>
      </c>
      <c r="B895" s="82" t="s">
        <v>1103</v>
      </c>
      <c r="C895" s="82" t="s">
        <v>1418</v>
      </c>
      <c r="D895" s="82"/>
      <c r="E895" s="83">
        <v>25.35</v>
      </c>
      <c r="F895" s="83">
        <v>0</v>
      </c>
      <c r="G895" s="84">
        <v>0</v>
      </c>
    </row>
    <row r="896" spans="1:7" x14ac:dyDescent="0.2">
      <c r="A896" s="81" t="s">
        <v>1419</v>
      </c>
      <c r="B896" s="82" t="s">
        <v>1420</v>
      </c>
      <c r="C896" s="82" t="s">
        <v>1418</v>
      </c>
      <c r="D896" s="82"/>
      <c r="E896" s="83">
        <v>25.35</v>
      </c>
      <c r="F896" s="83">
        <v>0</v>
      </c>
      <c r="G896" s="84">
        <v>0</v>
      </c>
    </row>
    <row r="897" spans="1:7" ht="25.5" x14ac:dyDescent="0.2">
      <c r="A897" s="81" t="s">
        <v>884</v>
      </c>
      <c r="B897" s="82" t="s">
        <v>1420</v>
      </c>
      <c r="C897" s="82" t="s">
        <v>1418</v>
      </c>
      <c r="D897" s="82" t="s">
        <v>885</v>
      </c>
      <c r="E897" s="83">
        <v>25.35</v>
      </c>
      <c r="F897" s="83">
        <v>0</v>
      </c>
      <c r="G897" s="84">
        <v>0</v>
      </c>
    </row>
    <row r="898" spans="1:7" ht="38.25" x14ac:dyDescent="0.2">
      <c r="A898" s="81" t="s">
        <v>1421</v>
      </c>
      <c r="B898" s="82"/>
      <c r="C898" s="82" t="s">
        <v>1422</v>
      </c>
      <c r="D898" s="82"/>
      <c r="E898" s="83">
        <v>0.39</v>
      </c>
      <c r="F898" s="83">
        <v>0</v>
      </c>
      <c r="G898" s="84">
        <v>0</v>
      </c>
    </row>
    <row r="899" spans="1:7" x14ac:dyDescent="0.2">
      <c r="A899" s="81" t="s">
        <v>1110</v>
      </c>
      <c r="B899" s="82" t="s">
        <v>1111</v>
      </c>
      <c r="C899" s="82" t="s">
        <v>1422</v>
      </c>
      <c r="D899" s="82"/>
      <c r="E899" s="83">
        <v>0.39</v>
      </c>
      <c r="F899" s="83">
        <v>0</v>
      </c>
      <c r="G899" s="84">
        <v>0</v>
      </c>
    </row>
    <row r="900" spans="1:7" x14ac:dyDescent="0.2">
      <c r="A900" s="81" t="s">
        <v>1112</v>
      </c>
      <c r="B900" s="82" t="s">
        <v>1113</v>
      </c>
      <c r="C900" s="82" t="s">
        <v>1422</v>
      </c>
      <c r="D900" s="82"/>
      <c r="E900" s="83">
        <v>0.39</v>
      </c>
      <c r="F900" s="83">
        <v>0</v>
      </c>
      <c r="G900" s="84">
        <v>0</v>
      </c>
    </row>
    <row r="901" spans="1:7" ht="38.25" x14ac:dyDescent="0.2">
      <c r="A901" s="81" t="s">
        <v>852</v>
      </c>
      <c r="B901" s="82" t="s">
        <v>1113</v>
      </c>
      <c r="C901" s="82" t="s">
        <v>1422</v>
      </c>
      <c r="D901" s="82" t="s">
        <v>853</v>
      </c>
      <c r="E901" s="83">
        <v>0.39</v>
      </c>
      <c r="F901" s="83">
        <v>0</v>
      </c>
      <c r="G901" s="84">
        <v>0</v>
      </c>
    </row>
    <row r="902" spans="1:7" x14ac:dyDescent="0.2">
      <c r="A902" s="85" t="s">
        <v>1423</v>
      </c>
      <c r="B902" s="85"/>
      <c r="C902" s="85"/>
      <c r="D902" s="85"/>
      <c r="E902" s="86">
        <v>1683114.8299999998</v>
      </c>
      <c r="F902" s="86">
        <v>156961.74999999997</v>
      </c>
      <c r="G902" s="80">
        <v>9.3256709050564296E-2</v>
      </c>
    </row>
    <row r="903" spans="1:7" x14ac:dyDescent="0.2">
      <c r="A903" s="87"/>
      <c r="B903" s="87"/>
      <c r="C903" s="87"/>
      <c r="D903" s="87"/>
      <c r="E903" s="88"/>
      <c r="F903" s="88"/>
      <c r="G903" s="89"/>
    </row>
    <row r="904" spans="1:7" x14ac:dyDescent="0.2">
      <c r="A904" s="90"/>
      <c r="B904" s="90"/>
      <c r="C904" s="90"/>
      <c r="D904" s="90"/>
      <c r="E904" s="90"/>
      <c r="F904" s="90"/>
      <c r="G904" s="90"/>
    </row>
  </sheetData>
  <mergeCells count="3">
    <mergeCell ref="A902:D902"/>
    <mergeCell ref="A904:G904"/>
    <mergeCell ref="A1:G1"/>
  </mergeCells>
  <pageMargins left="0.51181102362204722" right="0.19685039370078741" top="0.74803149606299213" bottom="0.15748031496062992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W40"/>
  <sheetViews>
    <sheetView showGridLines="0" tabSelected="1" zoomScaleNormal="100" zoomScaleSheetLayoutView="50" workbookViewId="0">
      <selection sqref="A1:XFD1048576"/>
    </sheetView>
  </sheetViews>
  <sheetFormatPr defaultColWidth="9.140625" defaultRowHeight="12.75" x14ac:dyDescent="0.2"/>
  <cols>
    <col min="1" max="1" width="44.7109375" style="17" customWidth="1"/>
    <col min="2" max="2" width="6.7109375" style="17" customWidth="1"/>
    <col min="3" max="3" width="16.7109375" style="17" customWidth="1"/>
    <col min="4" max="4" width="15.28515625" style="69" customWidth="1"/>
    <col min="5" max="5" width="14.28515625" style="69" customWidth="1"/>
    <col min="6" max="6" width="11.28515625" style="70" customWidth="1"/>
    <col min="7" max="8" width="16.7109375" style="17" hidden="1" customWidth="1"/>
    <col min="9" max="232" width="9.140625" style="15" customWidth="1"/>
    <col min="233" max="16384" width="9.140625" style="15"/>
  </cols>
  <sheetData>
    <row r="1" spans="1:231" ht="14.25" x14ac:dyDescent="0.2">
      <c r="A1" s="51" t="s">
        <v>1424</v>
      </c>
      <c r="B1" s="51"/>
      <c r="C1" s="51"/>
      <c r="D1" s="51"/>
      <c r="E1" s="51"/>
      <c r="F1" s="51"/>
      <c r="G1" s="51"/>
      <c r="H1" s="51"/>
    </row>
    <row r="2" spans="1:231" s="93" customFormat="1" ht="35.25" customHeight="1" x14ac:dyDescent="0.2">
      <c r="A2" s="24" t="s">
        <v>0</v>
      </c>
      <c r="B2" s="24" t="s">
        <v>1</v>
      </c>
      <c r="C2" s="24" t="s">
        <v>7</v>
      </c>
      <c r="D2" s="91" t="s">
        <v>788</v>
      </c>
      <c r="E2" s="91" t="s">
        <v>789</v>
      </c>
      <c r="F2" s="92" t="s">
        <v>790</v>
      </c>
      <c r="G2" s="24"/>
      <c r="H2" s="28"/>
    </row>
    <row r="3" spans="1:231" ht="13.5" customHeight="1" x14ac:dyDescent="0.2">
      <c r="A3" s="55">
        <v>1</v>
      </c>
      <c r="B3" s="55">
        <v>2</v>
      </c>
      <c r="C3" s="55">
        <v>3</v>
      </c>
      <c r="D3" s="55" t="s">
        <v>791</v>
      </c>
      <c r="E3" s="55" t="s">
        <v>8</v>
      </c>
      <c r="F3" s="66" t="s">
        <v>3</v>
      </c>
      <c r="G3" s="55" t="s">
        <v>4</v>
      </c>
      <c r="H3" s="55" t="s">
        <v>9</v>
      </c>
    </row>
    <row r="4" spans="1:231" ht="25.5" customHeight="1" x14ac:dyDescent="0.2">
      <c r="A4" s="56" t="s">
        <v>10</v>
      </c>
      <c r="B4" s="32" t="s">
        <v>11</v>
      </c>
      <c r="C4" s="32" t="s">
        <v>12</v>
      </c>
      <c r="D4" s="33">
        <f>D5+D13</f>
        <v>184777.14000000013</v>
      </c>
      <c r="E4" s="33">
        <f>E5+E13</f>
        <v>36912.78</v>
      </c>
      <c r="F4" s="34">
        <f>E4/D4</f>
        <v>0.19976919222799949</v>
      </c>
      <c r="G4" s="35">
        <v>184777138</v>
      </c>
      <c r="H4" s="35">
        <v>36912783.740000002</v>
      </c>
    </row>
    <row r="5" spans="1:231" ht="36" customHeight="1" x14ac:dyDescent="0.2">
      <c r="A5" s="56" t="s">
        <v>13</v>
      </c>
      <c r="B5" s="32" t="s">
        <v>14</v>
      </c>
      <c r="C5" s="32" t="s">
        <v>12</v>
      </c>
      <c r="D5" s="33">
        <f>D6</f>
        <v>64863</v>
      </c>
      <c r="E5" s="33">
        <f>E6</f>
        <v>0</v>
      </c>
      <c r="F5" s="34">
        <f>E5/D5</f>
        <v>0</v>
      </c>
      <c r="G5" s="35">
        <v>64863000</v>
      </c>
      <c r="H5" s="35" t="s">
        <v>5</v>
      </c>
    </row>
    <row r="6" spans="1:231" ht="22.5" x14ac:dyDescent="0.2">
      <c r="A6" s="58" t="s">
        <v>15</v>
      </c>
      <c r="B6" s="42" t="s">
        <v>14</v>
      </c>
      <c r="C6" s="43" t="s">
        <v>16</v>
      </c>
      <c r="D6" s="44">
        <f>D7</f>
        <v>64863</v>
      </c>
      <c r="E6" s="44">
        <f>E7</f>
        <v>0</v>
      </c>
      <c r="F6" s="45">
        <f>E6/D6</f>
        <v>0</v>
      </c>
      <c r="G6" s="40">
        <v>64863000</v>
      </c>
      <c r="H6" s="40" t="s">
        <v>17</v>
      </c>
    </row>
    <row r="7" spans="1:231" ht="22.5" x14ac:dyDescent="0.2">
      <c r="A7" s="58" t="s">
        <v>18</v>
      </c>
      <c r="B7" s="42" t="s">
        <v>14</v>
      </c>
      <c r="C7" s="43" t="s">
        <v>19</v>
      </c>
      <c r="D7" s="44">
        <f>D8+D10</f>
        <v>64863</v>
      </c>
      <c r="E7" s="44">
        <f>E8+E10</f>
        <v>0</v>
      </c>
      <c r="F7" s="45">
        <f t="shared" ref="F7:F11" si="0">E7/D7</f>
        <v>0</v>
      </c>
      <c r="G7" s="40">
        <v>64863000</v>
      </c>
      <c r="H7" s="40" t="s">
        <v>17</v>
      </c>
    </row>
    <row r="8" spans="1:231" ht="22.5" x14ac:dyDescent="0.2">
      <c r="A8" s="58" t="s">
        <v>20</v>
      </c>
      <c r="B8" s="42" t="s">
        <v>14</v>
      </c>
      <c r="C8" s="43" t="s">
        <v>21</v>
      </c>
      <c r="D8" s="44">
        <f>D9</f>
        <v>164863</v>
      </c>
      <c r="E8" s="44">
        <f>E9</f>
        <v>0</v>
      </c>
      <c r="F8" s="45">
        <f t="shared" si="0"/>
        <v>0</v>
      </c>
      <c r="G8" s="40">
        <v>164863000</v>
      </c>
      <c r="H8" s="40" t="s">
        <v>17</v>
      </c>
    </row>
    <row r="9" spans="1:231" ht="22.5" x14ac:dyDescent="0.2">
      <c r="A9" s="58" t="s">
        <v>22</v>
      </c>
      <c r="B9" s="42" t="s">
        <v>14</v>
      </c>
      <c r="C9" s="43" t="s">
        <v>23</v>
      </c>
      <c r="D9" s="44">
        <v>164863</v>
      </c>
      <c r="E9" s="44">
        <v>0</v>
      </c>
      <c r="F9" s="45">
        <f t="shared" si="0"/>
        <v>0</v>
      </c>
      <c r="G9" s="40">
        <v>164863000</v>
      </c>
      <c r="H9" s="40" t="s">
        <v>17</v>
      </c>
    </row>
    <row r="10" spans="1:231" ht="22.5" x14ac:dyDescent="0.2">
      <c r="A10" s="58" t="s">
        <v>24</v>
      </c>
      <c r="B10" s="42" t="s">
        <v>14</v>
      </c>
      <c r="C10" s="43" t="s">
        <v>25</v>
      </c>
      <c r="D10" s="44">
        <f>D11</f>
        <v>-100000</v>
      </c>
      <c r="E10" s="44">
        <f>E11</f>
        <v>0</v>
      </c>
      <c r="F10" s="45">
        <f t="shared" si="0"/>
        <v>0</v>
      </c>
      <c r="G10" s="40">
        <v>-100000000</v>
      </c>
      <c r="H10" s="40" t="s">
        <v>17</v>
      </c>
    </row>
    <row r="11" spans="1:231" ht="22.5" x14ac:dyDescent="0.2">
      <c r="A11" s="58" t="s">
        <v>26</v>
      </c>
      <c r="B11" s="42" t="s">
        <v>14</v>
      </c>
      <c r="C11" s="43" t="s">
        <v>27</v>
      </c>
      <c r="D11" s="44">
        <v>-100000</v>
      </c>
      <c r="E11" s="44">
        <v>0</v>
      </c>
      <c r="F11" s="45">
        <f t="shared" si="0"/>
        <v>0</v>
      </c>
      <c r="G11" s="40">
        <v>-100000000</v>
      </c>
      <c r="H11" s="40" t="s">
        <v>17</v>
      </c>
    </row>
    <row r="12" spans="1:231" ht="25.15" customHeight="1" x14ac:dyDescent="0.2">
      <c r="A12" s="64" t="s">
        <v>28</v>
      </c>
      <c r="B12" s="55" t="s">
        <v>29</v>
      </c>
      <c r="C12" s="55" t="s">
        <v>12</v>
      </c>
      <c r="D12" s="65"/>
      <c r="E12" s="65"/>
      <c r="F12" s="66"/>
      <c r="G12" s="35" t="s">
        <v>5</v>
      </c>
      <c r="H12" s="35" t="s">
        <v>5</v>
      </c>
    </row>
    <row r="13" spans="1:231" ht="21" x14ac:dyDescent="0.2">
      <c r="A13" s="94" t="s">
        <v>30</v>
      </c>
      <c r="B13" s="32" t="s">
        <v>31</v>
      </c>
      <c r="C13" s="37" t="s">
        <v>16</v>
      </c>
      <c r="D13" s="33">
        <f>D14+D21</f>
        <v>119914.14000000013</v>
      </c>
      <c r="E13" s="33">
        <f>E14+E21</f>
        <v>36912.78</v>
      </c>
      <c r="F13" s="34">
        <f>E13/D13</f>
        <v>0.30782675003965304</v>
      </c>
      <c r="G13" s="35">
        <v>119914138</v>
      </c>
      <c r="H13" s="35">
        <v>36912783.740000002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/>
      <c r="FZ13" s="16"/>
      <c r="GA13" s="16"/>
      <c r="GB13" s="16"/>
      <c r="GC13" s="16"/>
      <c r="GD13" s="16"/>
      <c r="GE13" s="16"/>
      <c r="GF13" s="16"/>
      <c r="GG13" s="16"/>
      <c r="GH13" s="16"/>
      <c r="GI13" s="16"/>
      <c r="GJ13" s="16"/>
      <c r="GK13" s="16"/>
      <c r="GL13" s="16"/>
      <c r="GM13" s="16"/>
      <c r="GN13" s="16"/>
      <c r="GO13" s="16"/>
      <c r="GP13" s="16"/>
      <c r="GQ13" s="16"/>
      <c r="GR13" s="16"/>
      <c r="GS13" s="16"/>
      <c r="GT13" s="16"/>
      <c r="GU13" s="16"/>
      <c r="GV13" s="16"/>
      <c r="GW13" s="16"/>
      <c r="GX13" s="16"/>
      <c r="GY13" s="16"/>
      <c r="GZ13" s="16"/>
      <c r="HA13" s="16"/>
      <c r="HB13" s="16"/>
      <c r="HC13" s="16"/>
      <c r="HD13" s="16"/>
      <c r="HE13" s="16"/>
      <c r="HF13" s="16"/>
      <c r="HG13" s="16"/>
      <c r="HH13" s="16"/>
      <c r="HI13" s="16"/>
      <c r="HJ13" s="16"/>
      <c r="HK13" s="16"/>
      <c r="HL13" s="16"/>
      <c r="HM13" s="16"/>
      <c r="HN13" s="16"/>
      <c r="HO13" s="16"/>
      <c r="HP13" s="16"/>
      <c r="HQ13" s="16"/>
      <c r="HR13" s="16"/>
      <c r="HS13" s="16"/>
      <c r="HT13" s="16"/>
      <c r="HU13" s="16"/>
      <c r="HV13" s="16"/>
      <c r="HW13" s="16"/>
    </row>
    <row r="14" spans="1:231" ht="22.15" customHeight="1" x14ac:dyDescent="0.2">
      <c r="A14" s="64" t="s">
        <v>32</v>
      </c>
      <c r="B14" s="55" t="s">
        <v>33</v>
      </c>
      <c r="C14" s="55"/>
      <c r="D14" s="65">
        <f t="shared" ref="D14:E19" si="1">D15</f>
        <v>-1663200.69</v>
      </c>
      <c r="E14" s="65">
        <f t="shared" si="1"/>
        <v>-146117.29999999999</v>
      </c>
      <c r="F14" s="66">
        <f>E14/D14</f>
        <v>8.7853078031130447E-2</v>
      </c>
      <c r="G14" s="35">
        <v>-1663200689.48</v>
      </c>
      <c r="H14" s="35">
        <v>-146117300.55000001</v>
      </c>
    </row>
    <row r="15" spans="1:231" ht="22.5" x14ac:dyDescent="0.2">
      <c r="A15" s="58" t="s">
        <v>15</v>
      </c>
      <c r="B15" s="42" t="s">
        <v>33</v>
      </c>
      <c r="C15" s="43" t="s">
        <v>16</v>
      </c>
      <c r="D15" s="91">
        <f t="shared" si="1"/>
        <v>-1663200.69</v>
      </c>
      <c r="E15" s="91">
        <f t="shared" si="1"/>
        <v>-146117.29999999999</v>
      </c>
      <c r="F15" s="66">
        <f t="shared" ref="F15:F27" si="2">E15/D15</f>
        <v>8.7853078031130447E-2</v>
      </c>
      <c r="G15" s="95">
        <v>-1663200689.48</v>
      </c>
      <c r="H15" s="95">
        <v>-146117300.55000001</v>
      </c>
    </row>
    <row r="16" spans="1:231" ht="22.5" x14ac:dyDescent="0.2">
      <c r="A16" s="58" t="s">
        <v>34</v>
      </c>
      <c r="B16" s="42" t="s">
        <v>33</v>
      </c>
      <c r="C16" s="43" t="s">
        <v>35</v>
      </c>
      <c r="D16" s="91">
        <f t="shared" si="1"/>
        <v>-1663200.69</v>
      </c>
      <c r="E16" s="91">
        <f t="shared" si="1"/>
        <v>-146117.29999999999</v>
      </c>
      <c r="F16" s="66">
        <f t="shared" si="2"/>
        <v>8.7853078031130447E-2</v>
      </c>
      <c r="G16" s="95">
        <v>-1663200689.48</v>
      </c>
      <c r="H16" s="95">
        <v>-146117300.55000001</v>
      </c>
    </row>
    <row r="17" spans="1:8" ht="22.5" x14ac:dyDescent="0.2">
      <c r="A17" s="58" t="s">
        <v>36</v>
      </c>
      <c r="B17" s="42" t="s">
        <v>33</v>
      </c>
      <c r="C17" s="43" t="s">
        <v>37</v>
      </c>
      <c r="D17" s="91">
        <f t="shared" si="1"/>
        <v>-1663200.69</v>
      </c>
      <c r="E17" s="91">
        <f t="shared" si="1"/>
        <v>-146117.29999999999</v>
      </c>
      <c r="F17" s="66">
        <f t="shared" si="2"/>
        <v>8.7853078031130447E-2</v>
      </c>
      <c r="G17" s="95">
        <v>-1663200689.48</v>
      </c>
      <c r="H17" s="95">
        <v>-146117300.55000001</v>
      </c>
    </row>
    <row r="18" spans="1:8" ht="22.5" x14ac:dyDescent="0.2">
      <c r="A18" s="58" t="s">
        <v>38</v>
      </c>
      <c r="B18" s="42" t="s">
        <v>33</v>
      </c>
      <c r="C18" s="43" t="s">
        <v>39</v>
      </c>
      <c r="D18" s="91">
        <f t="shared" si="1"/>
        <v>-1663200.69</v>
      </c>
      <c r="E18" s="91">
        <f t="shared" si="1"/>
        <v>-146117.29999999999</v>
      </c>
      <c r="F18" s="66">
        <f t="shared" si="2"/>
        <v>8.7853078031130447E-2</v>
      </c>
      <c r="G18" s="95">
        <v>-1663200689.48</v>
      </c>
      <c r="H18" s="95">
        <v>-146117300.55000001</v>
      </c>
    </row>
    <row r="19" spans="1:8" ht="22.5" x14ac:dyDescent="0.2">
      <c r="A19" s="58" t="s">
        <v>40</v>
      </c>
      <c r="B19" s="42" t="s">
        <v>33</v>
      </c>
      <c r="C19" s="43" t="s">
        <v>41</v>
      </c>
      <c r="D19" s="91">
        <f t="shared" si="1"/>
        <v>-1663200.69</v>
      </c>
      <c r="E19" s="91">
        <f t="shared" si="1"/>
        <v>-146117.29999999999</v>
      </c>
      <c r="F19" s="66">
        <f t="shared" si="2"/>
        <v>8.7853078031130447E-2</v>
      </c>
      <c r="G19" s="95">
        <v>-1663200689.48</v>
      </c>
      <c r="H19" s="95">
        <v>-146117300.55000001</v>
      </c>
    </row>
    <row r="20" spans="1:8" ht="22.5" x14ac:dyDescent="0.2">
      <c r="A20" s="58" t="s">
        <v>42</v>
      </c>
      <c r="B20" s="42" t="s">
        <v>33</v>
      </c>
      <c r="C20" s="43" t="s">
        <v>43</v>
      </c>
      <c r="D20" s="91">
        <v>-1663200.69</v>
      </c>
      <c r="E20" s="91">
        <v>-146117.29999999999</v>
      </c>
      <c r="F20" s="66">
        <f t="shared" si="2"/>
        <v>8.7853078031130447E-2</v>
      </c>
      <c r="G20" s="95">
        <v>-1663200689.48</v>
      </c>
      <c r="H20" s="95">
        <v>-146117300.55000001</v>
      </c>
    </row>
    <row r="21" spans="1:8" ht="21.6" customHeight="1" x14ac:dyDescent="0.2">
      <c r="A21" s="64" t="s">
        <v>44</v>
      </c>
      <c r="B21" s="55" t="s">
        <v>45</v>
      </c>
      <c r="C21" s="55"/>
      <c r="D21" s="65">
        <f t="shared" ref="D21:E26" si="3">D22</f>
        <v>1783114.83</v>
      </c>
      <c r="E21" s="65">
        <f t="shared" si="3"/>
        <v>183030.08</v>
      </c>
      <c r="F21" s="66">
        <f t="shared" si="2"/>
        <v>0.10264626647740907</v>
      </c>
      <c r="G21" s="35">
        <v>1783114827.48</v>
      </c>
      <c r="H21" s="35">
        <v>183030084.28999999</v>
      </c>
    </row>
    <row r="22" spans="1:8" ht="22.5" x14ac:dyDescent="0.2">
      <c r="A22" s="58" t="s">
        <v>15</v>
      </c>
      <c r="B22" s="42" t="s">
        <v>45</v>
      </c>
      <c r="C22" s="43" t="s">
        <v>16</v>
      </c>
      <c r="D22" s="91">
        <f t="shared" si="3"/>
        <v>1783114.83</v>
      </c>
      <c r="E22" s="91">
        <f t="shared" si="3"/>
        <v>183030.08</v>
      </c>
      <c r="F22" s="66">
        <f t="shared" si="2"/>
        <v>0.10264626647740907</v>
      </c>
      <c r="G22" s="95">
        <v>1783114827.48</v>
      </c>
      <c r="H22" s="95">
        <v>183030084.28999999</v>
      </c>
    </row>
    <row r="23" spans="1:8" ht="22.5" x14ac:dyDescent="0.2">
      <c r="A23" s="58" t="s">
        <v>34</v>
      </c>
      <c r="B23" s="42" t="s">
        <v>45</v>
      </c>
      <c r="C23" s="43" t="s">
        <v>35</v>
      </c>
      <c r="D23" s="91">
        <f t="shared" si="3"/>
        <v>1783114.83</v>
      </c>
      <c r="E23" s="91">
        <f t="shared" si="3"/>
        <v>183030.08</v>
      </c>
      <c r="F23" s="66">
        <f t="shared" si="2"/>
        <v>0.10264626647740907</v>
      </c>
      <c r="G23" s="95">
        <v>1783114827.48</v>
      </c>
      <c r="H23" s="95">
        <v>183030084.28999999</v>
      </c>
    </row>
    <row r="24" spans="1:8" ht="22.5" x14ac:dyDescent="0.2">
      <c r="A24" s="58" t="s">
        <v>46</v>
      </c>
      <c r="B24" s="42" t="s">
        <v>45</v>
      </c>
      <c r="C24" s="43" t="s">
        <v>47</v>
      </c>
      <c r="D24" s="91">
        <f t="shared" si="3"/>
        <v>1783114.83</v>
      </c>
      <c r="E24" s="91">
        <f t="shared" si="3"/>
        <v>183030.08</v>
      </c>
      <c r="F24" s="66">
        <f t="shared" si="2"/>
        <v>0.10264626647740907</v>
      </c>
      <c r="G24" s="95">
        <v>1783114827.48</v>
      </c>
      <c r="H24" s="95">
        <v>183030084.28999999</v>
      </c>
    </row>
    <row r="25" spans="1:8" ht="22.5" x14ac:dyDescent="0.2">
      <c r="A25" s="58" t="s">
        <v>48</v>
      </c>
      <c r="B25" s="42" t="s">
        <v>45</v>
      </c>
      <c r="C25" s="43" t="s">
        <v>49</v>
      </c>
      <c r="D25" s="91">
        <f t="shared" si="3"/>
        <v>1783114.83</v>
      </c>
      <c r="E25" s="91">
        <f t="shared" si="3"/>
        <v>183030.08</v>
      </c>
      <c r="F25" s="66">
        <f t="shared" si="2"/>
        <v>0.10264626647740907</v>
      </c>
      <c r="G25" s="95">
        <v>1783114827.48</v>
      </c>
      <c r="H25" s="95">
        <v>183030084.28999999</v>
      </c>
    </row>
    <row r="26" spans="1:8" ht="22.5" x14ac:dyDescent="0.2">
      <c r="A26" s="58" t="s">
        <v>50</v>
      </c>
      <c r="B26" s="42" t="s">
        <v>45</v>
      </c>
      <c r="C26" s="43" t="s">
        <v>51</v>
      </c>
      <c r="D26" s="91">
        <f t="shared" si="3"/>
        <v>1783114.83</v>
      </c>
      <c r="E26" s="91">
        <f t="shared" si="3"/>
        <v>183030.08</v>
      </c>
      <c r="F26" s="66">
        <f t="shared" si="2"/>
        <v>0.10264626647740907</v>
      </c>
      <c r="G26" s="95">
        <v>1783114827.48</v>
      </c>
      <c r="H26" s="95">
        <v>183030084.28999999</v>
      </c>
    </row>
    <row r="27" spans="1:8" ht="22.5" x14ac:dyDescent="0.2">
      <c r="A27" s="58" t="s">
        <v>52</v>
      </c>
      <c r="B27" s="42" t="s">
        <v>45</v>
      </c>
      <c r="C27" s="43" t="s">
        <v>53</v>
      </c>
      <c r="D27" s="91">
        <v>1783114.83</v>
      </c>
      <c r="E27" s="91">
        <v>183030.08</v>
      </c>
      <c r="F27" s="66">
        <f t="shared" si="2"/>
        <v>0.10264626647740907</v>
      </c>
      <c r="G27" s="95">
        <v>1783114827.48</v>
      </c>
      <c r="H27" s="95">
        <v>183030084.28999999</v>
      </c>
    </row>
    <row r="28" spans="1:8" x14ac:dyDescent="0.2">
      <c r="A28" s="96"/>
      <c r="B28" s="16"/>
      <c r="C28" s="16"/>
      <c r="D28" s="97"/>
      <c r="E28" s="97"/>
      <c r="F28" s="98"/>
      <c r="G28" s="99"/>
      <c r="H28" s="99"/>
    </row>
    <row r="29" spans="1:8" x14ac:dyDescent="0.2">
      <c r="A29" s="96"/>
    </row>
    <row r="32" spans="1:8" x14ac:dyDescent="0.2">
      <c r="C32" s="16"/>
      <c r="D32" s="97"/>
      <c r="E32" s="97"/>
      <c r="F32" s="98"/>
    </row>
    <row r="35" spans="1:231" x14ac:dyDescent="0.2">
      <c r="C35" s="16"/>
      <c r="D35" s="97"/>
      <c r="E35" s="97"/>
      <c r="F35" s="98"/>
    </row>
    <row r="37" spans="1:231" x14ac:dyDescent="0.2">
      <c r="A37" s="15"/>
    </row>
    <row r="40" spans="1:231" ht="15" customHeight="1" x14ac:dyDescent="0.2">
      <c r="A40" s="67" t="s">
        <v>6</v>
      </c>
      <c r="B40" s="68"/>
      <c r="C40" s="68"/>
      <c r="D40" s="68"/>
      <c r="E40" s="68"/>
      <c r="F40" s="68"/>
      <c r="G40" s="68"/>
      <c r="H40" s="6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  <c r="FP40" s="48"/>
      <c r="FQ40" s="48"/>
      <c r="FR40" s="48"/>
      <c r="FS40" s="48"/>
      <c r="FT40" s="48"/>
      <c r="FU40" s="48"/>
      <c r="FV40" s="48"/>
      <c r="FW40" s="48"/>
      <c r="FX40" s="48"/>
      <c r="FY40" s="48"/>
      <c r="FZ40" s="48"/>
      <c r="GA40" s="48"/>
      <c r="GB40" s="48"/>
      <c r="GC40" s="48"/>
      <c r="GD40" s="48"/>
      <c r="GE40" s="48"/>
      <c r="GF40" s="48"/>
      <c r="GG40" s="48"/>
      <c r="GH40" s="48"/>
      <c r="GI40" s="48"/>
      <c r="GJ40" s="48"/>
      <c r="GK40" s="48"/>
      <c r="GL40" s="48"/>
      <c r="GM40" s="48"/>
      <c r="GN40" s="48"/>
      <c r="GO40" s="48"/>
      <c r="GP40" s="48"/>
      <c r="GQ40" s="48"/>
      <c r="GR40" s="48"/>
      <c r="GS40" s="48"/>
      <c r="GT40" s="48"/>
      <c r="GU40" s="48"/>
      <c r="GV40" s="48"/>
      <c r="GW40" s="48"/>
      <c r="GX40" s="48"/>
      <c r="GY40" s="48"/>
      <c r="GZ40" s="48"/>
      <c r="HA40" s="48"/>
      <c r="HB40" s="48"/>
      <c r="HC40" s="48"/>
      <c r="HD40" s="48"/>
      <c r="HE40" s="48"/>
      <c r="HF40" s="48"/>
      <c r="HG40" s="48"/>
      <c r="HH40" s="48"/>
      <c r="HI40" s="48"/>
      <c r="HJ40" s="48"/>
      <c r="HK40" s="48"/>
      <c r="HL40" s="48"/>
      <c r="HM40" s="48"/>
      <c r="HN40" s="48"/>
      <c r="HO40" s="48"/>
      <c r="HP40" s="48"/>
      <c r="HQ40" s="48"/>
      <c r="HR40" s="48"/>
      <c r="HS40" s="48"/>
      <c r="HT40" s="48"/>
      <c r="HU40" s="48"/>
      <c r="HV40" s="48"/>
      <c r="HW40" s="48"/>
    </row>
  </sheetData>
  <mergeCells count="2">
    <mergeCell ref="A40:HW40"/>
    <mergeCell ref="A1:H1"/>
  </mergeCells>
  <phoneticPr fontId="0" type="noConversion"/>
  <printOptions horizontalCentered="1"/>
  <pageMargins left="0.59055118110236227" right="0.19685039370078741" top="0.39370078740157483" bottom="0.19685039370078741" header="0" footer="0"/>
  <pageSetup paperSize="9" scale="85" fitToWidth="2" fitToHeight="0" orientation="portrait" r:id="rId1"/>
  <headerFooter alignWithMargins="0"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Доходы</vt:lpstr>
      <vt:lpstr>Расходы</vt:lpstr>
      <vt:lpstr>Лист1</vt:lpstr>
      <vt:lpstr>Источники</vt:lpstr>
      <vt:lpstr>Доходы!Заголовки_для_печати</vt:lpstr>
      <vt:lpstr>Источники!Заголовки_для_печати</vt:lpstr>
      <vt:lpstr>Лист1!Заголовки_для_печати</vt:lpstr>
      <vt:lpstr>Расходы!Заголовки_для_печати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ООО "ЛИТ БАРС" (г.Ижевск)</dc:creator>
  <cp:lastModifiedBy>Усманова Наталья Манулловна</cp:lastModifiedBy>
  <cp:lastPrinted>2023-04-20T14:11:33Z</cp:lastPrinted>
  <dcterms:created xsi:type="dcterms:W3CDTF">2005-02-01T12:32:18Z</dcterms:created>
  <dcterms:modified xsi:type="dcterms:W3CDTF">2023-04-20T14:11:38Z</dcterms:modified>
</cp:coreProperties>
</file>