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440" windowHeight="15990"/>
  </bookViews>
  <sheets>
    <sheet name="40204810240300004019" sheetId="2" r:id="rId1"/>
  </sheets>
  <definedNames>
    <definedName name="_xlnm.Print_Titles" localSheetId="0">'40204810240300004019'!$8:$9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2"/>
  <c r="H17"/>
  <c r="H19"/>
  <c r="H21"/>
  <c r="H24"/>
  <c r="H30"/>
  <c r="H35"/>
  <c r="H37"/>
  <c r="H38"/>
  <c r="H40"/>
  <c r="H42"/>
  <c r="H45"/>
  <c r="H48"/>
  <c r="H51"/>
  <c r="H55"/>
  <c r="H60"/>
  <c r="H61"/>
  <c r="H64"/>
  <c r="H66"/>
  <c r="H71"/>
  <c r="H72"/>
  <c r="H75"/>
  <c r="H76"/>
  <c r="H78"/>
  <c r="H79"/>
  <c r="H82"/>
  <c r="H83"/>
  <c r="H90"/>
  <c r="H96"/>
  <c r="H97"/>
  <c r="H103"/>
  <c r="H107"/>
  <c r="H112"/>
  <c r="H114"/>
  <c r="H118"/>
  <c r="H124"/>
  <c r="H126"/>
  <c r="H128"/>
  <c r="H130"/>
  <c r="H132"/>
  <c r="H137"/>
  <c r="H138"/>
  <c r="H142"/>
  <c r="H145"/>
  <c r="H147"/>
  <c r="H151"/>
  <c r="H154"/>
  <c r="H156"/>
  <c r="H158"/>
  <c r="H163"/>
  <c r="H165"/>
  <c r="H168"/>
  <c r="H170"/>
  <c r="H171"/>
  <c r="H173"/>
  <c r="H176"/>
  <c r="H179"/>
  <c r="H180"/>
  <c r="H181"/>
  <c r="H182"/>
  <c r="H183"/>
  <c r="H186"/>
  <c r="H188"/>
  <c r="H189"/>
  <c r="H190"/>
  <c r="H192"/>
  <c r="H195"/>
  <c r="H198"/>
  <c r="H202"/>
  <c r="H206"/>
  <c r="H209"/>
  <c r="H214"/>
  <c r="H215"/>
  <c r="H216"/>
  <c r="H223"/>
  <c r="H226"/>
  <c r="H227"/>
  <c r="H233"/>
  <c r="H235"/>
  <c r="H237"/>
  <c r="H241"/>
  <c r="H246"/>
  <c r="H251"/>
  <c r="H258"/>
  <c r="H259"/>
  <c r="H260"/>
  <c r="H262"/>
  <c r="H265"/>
  <c r="H270"/>
  <c r="H272"/>
  <c r="H275"/>
  <c r="H281"/>
  <c r="H282"/>
  <c r="H286"/>
  <c r="H292"/>
  <c r="H298"/>
  <c r="H299"/>
  <c r="H301"/>
  <c r="H302"/>
  <c r="H305"/>
  <c r="H306"/>
  <c r="H308"/>
  <c r="H309"/>
  <c r="H314"/>
  <c r="H317"/>
  <c r="H318"/>
  <c r="H320"/>
  <c r="H321"/>
  <c r="H324"/>
  <c r="H326"/>
  <c r="H327"/>
  <c r="H329"/>
  <c r="H330"/>
  <c r="H332"/>
  <c r="H333"/>
  <c r="H335"/>
  <c r="H336"/>
  <c r="H338"/>
  <c r="H339"/>
  <c r="H341"/>
  <c r="H345"/>
  <c r="H350"/>
  <c r="H351"/>
  <c r="H353"/>
  <c r="H356"/>
  <c r="H358"/>
  <c r="H362"/>
  <c r="H367"/>
  <c r="H368"/>
  <c r="H372"/>
  <c r="H377"/>
  <c r="H378"/>
  <c r="H380"/>
  <c r="H381"/>
  <c r="H385"/>
  <c r="H386"/>
  <c r="H388"/>
  <c r="H389"/>
  <c r="H395"/>
  <c r="H398"/>
  <c r="H400"/>
  <c r="H401"/>
  <c r="H404"/>
  <c r="H406"/>
  <c r="H409"/>
  <c r="H411"/>
  <c r="H414"/>
  <c r="H417"/>
  <c r="H423"/>
  <c r="H428"/>
  <c r="H429"/>
  <c r="H434"/>
  <c r="H440"/>
  <c r="H443"/>
  <c r="H446"/>
  <c r="H449"/>
  <c r="H452"/>
  <c r="H454"/>
  <c r="H457"/>
  <c r="H460"/>
  <c r="H466"/>
  <c r="H468"/>
  <c r="H474"/>
  <c r="H481"/>
  <c r="H482"/>
  <c r="H483"/>
  <c r="H490"/>
  <c r="H493"/>
  <c r="H494"/>
  <c r="H495"/>
  <c r="H500"/>
  <c r="H505"/>
  <c r="H509"/>
  <c r="H510"/>
  <c r="H513"/>
  <c r="H515"/>
  <c r="H516"/>
  <c r="H517"/>
  <c r="H521"/>
  <c r="H522"/>
  <c r="H528"/>
  <c r="H534"/>
  <c r="H538"/>
  <c r="H544"/>
  <c r="H549"/>
  <c r="H555"/>
  <c r="H557"/>
  <c r="H562"/>
  <c r="H563"/>
  <c r="H569"/>
  <c r="H570"/>
  <c r="H576"/>
  <c r="H579"/>
  <c r="H582"/>
  <c r="H583"/>
  <c r="H586"/>
  <c r="H593"/>
  <c r="H596"/>
  <c r="H598"/>
  <c r="H603"/>
  <c r="H608"/>
  <c r="H609"/>
  <c r="H613"/>
  <c r="H617"/>
  <c r="H621"/>
  <c r="H627"/>
  <c r="H633"/>
  <c r="H639"/>
  <c r="H644"/>
  <c r="H645"/>
  <c r="H651"/>
  <c r="H652"/>
  <c r="H653"/>
  <c r="H658"/>
  <c r="H662"/>
  <c r="H668"/>
  <c r="H674"/>
  <c r="H677"/>
  <c r="H683"/>
  <c r="H686"/>
  <c r="H689"/>
  <c r="H692"/>
  <c r="H696"/>
  <c r="H697"/>
  <c r="H704"/>
  <c r="H708"/>
  <c r="H714"/>
  <c r="H717"/>
  <c r="H719"/>
  <c r="H723"/>
  <c r="H727"/>
  <c r="H732"/>
  <c r="H736"/>
  <c r="H737"/>
  <c r="H738"/>
  <c r="H744"/>
  <c r="H747"/>
  <c r="H750"/>
  <c r="H754"/>
  <c r="H755"/>
  <c r="H760"/>
  <c r="H762"/>
  <c r="H768"/>
  <c r="H774"/>
  <c r="H780"/>
  <c r="H787"/>
  <c r="H792"/>
  <c r="H793"/>
  <c r="H799"/>
  <c r="H800"/>
  <c r="H807"/>
  <c r="H808"/>
  <c r="H810"/>
  <c r="H817"/>
  <c r="H818"/>
  <c r="H825"/>
  <c r="H826"/>
  <c r="H827"/>
  <c r="H829"/>
  <c r="H834"/>
  <c r="G313"/>
  <c r="L313" s="1"/>
  <c r="F313"/>
  <c r="K16"/>
  <c r="L16"/>
  <c r="K17"/>
  <c r="L17"/>
  <c r="K19"/>
  <c r="L19"/>
  <c r="K21"/>
  <c r="L21"/>
  <c r="K24"/>
  <c r="L24"/>
  <c r="K30"/>
  <c r="L30"/>
  <c r="K35"/>
  <c r="L35"/>
  <c r="K37"/>
  <c r="L37"/>
  <c r="K38"/>
  <c r="L38"/>
  <c r="K40"/>
  <c r="L40"/>
  <c r="K42"/>
  <c r="L42"/>
  <c r="K45"/>
  <c r="L45"/>
  <c r="K48"/>
  <c r="L48"/>
  <c r="K51"/>
  <c r="L51"/>
  <c r="K55"/>
  <c r="L55"/>
  <c r="K60"/>
  <c r="L60"/>
  <c r="K61"/>
  <c r="L61"/>
  <c r="K64"/>
  <c r="L64"/>
  <c r="K66"/>
  <c r="L66"/>
  <c r="K71"/>
  <c r="L71"/>
  <c r="K72"/>
  <c r="L72"/>
  <c r="K75"/>
  <c r="L75"/>
  <c r="K76"/>
  <c r="L76"/>
  <c r="K78"/>
  <c r="L78"/>
  <c r="K79"/>
  <c r="L79"/>
  <c r="K82"/>
  <c r="L82"/>
  <c r="K83"/>
  <c r="L83"/>
  <c r="K90"/>
  <c r="L90"/>
  <c r="K96"/>
  <c r="L96"/>
  <c r="K97"/>
  <c r="L97"/>
  <c r="K103"/>
  <c r="L103"/>
  <c r="K107"/>
  <c r="L107"/>
  <c r="K112"/>
  <c r="L112"/>
  <c r="K114"/>
  <c r="L114"/>
  <c r="K118"/>
  <c r="L118"/>
  <c r="K124"/>
  <c r="L124"/>
  <c r="K126"/>
  <c r="L126"/>
  <c r="K128"/>
  <c r="L128"/>
  <c r="K130"/>
  <c r="L130"/>
  <c r="K132"/>
  <c r="L132"/>
  <c r="K137"/>
  <c r="L137"/>
  <c r="K138"/>
  <c r="L138"/>
  <c r="K142"/>
  <c r="L142"/>
  <c r="K145"/>
  <c r="L145"/>
  <c r="K147"/>
  <c r="L147"/>
  <c r="K151"/>
  <c r="L151"/>
  <c r="K154"/>
  <c r="L154"/>
  <c r="K156"/>
  <c r="L156"/>
  <c r="K158"/>
  <c r="L158"/>
  <c r="K163"/>
  <c r="L163"/>
  <c r="K165"/>
  <c r="L165"/>
  <c r="K168"/>
  <c r="L168"/>
  <c r="K170"/>
  <c r="L170"/>
  <c r="K171"/>
  <c r="L171"/>
  <c r="K173"/>
  <c r="L173"/>
  <c r="K176"/>
  <c r="L176"/>
  <c r="K179"/>
  <c r="L179"/>
  <c r="K180"/>
  <c r="L180"/>
  <c r="K181"/>
  <c r="L181"/>
  <c r="K182"/>
  <c r="L182"/>
  <c r="K183"/>
  <c r="L183"/>
  <c r="K186"/>
  <c r="L186"/>
  <c r="K188"/>
  <c r="L188"/>
  <c r="K189"/>
  <c r="L189"/>
  <c r="K190"/>
  <c r="L190"/>
  <c r="K192"/>
  <c r="L192"/>
  <c r="K195"/>
  <c r="L195"/>
  <c r="K198"/>
  <c r="L198"/>
  <c r="K202"/>
  <c r="L202"/>
  <c r="K206"/>
  <c r="L206"/>
  <c r="K209"/>
  <c r="L209"/>
  <c r="K214"/>
  <c r="L214"/>
  <c r="K215"/>
  <c r="L215"/>
  <c r="K216"/>
  <c r="L216"/>
  <c r="K223"/>
  <c r="L223"/>
  <c r="K226"/>
  <c r="L226"/>
  <c r="K227"/>
  <c r="L227"/>
  <c r="K233"/>
  <c r="L233"/>
  <c r="K235"/>
  <c r="L235"/>
  <c r="K237"/>
  <c r="L237"/>
  <c r="K241"/>
  <c r="L241"/>
  <c r="K246"/>
  <c r="L246"/>
  <c r="K251"/>
  <c r="L251"/>
  <c r="K258"/>
  <c r="L258"/>
  <c r="K259"/>
  <c r="L259"/>
  <c r="K260"/>
  <c r="L260"/>
  <c r="K262"/>
  <c r="L262"/>
  <c r="K265"/>
  <c r="L265"/>
  <c r="K270"/>
  <c r="L270"/>
  <c r="K272"/>
  <c r="L272"/>
  <c r="K275"/>
  <c r="L275"/>
  <c r="K281"/>
  <c r="L281"/>
  <c r="K282"/>
  <c r="L282"/>
  <c r="K286"/>
  <c r="L286"/>
  <c r="K292"/>
  <c r="L292"/>
  <c r="K298"/>
  <c r="L298"/>
  <c r="K299"/>
  <c r="L299"/>
  <c r="K301"/>
  <c r="L301"/>
  <c r="K302"/>
  <c r="L302"/>
  <c r="K305"/>
  <c r="L305"/>
  <c r="K306"/>
  <c r="L306"/>
  <c r="K308"/>
  <c r="L308"/>
  <c r="K309"/>
  <c r="L309"/>
  <c r="K314"/>
  <c r="L314"/>
  <c r="K317"/>
  <c r="L317"/>
  <c r="K318"/>
  <c r="L318"/>
  <c r="K320"/>
  <c r="L320"/>
  <c r="K321"/>
  <c r="L321"/>
  <c r="K324"/>
  <c r="L324"/>
  <c r="K326"/>
  <c r="L326"/>
  <c r="K327"/>
  <c r="L327"/>
  <c r="K329"/>
  <c r="L329"/>
  <c r="K330"/>
  <c r="L330"/>
  <c r="K332"/>
  <c r="L332"/>
  <c r="K333"/>
  <c r="L333"/>
  <c r="K335"/>
  <c r="L335"/>
  <c r="K336"/>
  <c r="L336"/>
  <c r="K338"/>
  <c r="L338"/>
  <c r="K339"/>
  <c r="L339"/>
  <c r="K341"/>
  <c r="L341"/>
  <c r="K345"/>
  <c r="L345"/>
  <c r="K350"/>
  <c r="L350"/>
  <c r="K351"/>
  <c r="L351"/>
  <c r="K353"/>
  <c r="L353"/>
  <c r="K356"/>
  <c r="L356"/>
  <c r="K358"/>
  <c r="L358"/>
  <c r="K362"/>
  <c r="L362"/>
  <c r="K367"/>
  <c r="L367"/>
  <c r="K368"/>
  <c r="L368"/>
  <c r="K372"/>
  <c r="L372"/>
  <c r="K377"/>
  <c r="L377"/>
  <c r="K378"/>
  <c r="L378"/>
  <c r="K380"/>
  <c r="L380"/>
  <c r="K381"/>
  <c r="L381"/>
  <c r="K385"/>
  <c r="L385"/>
  <c r="K386"/>
  <c r="L386"/>
  <c r="K388"/>
  <c r="L388"/>
  <c r="K389"/>
  <c r="L389"/>
  <c r="K395"/>
  <c r="L395"/>
  <c r="K398"/>
  <c r="L398"/>
  <c r="K400"/>
  <c r="L400"/>
  <c r="K401"/>
  <c r="L401"/>
  <c r="K404"/>
  <c r="L404"/>
  <c r="K406"/>
  <c r="L406"/>
  <c r="K409"/>
  <c r="L409"/>
  <c r="K411"/>
  <c r="L411"/>
  <c r="K414"/>
  <c r="L414"/>
  <c r="K417"/>
  <c r="L417"/>
  <c r="K423"/>
  <c r="L423"/>
  <c r="K428"/>
  <c r="L428"/>
  <c r="K429"/>
  <c r="L429"/>
  <c r="K434"/>
  <c r="L434"/>
  <c r="K440"/>
  <c r="L440"/>
  <c r="K443"/>
  <c r="L443"/>
  <c r="K446"/>
  <c r="L446"/>
  <c r="K449"/>
  <c r="L449"/>
  <c r="K452"/>
  <c r="L452"/>
  <c r="K454"/>
  <c r="L454"/>
  <c r="K457"/>
  <c r="L457"/>
  <c r="K460"/>
  <c r="L460"/>
  <c r="K466"/>
  <c r="L466"/>
  <c r="K468"/>
  <c r="L468"/>
  <c r="K474"/>
  <c r="L474"/>
  <c r="K481"/>
  <c r="L481"/>
  <c r="K482"/>
  <c r="L482"/>
  <c r="K483"/>
  <c r="L483"/>
  <c r="K490"/>
  <c r="L490"/>
  <c r="K493"/>
  <c r="L493"/>
  <c r="K494"/>
  <c r="L494"/>
  <c r="K495"/>
  <c r="L495"/>
  <c r="K500"/>
  <c r="L500"/>
  <c r="K505"/>
  <c r="L505"/>
  <c r="K509"/>
  <c r="L509"/>
  <c r="K510"/>
  <c r="L510"/>
  <c r="K513"/>
  <c r="L513"/>
  <c r="K515"/>
  <c r="L515"/>
  <c r="K516"/>
  <c r="L516"/>
  <c r="K517"/>
  <c r="L517"/>
  <c r="K521"/>
  <c r="L521"/>
  <c r="K522"/>
  <c r="L522"/>
  <c r="K528"/>
  <c r="L528"/>
  <c r="K534"/>
  <c r="L534"/>
  <c r="K538"/>
  <c r="L538"/>
  <c r="K544"/>
  <c r="L544"/>
  <c r="K549"/>
  <c r="L549"/>
  <c r="K555"/>
  <c r="L555"/>
  <c r="K557"/>
  <c r="L557"/>
  <c r="K562"/>
  <c r="L562"/>
  <c r="K563"/>
  <c r="L563"/>
  <c r="K569"/>
  <c r="L569"/>
  <c r="K570"/>
  <c r="L570"/>
  <c r="K576"/>
  <c r="L576"/>
  <c r="K579"/>
  <c r="L579"/>
  <c r="K582"/>
  <c r="L582"/>
  <c r="K583"/>
  <c r="L583"/>
  <c r="K586"/>
  <c r="L586"/>
  <c r="K593"/>
  <c r="L593"/>
  <c r="K596"/>
  <c r="L596"/>
  <c r="K598"/>
  <c r="L598"/>
  <c r="K603"/>
  <c r="L603"/>
  <c r="K608"/>
  <c r="L608"/>
  <c r="K609"/>
  <c r="L609"/>
  <c r="K613"/>
  <c r="L613"/>
  <c r="K617"/>
  <c r="L617"/>
  <c r="K621"/>
  <c r="L621"/>
  <c r="K627"/>
  <c r="L627"/>
  <c r="K633"/>
  <c r="L633"/>
  <c r="K639"/>
  <c r="L639"/>
  <c r="K644"/>
  <c r="L644"/>
  <c r="K645"/>
  <c r="L645"/>
  <c r="K651"/>
  <c r="L651"/>
  <c r="K652"/>
  <c r="L652"/>
  <c r="K653"/>
  <c r="L653"/>
  <c r="K658"/>
  <c r="L658"/>
  <c r="K662"/>
  <c r="L662"/>
  <c r="K668"/>
  <c r="L668"/>
  <c r="K674"/>
  <c r="L674"/>
  <c r="K677"/>
  <c r="L677"/>
  <c r="K683"/>
  <c r="L683"/>
  <c r="K686"/>
  <c r="L686"/>
  <c r="K689"/>
  <c r="L689"/>
  <c r="K692"/>
  <c r="L692"/>
  <c r="K696"/>
  <c r="L696"/>
  <c r="K697"/>
  <c r="L697"/>
  <c r="K704"/>
  <c r="L704"/>
  <c r="K708"/>
  <c r="L708"/>
  <c r="K714"/>
  <c r="L714"/>
  <c r="K717"/>
  <c r="L717"/>
  <c r="K719"/>
  <c r="L719"/>
  <c r="K723"/>
  <c r="L723"/>
  <c r="K727"/>
  <c r="L727"/>
  <c r="K732"/>
  <c r="L732"/>
  <c r="K736"/>
  <c r="L736"/>
  <c r="K737"/>
  <c r="L737"/>
  <c r="K738"/>
  <c r="L738"/>
  <c r="K744"/>
  <c r="L744"/>
  <c r="K747"/>
  <c r="L747"/>
  <c r="K750"/>
  <c r="L750"/>
  <c r="K754"/>
  <c r="L754"/>
  <c r="K755"/>
  <c r="L755"/>
  <c r="K760"/>
  <c r="L760"/>
  <c r="K762"/>
  <c r="L762"/>
  <c r="K768"/>
  <c r="L768"/>
  <c r="K774"/>
  <c r="L774"/>
  <c r="K780"/>
  <c r="L780"/>
  <c r="K787"/>
  <c r="L787"/>
  <c r="K792"/>
  <c r="L792"/>
  <c r="K793"/>
  <c r="L793"/>
  <c r="K799"/>
  <c r="L799"/>
  <c r="K800"/>
  <c r="L800"/>
  <c r="K807"/>
  <c r="L807"/>
  <c r="K808"/>
  <c r="L808"/>
  <c r="K810"/>
  <c r="L810"/>
  <c r="K817"/>
  <c r="L817"/>
  <c r="K818"/>
  <c r="L818"/>
  <c r="K825"/>
  <c r="L825"/>
  <c r="K826"/>
  <c r="L826"/>
  <c r="K827"/>
  <c r="L827"/>
  <c r="K829"/>
  <c r="L829"/>
  <c r="K834"/>
  <c r="L834"/>
  <c r="G650"/>
  <c r="G649" s="1"/>
  <c r="F650"/>
  <c r="G626"/>
  <c r="L626" s="1"/>
  <c r="F626"/>
  <c r="F625" s="1"/>
  <c r="F624" s="1"/>
  <c r="G616"/>
  <c r="F616"/>
  <c r="F615" s="1"/>
  <c r="G34"/>
  <c r="F34"/>
  <c r="K34" s="1"/>
  <c r="G29"/>
  <c r="F29"/>
  <c r="G833"/>
  <c r="G832" s="1"/>
  <c r="G828"/>
  <c r="L828" s="1"/>
  <c r="G824"/>
  <c r="L824" s="1"/>
  <c r="G816"/>
  <c r="G815" s="1"/>
  <c r="G814" s="1"/>
  <c r="G809"/>
  <c r="L809" s="1"/>
  <c r="G806"/>
  <c r="G798"/>
  <c r="G797" s="1"/>
  <c r="G796" s="1"/>
  <c r="G791"/>
  <c r="G790" s="1"/>
  <c r="G789" s="1"/>
  <c r="G788" s="1"/>
  <c r="L788" s="1"/>
  <c r="G786"/>
  <c r="G779"/>
  <c r="G778" s="1"/>
  <c r="G773"/>
  <c r="G772" s="1"/>
  <c r="G767"/>
  <c r="G766" s="1"/>
  <c r="G761"/>
  <c r="L761" s="1"/>
  <c r="G759"/>
  <c r="L759" s="1"/>
  <c r="G753"/>
  <c r="G749"/>
  <c r="G748" s="1"/>
  <c r="G746"/>
  <c r="G743"/>
  <c r="G742" s="1"/>
  <c r="G735"/>
  <c r="G731"/>
  <c r="G730" s="1"/>
  <c r="G729" s="1"/>
  <c r="L729" s="1"/>
  <c r="G726"/>
  <c r="G722"/>
  <c r="G718"/>
  <c r="G716"/>
  <c r="G713"/>
  <c r="G707"/>
  <c r="G706" s="1"/>
  <c r="G703"/>
  <c r="G695"/>
  <c r="G691"/>
  <c r="G688"/>
  <c r="G685"/>
  <c r="G682"/>
  <c r="G676"/>
  <c r="G673"/>
  <c r="G667"/>
  <c r="G666" s="1"/>
  <c r="G661"/>
  <c r="G660" s="1"/>
  <c r="G659" s="1"/>
  <c r="G657"/>
  <c r="G643"/>
  <c r="G642" s="1"/>
  <c r="G641" s="1"/>
  <c r="G640" s="1"/>
  <c r="G638"/>
  <c r="G637" s="1"/>
  <c r="G632"/>
  <c r="G625"/>
  <c r="G620"/>
  <c r="G612"/>
  <c r="G611" s="1"/>
  <c r="G607"/>
  <c r="G606" s="1"/>
  <c r="G605" s="1"/>
  <c r="L605" s="1"/>
  <c r="G602"/>
  <c r="G597"/>
  <c r="G595"/>
  <c r="G592"/>
  <c r="G585"/>
  <c r="G581"/>
  <c r="G578"/>
  <c r="G575"/>
  <c r="G568"/>
  <c r="G561"/>
  <c r="G556"/>
  <c r="G554"/>
  <c r="L554" s="1"/>
  <c r="G548"/>
  <c r="G543"/>
  <c r="G537"/>
  <c r="G533"/>
  <c r="G532" s="1"/>
  <c r="G527"/>
  <c r="G520"/>
  <c r="G514"/>
  <c r="G512"/>
  <c r="G508"/>
  <c r="G504"/>
  <c r="G503" s="1"/>
  <c r="G502" s="1"/>
  <c r="G499"/>
  <c r="G492"/>
  <c r="G489"/>
  <c r="G480"/>
  <c r="G473"/>
  <c r="G467"/>
  <c r="G465"/>
  <c r="G459"/>
  <c r="G456"/>
  <c r="G453"/>
  <c r="G451"/>
  <c r="L451" s="1"/>
  <c r="G448"/>
  <c r="G445"/>
  <c r="G442"/>
  <c r="G439"/>
  <c r="G433"/>
  <c r="G427"/>
  <c r="G422"/>
  <c r="G416"/>
  <c r="G413"/>
  <c r="G410"/>
  <c r="L410" s="1"/>
  <c r="G408"/>
  <c r="L408" s="1"/>
  <c r="G405"/>
  <c r="G403"/>
  <c r="G399"/>
  <c r="G397"/>
  <c r="L397" s="1"/>
  <c r="G394"/>
  <c r="G387"/>
  <c r="G384"/>
  <c r="G379"/>
  <c r="G376"/>
  <c r="G371"/>
  <c r="G366"/>
  <c r="G361"/>
  <c r="G360" s="1"/>
  <c r="G359" s="1"/>
  <c r="G357"/>
  <c r="G355"/>
  <c r="L355" s="1"/>
  <c r="G352"/>
  <c r="G349"/>
  <c r="L349" s="1"/>
  <c r="G344"/>
  <c r="G340"/>
  <c r="G337"/>
  <c r="G334"/>
  <c r="G331"/>
  <c r="G328"/>
  <c r="G325"/>
  <c r="L325" s="1"/>
  <c r="G323"/>
  <c r="G319"/>
  <c r="L319" s="1"/>
  <c r="G316"/>
  <c r="G307"/>
  <c r="G304"/>
  <c r="G300"/>
  <c r="L300" s="1"/>
  <c r="G297"/>
  <c r="L297" s="1"/>
  <c r="G291"/>
  <c r="G285"/>
  <c r="G280"/>
  <c r="G274"/>
  <c r="G271"/>
  <c r="L271" s="1"/>
  <c r="G269"/>
  <c r="G264"/>
  <c r="G261"/>
  <c r="G257"/>
  <c r="G250"/>
  <c r="G245"/>
  <c r="G244" s="1"/>
  <c r="G240"/>
  <c r="G236"/>
  <c r="L236" s="1"/>
  <c r="G234"/>
  <c r="G232"/>
  <c r="G225"/>
  <c r="G222"/>
  <c r="G213"/>
  <c r="G208"/>
  <c r="G205"/>
  <c r="G201"/>
  <c r="G197"/>
  <c r="G194"/>
  <c r="G191"/>
  <c r="L191" s="1"/>
  <c r="G187"/>
  <c r="G185"/>
  <c r="L185" s="1"/>
  <c r="G178"/>
  <c r="G175"/>
  <c r="G172"/>
  <c r="G169"/>
  <c r="L169" s="1"/>
  <c r="G167"/>
  <c r="G164"/>
  <c r="G162"/>
  <c r="L162" s="1"/>
  <c r="G157"/>
  <c r="G155"/>
  <c r="L155" s="1"/>
  <c r="G153"/>
  <c r="G150"/>
  <c r="G146"/>
  <c r="G144"/>
  <c r="G141"/>
  <c r="G136"/>
  <c r="G131"/>
  <c r="G129"/>
  <c r="L129" s="1"/>
  <c r="G127"/>
  <c r="G125"/>
  <c r="G123"/>
  <c r="L123" s="1"/>
  <c r="G117"/>
  <c r="G113"/>
  <c r="G111"/>
  <c r="L111" s="1"/>
  <c r="G106"/>
  <c r="G102"/>
  <c r="G95"/>
  <c r="G89"/>
  <c r="G81"/>
  <c r="G77"/>
  <c r="L77" s="1"/>
  <c r="G74"/>
  <c r="G70"/>
  <c r="G65"/>
  <c r="L65" s="1"/>
  <c r="G63"/>
  <c r="G59"/>
  <c r="G58" s="1"/>
  <c r="G54"/>
  <c r="G50"/>
  <c r="G47"/>
  <c r="G44"/>
  <c r="G41"/>
  <c r="G39"/>
  <c r="G36"/>
  <c r="G23"/>
  <c r="G20"/>
  <c r="G18"/>
  <c r="G15"/>
  <c r="F833"/>
  <c r="F832" s="1"/>
  <c r="F831" s="1"/>
  <c r="F830" s="1"/>
  <c r="K830" s="1"/>
  <c r="F828"/>
  <c r="K828" s="1"/>
  <c r="F824"/>
  <c r="K824" s="1"/>
  <c r="F816"/>
  <c r="F815" s="1"/>
  <c r="F814" s="1"/>
  <c r="F813" s="1"/>
  <c r="F812" s="1"/>
  <c r="F811" s="1"/>
  <c r="K811" s="1"/>
  <c r="F809"/>
  <c r="F806"/>
  <c r="K806" s="1"/>
  <c r="F798"/>
  <c r="F797" s="1"/>
  <c r="F796" s="1"/>
  <c r="F795" s="1"/>
  <c r="F794" s="1"/>
  <c r="K794" s="1"/>
  <c r="F791"/>
  <c r="F790" s="1"/>
  <c r="F789" s="1"/>
  <c r="F788" s="1"/>
  <c r="F786"/>
  <c r="F785" s="1"/>
  <c r="F784" s="1"/>
  <c r="F783" s="1"/>
  <c r="K783" s="1"/>
  <c r="F779"/>
  <c r="F778" s="1"/>
  <c r="F777" s="1"/>
  <c r="F776" s="1"/>
  <c r="F775" s="1"/>
  <c r="K775" s="1"/>
  <c r="F773"/>
  <c r="F767"/>
  <c r="F766" s="1"/>
  <c r="F765" s="1"/>
  <c r="F764" s="1"/>
  <c r="F763" s="1"/>
  <c r="K763" s="1"/>
  <c r="F761"/>
  <c r="K761" s="1"/>
  <c r="F759"/>
  <c r="F753"/>
  <c r="F752" s="1"/>
  <c r="F751" s="1"/>
  <c r="K751" s="1"/>
  <c r="F749"/>
  <c r="F748" s="1"/>
  <c r="K748" s="1"/>
  <c r="F746"/>
  <c r="F743"/>
  <c r="F742" s="1"/>
  <c r="K742" s="1"/>
  <c r="F735"/>
  <c r="F734" s="1"/>
  <c r="F733" s="1"/>
  <c r="K733" s="1"/>
  <c r="F731"/>
  <c r="F730" s="1"/>
  <c r="F729" s="1"/>
  <c r="K729" s="1"/>
  <c r="F726"/>
  <c r="F725" s="1"/>
  <c r="F724" s="1"/>
  <c r="K724" s="1"/>
  <c r="F722"/>
  <c r="F721" s="1"/>
  <c r="F720" s="1"/>
  <c r="K720" s="1"/>
  <c r="F718"/>
  <c r="K718" s="1"/>
  <c r="F716"/>
  <c r="F715" s="1"/>
  <c r="K715" s="1"/>
  <c r="F713"/>
  <c r="F712" s="1"/>
  <c r="K712" s="1"/>
  <c r="F707"/>
  <c r="F703"/>
  <c r="F702" s="1"/>
  <c r="F701" s="1"/>
  <c r="K701" s="1"/>
  <c r="F695"/>
  <c r="F694" s="1"/>
  <c r="F693" s="1"/>
  <c r="K693" s="1"/>
  <c r="F691"/>
  <c r="K691" s="1"/>
  <c r="F688"/>
  <c r="F687" s="1"/>
  <c r="K687" s="1"/>
  <c r="F685"/>
  <c r="F684" s="1"/>
  <c r="K684" s="1"/>
  <c r="F682"/>
  <c r="F681" s="1"/>
  <c r="K681" s="1"/>
  <c r="F676"/>
  <c r="F675" s="1"/>
  <c r="K675" s="1"/>
  <c r="F673"/>
  <c r="F672" s="1"/>
  <c r="K672" s="1"/>
  <c r="F667"/>
  <c r="F661"/>
  <c r="F660" s="1"/>
  <c r="F659" s="1"/>
  <c r="K659" s="1"/>
  <c r="F657"/>
  <c r="F656" s="1"/>
  <c r="F655" s="1"/>
  <c r="K655" s="1"/>
  <c r="F643"/>
  <c r="F642" s="1"/>
  <c r="F641" s="1"/>
  <c r="F640" s="1"/>
  <c r="K640" s="1"/>
  <c r="F638"/>
  <c r="F637" s="1"/>
  <c r="F636" s="1"/>
  <c r="F635" s="1"/>
  <c r="K635" s="1"/>
  <c r="F632"/>
  <c r="F631" s="1"/>
  <c r="F630" s="1"/>
  <c r="F620"/>
  <c r="F612"/>
  <c r="F607"/>
  <c r="F606" s="1"/>
  <c r="F602"/>
  <c r="F601" s="1"/>
  <c r="F600" s="1"/>
  <c r="F597"/>
  <c r="K597" s="1"/>
  <c r="F595"/>
  <c r="K595" s="1"/>
  <c r="F592"/>
  <c r="F585"/>
  <c r="F581"/>
  <c r="F580" s="1"/>
  <c r="K580" s="1"/>
  <c r="F578"/>
  <c r="F577" s="1"/>
  <c r="K577" s="1"/>
  <c r="F575"/>
  <c r="F574" s="1"/>
  <c r="K574" s="1"/>
  <c r="F568"/>
  <c r="F567" s="1"/>
  <c r="F561"/>
  <c r="F556"/>
  <c r="K556" s="1"/>
  <c r="F554"/>
  <c r="K554" s="1"/>
  <c r="F548"/>
  <c r="F547" s="1"/>
  <c r="F546" s="1"/>
  <c r="F543"/>
  <c r="F537"/>
  <c r="F533"/>
  <c r="F527"/>
  <c r="F526" s="1"/>
  <c r="F520"/>
  <c r="F519" s="1"/>
  <c r="F514"/>
  <c r="K514" s="1"/>
  <c r="F512"/>
  <c r="K512" s="1"/>
  <c r="F508"/>
  <c r="F507" s="1"/>
  <c r="K507" s="1"/>
  <c r="F504"/>
  <c r="F499"/>
  <c r="F492"/>
  <c r="F489"/>
  <c r="F480"/>
  <c r="F479" s="1"/>
  <c r="F473"/>
  <c r="F467"/>
  <c r="K467" s="1"/>
  <c r="F465"/>
  <c r="K465" s="1"/>
  <c r="F459"/>
  <c r="F458" s="1"/>
  <c r="K458" s="1"/>
  <c r="F456"/>
  <c r="F453"/>
  <c r="K453" s="1"/>
  <c r="F451"/>
  <c r="K451" s="1"/>
  <c r="F448"/>
  <c r="F445"/>
  <c r="F442"/>
  <c r="F439"/>
  <c r="F433"/>
  <c r="F427"/>
  <c r="F422"/>
  <c r="F416"/>
  <c r="F413"/>
  <c r="F410"/>
  <c r="K410" s="1"/>
  <c r="F408"/>
  <c r="K408" s="1"/>
  <c r="F405"/>
  <c r="K405" s="1"/>
  <c r="F403"/>
  <c r="K403" s="1"/>
  <c r="F399"/>
  <c r="K399" s="1"/>
  <c r="F397"/>
  <c r="K397" s="1"/>
  <c r="F394"/>
  <c r="F393" s="1"/>
  <c r="K393" s="1"/>
  <c r="F387"/>
  <c r="K387" s="1"/>
  <c r="F384"/>
  <c r="K384" s="1"/>
  <c r="F379"/>
  <c r="K379" s="1"/>
  <c r="F376"/>
  <c r="K376" s="1"/>
  <c r="F371"/>
  <c r="F366"/>
  <c r="F365" s="1"/>
  <c r="F361"/>
  <c r="F357"/>
  <c r="K357" s="1"/>
  <c r="F355"/>
  <c r="K355" s="1"/>
  <c r="F352"/>
  <c r="K352" s="1"/>
  <c r="F349"/>
  <c r="K349" s="1"/>
  <c r="F344"/>
  <c r="F340"/>
  <c r="K340" s="1"/>
  <c r="F337"/>
  <c r="K337" s="1"/>
  <c r="F334"/>
  <c r="K334" s="1"/>
  <c r="F331"/>
  <c r="K331" s="1"/>
  <c r="F328"/>
  <c r="K328" s="1"/>
  <c r="F325"/>
  <c r="K325" s="1"/>
  <c r="F323"/>
  <c r="K323" s="1"/>
  <c r="F319"/>
  <c r="K319" s="1"/>
  <c r="F316"/>
  <c r="K316" s="1"/>
  <c r="F307"/>
  <c r="K307" s="1"/>
  <c r="F304"/>
  <c r="K304" s="1"/>
  <c r="F300"/>
  <c r="K300" s="1"/>
  <c r="F297"/>
  <c r="K297" s="1"/>
  <c r="F291"/>
  <c r="F285"/>
  <c r="F280"/>
  <c r="F274"/>
  <c r="F271"/>
  <c r="K271" s="1"/>
  <c r="F269"/>
  <c r="K269" s="1"/>
  <c r="F264"/>
  <c r="F263" s="1"/>
  <c r="K263" s="1"/>
  <c r="F261"/>
  <c r="K261" s="1"/>
  <c r="F257"/>
  <c r="K257" s="1"/>
  <c r="F250"/>
  <c r="F245"/>
  <c r="F240"/>
  <c r="F236"/>
  <c r="K236" s="1"/>
  <c r="F234"/>
  <c r="K234" s="1"/>
  <c r="F232"/>
  <c r="K232" s="1"/>
  <c r="F225"/>
  <c r="F222"/>
  <c r="F213"/>
  <c r="F208"/>
  <c r="F205"/>
  <c r="F201"/>
  <c r="F197"/>
  <c r="F194"/>
  <c r="F191"/>
  <c r="K191" s="1"/>
  <c r="F187"/>
  <c r="K187" s="1"/>
  <c r="F185"/>
  <c r="K185" s="1"/>
  <c r="F178"/>
  <c r="F175"/>
  <c r="F172"/>
  <c r="K172" s="1"/>
  <c r="F169"/>
  <c r="K169" s="1"/>
  <c r="F167"/>
  <c r="K167" s="1"/>
  <c r="F164"/>
  <c r="K164" s="1"/>
  <c r="F162"/>
  <c r="K162" s="1"/>
  <c r="F157"/>
  <c r="K157" s="1"/>
  <c r="F155"/>
  <c r="K155" s="1"/>
  <c r="F153"/>
  <c r="K153" s="1"/>
  <c r="F150"/>
  <c r="F146"/>
  <c r="K146" s="1"/>
  <c r="F144"/>
  <c r="K144" s="1"/>
  <c r="F141"/>
  <c r="F136"/>
  <c r="F131"/>
  <c r="K131" s="1"/>
  <c r="F129"/>
  <c r="K129" s="1"/>
  <c r="F127"/>
  <c r="K127" s="1"/>
  <c r="F125"/>
  <c r="K125" s="1"/>
  <c r="F123"/>
  <c r="K123" s="1"/>
  <c r="F117"/>
  <c r="F113"/>
  <c r="K113" s="1"/>
  <c r="F111"/>
  <c r="K111" s="1"/>
  <c r="F106"/>
  <c r="F102"/>
  <c r="F95"/>
  <c r="F89"/>
  <c r="F88" s="1"/>
  <c r="F81"/>
  <c r="F77"/>
  <c r="K77" s="1"/>
  <c r="F74"/>
  <c r="K74" s="1"/>
  <c r="F70"/>
  <c r="F65"/>
  <c r="K65" s="1"/>
  <c r="F63"/>
  <c r="K63" s="1"/>
  <c r="F59"/>
  <c r="F54"/>
  <c r="F50"/>
  <c r="F47"/>
  <c r="F44"/>
  <c r="F41"/>
  <c r="K41" s="1"/>
  <c r="F39"/>
  <c r="K39" s="1"/>
  <c r="F36"/>
  <c r="K36" s="1"/>
  <c r="F690"/>
  <c r="K690" s="1"/>
  <c r="F23"/>
  <c r="F20"/>
  <c r="K20" s="1"/>
  <c r="F18"/>
  <c r="K18" s="1"/>
  <c r="F15"/>
  <c r="K15" s="1"/>
  <c r="H703" l="1"/>
  <c r="H197"/>
  <c r="H245"/>
  <c r="H456"/>
  <c r="H54"/>
  <c r="H150"/>
  <c r="H264"/>
  <c r="H291"/>
  <c r="H427"/>
  <c r="H473"/>
  <c r="H489"/>
  <c r="H606"/>
  <c r="H23"/>
  <c r="H50"/>
  <c r="H106"/>
  <c r="H205"/>
  <c r="H285"/>
  <c r="H422"/>
  <c r="H448"/>
  <c r="H592"/>
  <c r="H620"/>
  <c r="H29"/>
  <c r="H117"/>
  <c r="H408"/>
  <c r="H44"/>
  <c r="H47"/>
  <c r="H70"/>
  <c r="H178"/>
  <c r="H201"/>
  <c r="H280"/>
  <c r="H445"/>
  <c r="H499"/>
  <c r="H585"/>
  <c r="H833"/>
  <c r="L36"/>
  <c r="H36"/>
  <c r="G665"/>
  <c r="H773"/>
  <c r="H81"/>
  <c r="L153"/>
  <c r="H153"/>
  <c r="G212"/>
  <c r="L212" s="1"/>
  <c r="H213"/>
  <c r="L269"/>
  <c r="H269"/>
  <c r="L340"/>
  <c r="H340"/>
  <c r="G432"/>
  <c r="G431" s="1"/>
  <c r="H433"/>
  <c r="H575"/>
  <c r="G694"/>
  <c r="L694" s="1"/>
  <c r="H695"/>
  <c r="F312"/>
  <c r="K312" s="1"/>
  <c r="H313"/>
  <c r="H816"/>
  <c r="H786"/>
  <c r="H743"/>
  <c r="H667"/>
  <c r="H578"/>
  <c r="H361"/>
  <c r="H297"/>
  <c r="H169"/>
  <c r="H111"/>
  <c r="F706"/>
  <c r="F705" s="1"/>
  <c r="K705" s="1"/>
  <c r="H707"/>
  <c r="L187"/>
  <c r="H187"/>
  <c r="L357"/>
  <c r="H357"/>
  <c r="G507"/>
  <c r="H508"/>
  <c r="G624"/>
  <c r="L624" s="1"/>
  <c r="H625"/>
  <c r="L718"/>
  <c r="H718"/>
  <c r="H325"/>
  <c r="H271"/>
  <c r="L58"/>
  <c r="L113"/>
  <c r="H113"/>
  <c r="G239"/>
  <c r="L239" s="1"/>
  <c r="H240"/>
  <c r="L359"/>
  <c r="L453"/>
  <c r="H453"/>
  <c r="L512"/>
  <c r="H512"/>
  <c r="L597"/>
  <c r="H597"/>
  <c r="G631"/>
  <c r="H632"/>
  <c r="G721"/>
  <c r="H722"/>
  <c r="G813"/>
  <c r="L813" s="1"/>
  <c r="H814"/>
  <c r="H824"/>
  <c r="H798"/>
  <c r="L15"/>
  <c r="H15"/>
  <c r="L63"/>
  <c r="H63"/>
  <c r="H136"/>
  <c r="L172"/>
  <c r="H172"/>
  <c r="H344"/>
  <c r="H439"/>
  <c r="H548"/>
  <c r="H602"/>
  <c r="H637"/>
  <c r="H753"/>
  <c r="H815"/>
  <c r="H797"/>
  <c r="H767"/>
  <c r="H726"/>
  <c r="H185"/>
  <c r="H155"/>
  <c r="H123"/>
  <c r="H59"/>
  <c r="G207"/>
  <c r="H208"/>
  <c r="L337"/>
  <c r="H337"/>
  <c r="L405"/>
  <c r="H405"/>
  <c r="G536"/>
  <c r="H537"/>
  <c r="G690"/>
  <c r="H691"/>
  <c r="H809"/>
  <c r="H731"/>
  <c r="L39"/>
  <c r="H39"/>
  <c r="L131"/>
  <c r="H131"/>
  <c r="L323"/>
  <c r="H323"/>
  <c r="L387"/>
  <c r="H387"/>
  <c r="G479"/>
  <c r="H479" s="1"/>
  <c r="H480"/>
  <c r="G542"/>
  <c r="H543"/>
  <c r="G672"/>
  <c r="H673"/>
  <c r="L748"/>
  <c r="H748"/>
  <c r="G777"/>
  <c r="H778"/>
  <c r="F649"/>
  <c r="H650"/>
  <c r="L41"/>
  <c r="H41"/>
  <c r="H89"/>
  <c r="H194"/>
  <c r="G221"/>
  <c r="H222"/>
  <c r="H366"/>
  <c r="L18"/>
  <c r="H18"/>
  <c r="H95"/>
  <c r="H141"/>
  <c r="L157"/>
  <c r="H157"/>
  <c r="H175"/>
  <c r="H225"/>
  <c r="H250"/>
  <c r="H274"/>
  <c r="L304"/>
  <c r="H304"/>
  <c r="L328"/>
  <c r="H328"/>
  <c r="H371"/>
  <c r="H413"/>
  <c r="H459"/>
  <c r="H492"/>
  <c r="H581"/>
  <c r="H828"/>
  <c r="H661"/>
  <c r="H642"/>
  <c r="H626"/>
  <c r="H612"/>
  <c r="H504"/>
  <c r="H236"/>
  <c r="H191"/>
  <c r="L595"/>
  <c r="H595"/>
  <c r="G771"/>
  <c r="L771" s="1"/>
  <c r="L20"/>
  <c r="H20"/>
  <c r="G101"/>
  <c r="L101" s="1"/>
  <c r="H102"/>
  <c r="L125"/>
  <c r="H125"/>
  <c r="L144"/>
  <c r="H144"/>
  <c r="L232"/>
  <c r="H232"/>
  <c r="L257"/>
  <c r="H257"/>
  <c r="L307"/>
  <c r="H307"/>
  <c r="L331"/>
  <c r="H331"/>
  <c r="L352"/>
  <c r="H352"/>
  <c r="L376"/>
  <c r="H376"/>
  <c r="L399"/>
  <c r="H399"/>
  <c r="G415"/>
  <c r="H416"/>
  <c r="L465"/>
  <c r="H465"/>
  <c r="G526"/>
  <c r="H527"/>
  <c r="L556"/>
  <c r="H556"/>
  <c r="G656"/>
  <c r="H657"/>
  <c r="G684"/>
  <c r="H685"/>
  <c r="G712"/>
  <c r="H713"/>
  <c r="G734"/>
  <c r="H735"/>
  <c r="G795"/>
  <c r="L795" s="1"/>
  <c r="H796"/>
  <c r="G831"/>
  <c r="L831" s="1"/>
  <c r="H832"/>
  <c r="G615"/>
  <c r="L615" s="1"/>
  <c r="H616"/>
  <c r="H779"/>
  <c r="H761"/>
  <c r="H749"/>
  <c r="H660"/>
  <c r="H641"/>
  <c r="H451"/>
  <c r="H319"/>
  <c r="H129"/>
  <c r="H77"/>
  <c r="H65"/>
  <c r="K788"/>
  <c r="H788"/>
  <c r="L167"/>
  <c r="H167"/>
  <c r="L384"/>
  <c r="H384"/>
  <c r="G567"/>
  <c r="L567" s="1"/>
  <c r="H568"/>
  <c r="G745"/>
  <c r="G741" s="1"/>
  <c r="H746"/>
  <c r="L74"/>
  <c r="H74"/>
  <c r="L127"/>
  <c r="H127"/>
  <c r="L146"/>
  <c r="H146"/>
  <c r="L164"/>
  <c r="H164"/>
  <c r="L234"/>
  <c r="H234"/>
  <c r="L261"/>
  <c r="H261"/>
  <c r="L316"/>
  <c r="H316"/>
  <c r="L334"/>
  <c r="H334"/>
  <c r="L379"/>
  <c r="H379"/>
  <c r="L403"/>
  <c r="H403"/>
  <c r="L467"/>
  <c r="H467"/>
  <c r="L502"/>
  <c r="G560"/>
  <c r="L560" s="1"/>
  <c r="H561"/>
  <c r="L659"/>
  <c r="H659"/>
  <c r="G687"/>
  <c r="H688"/>
  <c r="G715"/>
  <c r="H716"/>
  <c r="L742"/>
  <c r="H742"/>
  <c r="G765"/>
  <c r="L765" s="1"/>
  <c r="H766"/>
  <c r="L806"/>
  <c r="H806"/>
  <c r="H791"/>
  <c r="H533"/>
  <c r="H355"/>
  <c r="H162"/>
  <c r="H394"/>
  <c r="L514"/>
  <c r="H514"/>
  <c r="H676"/>
  <c r="L34"/>
  <c r="H34"/>
  <c r="H790"/>
  <c r="H730"/>
  <c r="H442"/>
  <c r="G519"/>
  <c r="H519" s="1"/>
  <c r="H520"/>
  <c r="L640"/>
  <c r="H640"/>
  <c r="G681"/>
  <c r="H682"/>
  <c r="G705"/>
  <c r="H789"/>
  <c r="H759"/>
  <c r="H729"/>
  <c r="H638"/>
  <c r="H554"/>
  <c r="H410"/>
  <c r="H300"/>
  <c r="H643"/>
  <c r="H607"/>
  <c r="H397"/>
  <c r="H349"/>
  <c r="G312"/>
  <c r="L789"/>
  <c r="L650"/>
  <c r="K313"/>
  <c r="K814"/>
  <c r="L730"/>
  <c r="K616"/>
  <c r="L706"/>
  <c r="F184"/>
  <c r="K184" s="1"/>
  <c r="L779"/>
  <c r="L722"/>
  <c r="K813"/>
  <c r="K778"/>
  <c r="L773"/>
  <c r="L749"/>
  <c r="L743"/>
  <c r="L665"/>
  <c r="L656"/>
  <c r="L643"/>
  <c r="L638"/>
  <c r="K625"/>
  <c r="L607"/>
  <c r="K578"/>
  <c r="K777"/>
  <c r="L734"/>
  <c r="L713"/>
  <c r="L695"/>
  <c r="L642"/>
  <c r="L606"/>
  <c r="L533"/>
  <c r="K366"/>
  <c r="L641"/>
  <c r="K520"/>
  <c r="L833"/>
  <c r="K816"/>
  <c r="L797"/>
  <c r="L791"/>
  <c r="L746"/>
  <c r="L632"/>
  <c r="K508"/>
  <c r="G805"/>
  <c r="K833"/>
  <c r="L815"/>
  <c r="L790"/>
  <c r="L767"/>
  <c r="L731"/>
  <c r="L716"/>
  <c r="L707"/>
  <c r="L682"/>
  <c r="L480"/>
  <c r="F94"/>
  <c r="K95"/>
  <c r="F196"/>
  <c r="K196" s="1"/>
  <c r="K197"/>
  <c r="F22"/>
  <c r="K22" s="1"/>
  <c r="K23"/>
  <c r="F69"/>
  <c r="K69" s="1"/>
  <c r="K70"/>
  <c r="F49"/>
  <c r="K49" s="1"/>
  <c r="K50"/>
  <c r="F105"/>
  <c r="K106"/>
  <c r="F204"/>
  <c r="K204" s="1"/>
  <c r="K205"/>
  <c r="F284"/>
  <c r="K285"/>
  <c r="F421"/>
  <c r="K422"/>
  <c r="F447"/>
  <c r="K447" s="1"/>
  <c r="K448"/>
  <c r="F503"/>
  <c r="H503" s="1"/>
  <c r="K504"/>
  <c r="F532"/>
  <c r="H532" s="1"/>
  <c r="K533"/>
  <c r="F560"/>
  <c r="K561"/>
  <c r="F591"/>
  <c r="K591" s="1"/>
  <c r="K592"/>
  <c r="F666"/>
  <c r="H666" s="1"/>
  <c r="K667"/>
  <c r="F745"/>
  <c r="K745" s="1"/>
  <c r="K746"/>
  <c r="F772"/>
  <c r="H772" s="1"/>
  <c r="K773"/>
  <c r="F805"/>
  <c r="K805" s="1"/>
  <c r="K809"/>
  <c r="G43"/>
  <c r="L44"/>
  <c r="G94"/>
  <c r="L95"/>
  <c r="G140"/>
  <c r="L141"/>
  <c r="G174"/>
  <c r="L175"/>
  <c r="G196"/>
  <c r="L197"/>
  <c r="G224"/>
  <c r="L225"/>
  <c r="G249"/>
  <c r="L250"/>
  <c r="G273"/>
  <c r="L274"/>
  <c r="G343"/>
  <c r="L344"/>
  <c r="G365"/>
  <c r="H365" s="1"/>
  <c r="L366"/>
  <c r="G393"/>
  <c r="L394"/>
  <c r="G438"/>
  <c r="L439"/>
  <c r="G455"/>
  <c r="L456"/>
  <c r="G488"/>
  <c r="L489"/>
  <c r="G547"/>
  <c r="H547" s="1"/>
  <c r="L548"/>
  <c r="G577"/>
  <c r="L578"/>
  <c r="G601"/>
  <c r="H601" s="1"/>
  <c r="L602"/>
  <c r="G636"/>
  <c r="H636" s="1"/>
  <c r="L637"/>
  <c r="G675"/>
  <c r="L676"/>
  <c r="G702"/>
  <c r="H702" s="1"/>
  <c r="L703"/>
  <c r="G725"/>
  <c r="H725" s="1"/>
  <c r="L726"/>
  <c r="G752"/>
  <c r="H752" s="1"/>
  <c r="L753"/>
  <c r="G785"/>
  <c r="H785" s="1"/>
  <c r="L786"/>
  <c r="G648"/>
  <c r="L649"/>
  <c r="F43"/>
  <c r="K43" s="1"/>
  <c r="K44"/>
  <c r="F140"/>
  <c r="K140" s="1"/>
  <c r="K141"/>
  <c r="F174"/>
  <c r="K174" s="1"/>
  <c r="K175"/>
  <c r="F46"/>
  <c r="K46" s="1"/>
  <c r="K47"/>
  <c r="F101"/>
  <c r="K102"/>
  <c r="F619"/>
  <c r="K620"/>
  <c r="F53"/>
  <c r="K54"/>
  <c r="F149"/>
  <c r="K149" s="1"/>
  <c r="K150"/>
  <c r="F207"/>
  <c r="K207" s="1"/>
  <c r="K208"/>
  <c r="F290"/>
  <c r="K291"/>
  <c r="F426"/>
  <c r="K427"/>
  <c r="F472"/>
  <c r="K473"/>
  <c r="F536"/>
  <c r="K537"/>
  <c r="F566"/>
  <c r="K567"/>
  <c r="F629"/>
  <c r="K630"/>
  <c r="G46"/>
  <c r="L47"/>
  <c r="G69"/>
  <c r="L70"/>
  <c r="G177"/>
  <c r="L178"/>
  <c r="G200"/>
  <c r="L201"/>
  <c r="G279"/>
  <c r="L280"/>
  <c r="G370"/>
  <c r="L371"/>
  <c r="G412"/>
  <c r="L413"/>
  <c r="G441"/>
  <c r="L442"/>
  <c r="G458"/>
  <c r="L459"/>
  <c r="G491"/>
  <c r="G487" s="1"/>
  <c r="L492"/>
  <c r="G580"/>
  <c r="L581"/>
  <c r="G758"/>
  <c r="F614"/>
  <c r="K614" s="1"/>
  <c r="K615"/>
  <c r="L832"/>
  <c r="K815"/>
  <c r="K812"/>
  <c r="K797"/>
  <c r="K791"/>
  <c r="K785"/>
  <c r="K779"/>
  <c r="K776"/>
  <c r="K767"/>
  <c r="K764"/>
  <c r="K752"/>
  <c r="K749"/>
  <c r="K743"/>
  <c r="K734"/>
  <c r="K731"/>
  <c r="K725"/>
  <c r="K722"/>
  <c r="K716"/>
  <c r="K713"/>
  <c r="K707"/>
  <c r="K695"/>
  <c r="K656"/>
  <c r="K650"/>
  <c r="K641"/>
  <c r="K638"/>
  <c r="K632"/>
  <c r="L616"/>
  <c r="L612"/>
  <c r="K601"/>
  <c r="K581"/>
  <c r="L561"/>
  <c r="L543"/>
  <c r="L537"/>
  <c r="L527"/>
  <c r="K480"/>
  <c r="L245"/>
  <c r="L59"/>
  <c r="F58"/>
  <c r="K58" s="1"/>
  <c r="K59"/>
  <c r="F80"/>
  <c r="K80" s="1"/>
  <c r="K81"/>
  <c r="F212"/>
  <c r="K213"/>
  <c r="F239"/>
  <c r="K240"/>
  <c r="F360"/>
  <c r="H360" s="1"/>
  <c r="K361"/>
  <c r="F432"/>
  <c r="K433"/>
  <c r="F478"/>
  <c r="K479"/>
  <c r="F542"/>
  <c r="K543"/>
  <c r="G22"/>
  <c r="L23"/>
  <c r="G49"/>
  <c r="L50"/>
  <c r="G105"/>
  <c r="L106"/>
  <c r="G204"/>
  <c r="L205"/>
  <c r="G284"/>
  <c r="H284" s="1"/>
  <c r="L285"/>
  <c r="G444"/>
  <c r="L445"/>
  <c r="G498"/>
  <c r="L499"/>
  <c r="G584"/>
  <c r="L585"/>
  <c r="G610"/>
  <c r="L611"/>
  <c r="K832"/>
  <c r="L814"/>
  <c r="L796"/>
  <c r="L778"/>
  <c r="L772"/>
  <c r="L766"/>
  <c r="L721"/>
  <c r="L691"/>
  <c r="L688"/>
  <c r="L685"/>
  <c r="L673"/>
  <c r="L667"/>
  <c r="L661"/>
  <c r="L631"/>
  <c r="K548"/>
  <c r="L536"/>
  <c r="K527"/>
  <c r="K459"/>
  <c r="L416"/>
  <c r="K264"/>
  <c r="L222"/>
  <c r="K89"/>
  <c r="F87"/>
  <c r="K88"/>
  <c r="F116"/>
  <c r="K117"/>
  <c r="F135"/>
  <c r="K136"/>
  <c r="F193"/>
  <c r="K193" s="1"/>
  <c r="K194"/>
  <c r="F221"/>
  <c r="K221" s="1"/>
  <c r="K222"/>
  <c r="F244"/>
  <c r="H244" s="1"/>
  <c r="K245"/>
  <c r="F343"/>
  <c r="K344"/>
  <c r="F364"/>
  <c r="K364" s="1"/>
  <c r="K365"/>
  <c r="F438"/>
  <c r="K438" s="1"/>
  <c r="K439"/>
  <c r="F455"/>
  <c r="K455" s="1"/>
  <c r="K456"/>
  <c r="F488"/>
  <c r="K488" s="1"/>
  <c r="K489"/>
  <c r="F545"/>
  <c r="K545" s="1"/>
  <c r="K546"/>
  <c r="F599"/>
  <c r="K599" s="1"/>
  <c r="K600"/>
  <c r="F758"/>
  <c r="K758" s="1"/>
  <c r="G53"/>
  <c r="L54"/>
  <c r="G149"/>
  <c r="L150"/>
  <c r="G263"/>
  <c r="L264"/>
  <c r="G290"/>
  <c r="L291"/>
  <c r="G421"/>
  <c r="L422"/>
  <c r="G447"/>
  <c r="L448"/>
  <c r="G531"/>
  <c r="L532"/>
  <c r="G591"/>
  <c r="L592"/>
  <c r="G619"/>
  <c r="L620"/>
  <c r="F28"/>
  <c r="K29"/>
  <c r="F623"/>
  <c r="K624"/>
  <c r="K796"/>
  <c r="K790"/>
  <c r="K784"/>
  <c r="K766"/>
  <c r="K730"/>
  <c r="K721"/>
  <c r="K706"/>
  <c r="K703"/>
  <c r="K694"/>
  <c r="K688"/>
  <c r="K685"/>
  <c r="K682"/>
  <c r="K676"/>
  <c r="K673"/>
  <c r="K661"/>
  <c r="K649"/>
  <c r="K643"/>
  <c r="K637"/>
  <c r="K631"/>
  <c r="L568"/>
  <c r="L526"/>
  <c r="L208"/>
  <c r="F224"/>
  <c r="K224" s="1"/>
  <c r="K225"/>
  <c r="F249"/>
  <c r="K250"/>
  <c r="F273"/>
  <c r="K273" s="1"/>
  <c r="K274"/>
  <c r="F370"/>
  <c r="K371"/>
  <c r="F412"/>
  <c r="K412" s="1"/>
  <c r="K413"/>
  <c r="F441"/>
  <c r="K441" s="1"/>
  <c r="K442"/>
  <c r="F491"/>
  <c r="K491" s="1"/>
  <c r="K492"/>
  <c r="F518"/>
  <c r="K518" s="1"/>
  <c r="K519"/>
  <c r="F605"/>
  <c r="K606"/>
  <c r="G80"/>
  <c r="L81"/>
  <c r="G238"/>
  <c r="G426"/>
  <c r="H426" s="1"/>
  <c r="L427"/>
  <c r="G472"/>
  <c r="L473"/>
  <c r="G28"/>
  <c r="L29"/>
  <c r="K831"/>
  <c r="L816"/>
  <c r="L798"/>
  <c r="L777"/>
  <c r="L735"/>
  <c r="L666"/>
  <c r="L660"/>
  <c r="L657"/>
  <c r="K626"/>
  <c r="K607"/>
  <c r="K568"/>
  <c r="K547"/>
  <c r="L504"/>
  <c r="L433"/>
  <c r="K394"/>
  <c r="L361"/>
  <c r="L240"/>
  <c r="L213"/>
  <c r="L102"/>
  <c r="F177"/>
  <c r="K177" s="1"/>
  <c r="K178"/>
  <c r="F200"/>
  <c r="K201"/>
  <c r="F279"/>
  <c r="K280"/>
  <c r="F415"/>
  <c r="K415" s="1"/>
  <c r="K416"/>
  <c r="F444"/>
  <c r="K444" s="1"/>
  <c r="K445"/>
  <c r="F498"/>
  <c r="K499"/>
  <c r="F525"/>
  <c r="K526"/>
  <c r="F584"/>
  <c r="K584" s="1"/>
  <c r="K585"/>
  <c r="F611"/>
  <c r="H611" s="1"/>
  <c r="K612"/>
  <c r="G88"/>
  <c r="H88" s="1"/>
  <c r="L89"/>
  <c r="G116"/>
  <c r="L117"/>
  <c r="G135"/>
  <c r="L136"/>
  <c r="G193"/>
  <c r="L194"/>
  <c r="G243"/>
  <c r="L244"/>
  <c r="G541"/>
  <c r="L542"/>
  <c r="G574"/>
  <c r="L575"/>
  <c r="K798"/>
  <c r="K795"/>
  <c r="K789"/>
  <c r="K786"/>
  <c r="K765"/>
  <c r="K759"/>
  <c r="K753"/>
  <c r="K735"/>
  <c r="K726"/>
  <c r="K702"/>
  <c r="K660"/>
  <c r="K657"/>
  <c r="K642"/>
  <c r="K636"/>
  <c r="L625"/>
  <c r="K602"/>
  <c r="K575"/>
  <c r="L520"/>
  <c r="L508"/>
  <c r="L503"/>
  <c r="L360"/>
  <c r="F464"/>
  <c r="F594"/>
  <c r="G594"/>
  <c r="F823"/>
  <c r="G511"/>
  <c r="G143"/>
  <c r="G402"/>
  <c r="F402"/>
  <c r="K402" s="1"/>
  <c r="F14"/>
  <c r="G152"/>
  <c r="G553"/>
  <c r="F348"/>
  <c r="K348" s="1"/>
  <c r="F161"/>
  <c r="K161" s="1"/>
  <c r="F315"/>
  <c r="K315" s="1"/>
  <c r="F354"/>
  <c r="K354" s="1"/>
  <c r="G161"/>
  <c r="G315"/>
  <c r="G450"/>
  <c r="G823"/>
  <c r="F396"/>
  <c r="K396" s="1"/>
  <c r="G383"/>
  <c r="F383"/>
  <c r="G375"/>
  <c r="G354"/>
  <c r="G303"/>
  <c r="G268"/>
  <c r="G110"/>
  <c r="G73"/>
  <c r="G33"/>
  <c r="G14"/>
  <c r="G396"/>
  <c r="G464"/>
  <c r="F407"/>
  <c r="K407" s="1"/>
  <c r="F450"/>
  <c r="G348"/>
  <c r="F33"/>
  <c r="F110"/>
  <c r="F511"/>
  <c r="G62"/>
  <c r="G122"/>
  <c r="G231"/>
  <c r="G296"/>
  <c r="F268"/>
  <c r="F296"/>
  <c r="K296" s="1"/>
  <c r="G166"/>
  <c r="G184"/>
  <c r="G322"/>
  <c r="G407"/>
  <c r="G256"/>
  <c r="F711"/>
  <c r="F553"/>
  <c r="F375"/>
  <c r="F322"/>
  <c r="K322" s="1"/>
  <c r="F166"/>
  <c r="K166" s="1"/>
  <c r="F62"/>
  <c r="F680"/>
  <c r="F73"/>
  <c r="F143"/>
  <c r="F231"/>
  <c r="F256"/>
  <c r="F303"/>
  <c r="K303" s="1"/>
  <c r="F152"/>
  <c r="F122"/>
  <c r="F671"/>
  <c r="F728"/>
  <c r="K728" s="1"/>
  <c r="F654"/>
  <c r="F634"/>
  <c r="K634" s="1"/>
  <c r="F782"/>
  <c r="F700"/>
  <c r="L432" l="1"/>
  <c r="H28"/>
  <c r="H706"/>
  <c r="H256"/>
  <c r="H116"/>
  <c r="H290"/>
  <c r="H53"/>
  <c r="G711"/>
  <c r="H711" s="1"/>
  <c r="H464"/>
  <c r="H370"/>
  <c r="H383"/>
  <c r="H343"/>
  <c r="H268"/>
  <c r="H823"/>
  <c r="H135"/>
  <c r="H14"/>
  <c r="H122"/>
  <c r="H511"/>
  <c r="L224"/>
  <c r="H224"/>
  <c r="H62"/>
  <c r="H33"/>
  <c r="H375"/>
  <c r="L315"/>
  <c r="H315"/>
  <c r="H143"/>
  <c r="G518"/>
  <c r="L441"/>
  <c r="H441"/>
  <c r="H279"/>
  <c r="L69"/>
  <c r="H69"/>
  <c r="L488"/>
  <c r="H488"/>
  <c r="L393"/>
  <c r="H393"/>
  <c r="L273"/>
  <c r="H273"/>
  <c r="L196"/>
  <c r="H196"/>
  <c r="H94"/>
  <c r="L805"/>
  <c r="H805"/>
  <c r="L681"/>
  <c r="H681"/>
  <c r="G566"/>
  <c r="H567"/>
  <c r="G525"/>
  <c r="H526"/>
  <c r="G100"/>
  <c r="H101"/>
  <c r="L221"/>
  <c r="H221"/>
  <c r="F648"/>
  <c r="H648" s="1"/>
  <c r="H649"/>
  <c r="L672"/>
  <c r="H672"/>
  <c r="G535"/>
  <c r="G530" s="1"/>
  <c r="H536"/>
  <c r="L207"/>
  <c r="H207"/>
  <c r="G693"/>
  <c r="H694"/>
  <c r="L348"/>
  <c r="H348"/>
  <c r="L580"/>
  <c r="H580"/>
  <c r="L407"/>
  <c r="H407"/>
  <c r="H73"/>
  <c r="L161"/>
  <c r="H161"/>
  <c r="H553"/>
  <c r="L479"/>
  <c r="L80"/>
  <c r="H80"/>
  <c r="H619"/>
  <c r="L447"/>
  <c r="H447"/>
  <c r="L263"/>
  <c r="H263"/>
  <c r="L584"/>
  <c r="H584"/>
  <c r="L444"/>
  <c r="H444"/>
  <c r="H105"/>
  <c r="L715"/>
  <c r="H715"/>
  <c r="G559"/>
  <c r="H560"/>
  <c r="G614"/>
  <c r="H615"/>
  <c r="G733"/>
  <c r="H734"/>
  <c r="G655"/>
  <c r="H656"/>
  <c r="G630"/>
  <c r="H631"/>
  <c r="L177"/>
  <c r="H177"/>
  <c r="L140"/>
  <c r="H140"/>
  <c r="L322"/>
  <c r="H322"/>
  <c r="L296"/>
  <c r="H296"/>
  <c r="L396"/>
  <c r="H396"/>
  <c r="H110"/>
  <c r="H152"/>
  <c r="G478"/>
  <c r="H478" s="1"/>
  <c r="L193"/>
  <c r="H193"/>
  <c r="L758"/>
  <c r="H758"/>
  <c r="L491"/>
  <c r="H491"/>
  <c r="L412"/>
  <c r="H412"/>
  <c r="H200"/>
  <c r="L46"/>
  <c r="H46"/>
  <c r="L675"/>
  <c r="H675"/>
  <c r="L577"/>
  <c r="H577"/>
  <c r="L455"/>
  <c r="H455"/>
  <c r="H249"/>
  <c r="L174"/>
  <c r="H174"/>
  <c r="L43"/>
  <c r="H43"/>
  <c r="G776"/>
  <c r="H777"/>
  <c r="H542"/>
  <c r="H58"/>
  <c r="L303"/>
  <c r="H303"/>
  <c r="L574"/>
  <c r="H574"/>
  <c r="L705"/>
  <c r="H705"/>
  <c r="L690"/>
  <c r="H690"/>
  <c r="L184"/>
  <c r="H184"/>
  <c r="H231"/>
  <c r="G680"/>
  <c r="H680" s="1"/>
  <c r="H594"/>
  <c r="L238"/>
  <c r="K605"/>
  <c r="H605"/>
  <c r="L591"/>
  <c r="H591"/>
  <c r="H421"/>
  <c r="L149"/>
  <c r="H149"/>
  <c r="L49"/>
  <c r="H49"/>
  <c r="L312"/>
  <c r="H312"/>
  <c r="G764"/>
  <c r="H765"/>
  <c r="L687"/>
  <c r="H687"/>
  <c r="G830"/>
  <c r="H831"/>
  <c r="L712"/>
  <c r="H712"/>
  <c r="G812"/>
  <c r="H813"/>
  <c r="G623"/>
  <c r="H624"/>
  <c r="H432"/>
  <c r="G211"/>
  <c r="H212"/>
  <c r="G664"/>
  <c r="L458"/>
  <c r="H458"/>
  <c r="L438"/>
  <c r="H438"/>
  <c r="L415"/>
  <c r="H415"/>
  <c r="G770"/>
  <c r="L166"/>
  <c r="H166"/>
  <c r="L745"/>
  <c r="H745"/>
  <c r="L354"/>
  <c r="H354"/>
  <c r="L450"/>
  <c r="H450"/>
  <c r="L402"/>
  <c r="H402"/>
  <c r="H472"/>
  <c r="L531"/>
  <c r="L610"/>
  <c r="H498"/>
  <c r="L204"/>
  <c r="H204"/>
  <c r="L22"/>
  <c r="H22"/>
  <c r="L519"/>
  <c r="G794"/>
  <c r="H795"/>
  <c r="L684"/>
  <c r="H684"/>
  <c r="G720"/>
  <c r="H721"/>
  <c r="H239"/>
  <c r="L507"/>
  <c r="H507"/>
  <c r="G220"/>
  <c r="G757"/>
  <c r="F741"/>
  <c r="F740" s="1"/>
  <c r="K740" s="1"/>
  <c r="G671"/>
  <c r="F804"/>
  <c r="F203"/>
  <c r="K203" s="1"/>
  <c r="F347"/>
  <c r="K347" s="1"/>
  <c r="G573"/>
  <c r="F757"/>
  <c r="F756" s="1"/>
  <c r="K756" s="1"/>
  <c r="G804"/>
  <c r="F13"/>
  <c r="K14"/>
  <c r="G27"/>
  <c r="L28"/>
  <c r="G52"/>
  <c r="L53"/>
  <c r="F781"/>
  <c r="K781" s="1"/>
  <c r="K782"/>
  <c r="F115"/>
  <c r="K115" s="1"/>
  <c r="K116"/>
  <c r="F425"/>
  <c r="K426"/>
  <c r="F573"/>
  <c r="F679"/>
  <c r="K680"/>
  <c r="F374"/>
  <c r="K374" s="1"/>
  <c r="K375"/>
  <c r="L741"/>
  <c r="F506"/>
  <c r="K511"/>
  <c r="L711"/>
  <c r="G267"/>
  <c r="L268"/>
  <c r="K654"/>
  <c r="F670"/>
  <c r="K671"/>
  <c r="F255"/>
  <c r="K256"/>
  <c r="F57"/>
  <c r="K62"/>
  <c r="F552"/>
  <c r="K553"/>
  <c r="F109"/>
  <c r="K110"/>
  <c r="G13"/>
  <c r="L14"/>
  <c r="G552"/>
  <c r="H552" s="1"/>
  <c r="L553"/>
  <c r="G139"/>
  <c r="L143"/>
  <c r="F590"/>
  <c r="K594"/>
  <c r="F622"/>
  <c r="K622" s="1"/>
  <c r="K623"/>
  <c r="G420"/>
  <c r="L421"/>
  <c r="G283"/>
  <c r="L284"/>
  <c r="F477"/>
  <c r="K478"/>
  <c r="F238"/>
  <c r="K238" s="1"/>
  <c r="K239"/>
  <c r="F139"/>
  <c r="K139" s="1"/>
  <c r="K143"/>
  <c r="G471"/>
  <c r="L472"/>
  <c r="G540"/>
  <c r="L541"/>
  <c r="G278"/>
  <c r="L279"/>
  <c r="F565"/>
  <c r="K566"/>
  <c r="F100"/>
  <c r="K101"/>
  <c r="G701"/>
  <c r="H701" s="1"/>
  <c r="L702"/>
  <c r="F771"/>
  <c r="H771" s="1"/>
  <c r="K772"/>
  <c r="F283"/>
  <c r="K283" s="1"/>
  <c r="K284"/>
  <c r="F487"/>
  <c r="H487" s="1"/>
  <c r="F230"/>
  <c r="K231"/>
  <c r="F710"/>
  <c r="K710" s="1"/>
  <c r="K711"/>
  <c r="G230"/>
  <c r="L231"/>
  <c r="F32"/>
  <c r="K33"/>
  <c r="G32"/>
  <c r="L33"/>
  <c r="G148"/>
  <c r="L152"/>
  <c r="G506"/>
  <c r="L511"/>
  <c r="F463"/>
  <c r="K464"/>
  <c r="G430"/>
  <c r="L431"/>
  <c r="G134"/>
  <c r="L135"/>
  <c r="F610"/>
  <c r="H610" s="1"/>
  <c r="K611"/>
  <c r="F497"/>
  <c r="K498"/>
  <c r="F278"/>
  <c r="K279"/>
  <c r="F243"/>
  <c r="H243" s="1"/>
  <c r="K244"/>
  <c r="F134"/>
  <c r="K134" s="1"/>
  <c r="K135"/>
  <c r="G369"/>
  <c r="L370"/>
  <c r="F628"/>
  <c r="K628" s="1"/>
  <c r="K629"/>
  <c r="F471"/>
  <c r="K472"/>
  <c r="F618"/>
  <c r="K618" s="1"/>
  <c r="K619"/>
  <c r="G647"/>
  <c r="L648"/>
  <c r="G724"/>
  <c r="L725"/>
  <c r="G635"/>
  <c r="H635" s="1"/>
  <c r="L636"/>
  <c r="G546"/>
  <c r="H546" s="1"/>
  <c r="L547"/>
  <c r="G342"/>
  <c r="L343"/>
  <c r="F665"/>
  <c r="H665" s="1"/>
  <c r="K666"/>
  <c r="F531"/>
  <c r="H531" s="1"/>
  <c r="K532"/>
  <c r="F420"/>
  <c r="K421"/>
  <c r="F104"/>
  <c r="K104" s="1"/>
  <c r="K105"/>
  <c r="G68"/>
  <c r="L73"/>
  <c r="F248"/>
  <c r="K249"/>
  <c r="F27"/>
  <c r="K28"/>
  <c r="F211"/>
  <c r="K212"/>
  <c r="F121"/>
  <c r="K122"/>
  <c r="G121"/>
  <c r="L122"/>
  <c r="G289"/>
  <c r="L290"/>
  <c r="F431"/>
  <c r="H431" s="1"/>
  <c r="K432"/>
  <c r="F68"/>
  <c r="K73"/>
  <c r="G486"/>
  <c r="L487"/>
  <c r="F382"/>
  <c r="K382" s="1"/>
  <c r="K383"/>
  <c r="F803"/>
  <c r="K804"/>
  <c r="G242"/>
  <c r="L243"/>
  <c r="F199"/>
  <c r="K199" s="1"/>
  <c r="K200"/>
  <c r="F502"/>
  <c r="K503"/>
  <c r="F220"/>
  <c r="F267"/>
  <c r="K268"/>
  <c r="G57"/>
  <c r="L62"/>
  <c r="G203"/>
  <c r="G382"/>
  <c r="L383"/>
  <c r="F822"/>
  <c r="K823"/>
  <c r="G425"/>
  <c r="L426"/>
  <c r="F369"/>
  <c r="K369" s="1"/>
  <c r="K370"/>
  <c r="G618"/>
  <c r="L619"/>
  <c r="G104"/>
  <c r="H104" s="1"/>
  <c r="L105"/>
  <c r="F541"/>
  <c r="H541" s="1"/>
  <c r="K542"/>
  <c r="F359"/>
  <c r="K360"/>
  <c r="F699"/>
  <c r="K699" s="1"/>
  <c r="K700"/>
  <c r="G255"/>
  <c r="L256"/>
  <c r="G463"/>
  <c r="L464"/>
  <c r="G374"/>
  <c r="L375"/>
  <c r="G497"/>
  <c r="H497" s="1"/>
  <c r="L498"/>
  <c r="F148"/>
  <c r="K148" s="1"/>
  <c r="K152"/>
  <c r="G109"/>
  <c r="L110"/>
  <c r="G115"/>
  <c r="L116"/>
  <c r="G784"/>
  <c r="H784" s="1"/>
  <c r="L785"/>
  <c r="G600"/>
  <c r="H600" s="1"/>
  <c r="L601"/>
  <c r="G93"/>
  <c r="H93" s="1"/>
  <c r="L94"/>
  <c r="F437"/>
  <c r="K437" s="1"/>
  <c r="K450"/>
  <c r="L804"/>
  <c r="G590"/>
  <c r="L594"/>
  <c r="G477"/>
  <c r="G87"/>
  <c r="H87" s="1"/>
  <c r="L88"/>
  <c r="F524"/>
  <c r="K525"/>
  <c r="F342"/>
  <c r="K342" s="1"/>
  <c r="K343"/>
  <c r="F86"/>
  <c r="K87"/>
  <c r="G199"/>
  <c r="L200"/>
  <c r="F535"/>
  <c r="K535" s="1"/>
  <c r="K536"/>
  <c r="F289"/>
  <c r="K290"/>
  <c r="F52"/>
  <c r="K52" s="1"/>
  <c r="K53"/>
  <c r="G751"/>
  <c r="L752"/>
  <c r="G364"/>
  <c r="H364" s="1"/>
  <c r="L365"/>
  <c r="G248"/>
  <c r="L249"/>
  <c r="F559"/>
  <c r="K560"/>
  <c r="F93"/>
  <c r="K94"/>
  <c r="G822"/>
  <c r="L823"/>
  <c r="F295"/>
  <c r="G347"/>
  <c r="F311"/>
  <c r="G437"/>
  <c r="F392"/>
  <c r="G311"/>
  <c r="F160"/>
  <c r="G295"/>
  <c r="G160"/>
  <c r="G392"/>
  <c r="H477" l="1"/>
  <c r="H27"/>
  <c r="H437"/>
  <c r="H311"/>
  <c r="H822"/>
  <c r="H248"/>
  <c r="H425"/>
  <c r="H289"/>
  <c r="H590"/>
  <c r="H255"/>
  <c r="H741"/>
  <c r="H109"/>
  <c r="H278"/>
  <c r="G529"/>
  <c r="L115"/>
  <c r="H115"/>
  <c r="H230"/>
  <c r="L374"/>
  <c r="H374"/>
  <c r="K502"/>
  <c r="H502"/>
  <c r="H121"/>
  <c r="H68"/>
  <c r="L647"/>
  <c r="H13"/>
  <c r="G803"/>
  <c r="H803" s="1"/>
  <c r="H804"/>
  <c r="G769"/>
  <c r="L770"/>
  <c r="G763"/>
  <c r="H764"/>
  <c r="L764"/>
  <c r="H238"/>
  <c r="G775"/>
  <c r="H776"/>
  <c r="L776"/>
  <c r="L518"/>
  <c r="H518"/>
  <c r="H160"/>
  <c r="H57"/>
  <c r="L680"/>
  <c r="H32"/>
  <c r="L52"/>
  <c r="H52"/>
  <c r="G670"/>
  <c r="H670" s="1"/>
  <c r="H671"/>
  <c r="L794"/>
  <c r="H794"/>
  <c r="G629"/>
  <c r="H630"/>
  <c r="L630"/>
  <c r="L614"/>
  <c r="H614"/>
  <c r="L693"/>
  <c r="H693"/>
  <c r="L100"/>
  <c r="H100"/>
  <c r="H295"/>
  <c r="H347"/>
  <c r="L478"/>
  <c r="H463"/>
  <c r="K359"/>
  <c r="H359"/>
  <c r="L618"/>
  <c r="H618"/>
  <c r="G679"/>
  <c r="H679" s="1"/>
  <c r="L369"/>
  <c r="H369"/>
  <c r="L134"/>
  <c r="H134"/>
  <c r="H506"/>
  <c r="H471"/>
  <c r="H420"/>
  <c r="L139"/>
  <c r="H139"/>
  <c r="H267"/>
  <c r="H623"/>
  <c r="G622"/>
  <c r="L623"/>
  <c r="L830"/>
  <c r="H830"/>
  <c r="L751"/>
  <c r="H751"/>
  <c r="G572"/>
  <c r="H573"/>
  <c r="G756"/>
  <c r="H757"/>
  <c r="L720"/>
  <c r="H720"/>
  <c r="G663"/>
  <c r="L664"/>
  <c r="L655"/>
  <c r="H655"/>
  <c r="G654"/>
  <c r="G558"/>
  <c r="H559"/>
  <c r="L559"/>
  <c r="F647"/>
  <c r="H647" s="1"/>
  <c r="K648"/>
  <c r="H525"/>
  <c r="G524"/>
  <c r="L525"/>
  <c r="L342"/>
  <c r="H342"/>
  <c r="L724"/>
  <c r="H724"/>
  <c r="L430"/>
  <c r="L148"/>
  <c r="H148"/>
  <c r="L283"/>
  <c r="H283"/>
  <c r="G219"/>
  <c r="H220"/>
  <c r="G811"/>
  <c r="H812"/>
  <c r="L812"/>
  <c r="L382"/>
  <c r="H382"/>
  <c r="L203"/>
  <c r="H203"/>
  <c r="H211"/>
  <c r="G210"/>
  <c r="L211"/>
  <c r="L733"/>
  <c r="H733"/>
  <c r="G728"/>
  <c r="L535"/>
  <c r="H535"/>
  <c r="G565"/>
  <c r="H566"/>
  <c r="L566"/>
  <c r="L242"/>
  <c r="H392"/>
  <c r="L486"/>
  <c r="L199"/>
  <c r="H199"/>
  <c r="L220"/>
  <c r="L757"/>
  <c r="L671"/>
  <c r="K741"/>
  <c r="L530"/>
  <c r="L573"/>
  <c r="K757"/>
  <c r="F709"/>
  <c r="K709" s="1"/>
  <c r="F436"/>
  <c r="K436" s="1"/>
  <c r="F346"/>
  <c r="K346" s="1"/>
  <c r="G604"/>
  <c r="G133"/>
  <c r="F739"/>
  <c r="K739" s="1"/>
  <c r="F373"/>
  <c r="K373" s="1"/>
  <c r="G391"/>
  <c r="L392"/>
  <c r="F133"/>
  <c r="K133" s="1"/>
  <c r="G462"/>
  <c r="L463"/>
  <c r="F67"/>
  <c r="K67" s="1"/>
  <c r="K68"/>
  <c r="F210"/>
  <c r="K210" s="1"/>
  <c r="K211"/>
  <c r="G67"/>
  <c r="L68"/>
  <c r="K531"/>
  <c r="F530"/>
  <c r="H530" s="1"/>
  <c r="G545"/>
  <c r="L546"/>
  <c r="F242"/>
  <c r="K242" s="1"/>
  <c r="K243"/>
  <c r="K610"/>
  <c r="F604"/>
  <c r="K604" s="1"/>
  <c r="F462"/>
  <c r="K463"/>
  <c r="F31"/>
  <c r="K31" s="1"/>
  <c r="K32"/>
  <c r="F770"/>
  <c r="H770" s="1"/>
  <c r="K771"/>
  <c r="F564"/>
  <c r="K564" s="1"/>
  <c r="K565"/>
  <c r="G470"/>
  <c r="L471"/>
  <c r="F589"/>
  <c r="K590"/>
  <c r="G12"/>
  <c r="L13"/>
  <c r="F56"/>
  <c r="K56" s="1"/>
  <c r="K57"/>
  <c r="F501"/>
  <c r="K501" s="1"/>
  <c r="K506"/>
  <c r="F678"/>
  <c r="K678" s="1"/>
  <c r="K679"/>
  <c r="F424"/>
  <c r="K424" s="1"/>
  <c r="K425"/>
  <c r="F294"/>
  <c r="K294" s="1"/>
  <c r="K295"/>
  <c r="F391"/>
  <c r="K392"/>
  <c r="G56"/>
  <c r="L57"/>
  <c r="G247"/>
  <c r="L248"/>
  <c r="F523"/>
  <c r="K523" s="1"/>
  <c r="K524"/>
  <c r="G589"/>
  <c r="L590"/>
  <c r="G92"/>
  <c r="L93"/>
  <c r="G496"/>
  <c r="L497"/>
  <c r="F821"/>
  <c r="K822"/>
  <c r="G288"/>
  <c r="L289"/>
  <c r="F159"/>
  <c r="K159" s="1"/>
  <c r="K160"/>
  <c r="G373"/>
  <c r="F266"/>
  <c r="K266" s="1"/>
  <c r="K267"/>
  <c r="F229"/>
  <c r="K230"/>
  <c r="F363"/>
  <c r="K363" s="1"/>
  <c r="G159"/>
  <c r="L160"/>
  <c r="G346"/>
  <c r="L347"/>
  <c r="F92"/>
  <c r="K93"/>
  <c r="L364"/>
  <c r="G363"/>
  <c r="F288"/>
  <c r="K289"/>
  <c r="F85"/>
  <c r="K85" s="1"/>
  <c r="K86"/>
  <c r="G86"/>
  <c r="H86" s="1"/>
  <c r="L87"/>
  <c r="G599"/>
  <c r="L600"/>
  <c r="G108"/>
  <c r="L109"/>
  <c r="G254"/>
  <c r="L255"/>
  <c r="F540"/>
  <c r="H540" s="1"/>
  <c r="K541"/>
  <c r="F219"/>
  <c r="K220"/>
  <c r="F26"/>
  <c r="K27"/>
  <c r="F664"/>
  <c r="H664" s="1"/>
  <c r="K665"/>
  <c r="L635"/>
  <c r="G634"/>
  <c r="K278"/>
  <c r="F277"/>
  <c r="G501"/>
  <c r="L506"/>
  <c r="G31"/>
  <c r="L32"/>
  <c r="G229"/>
  <c r="L230"/>
  <c r="F486"/>
  <c r="H486" s="1"/>
  <c r="K487"/>
  <c r="L701"/>
  <c r="G700"/>
  <c r="H700" s="1"/>
  <c r="L278"/>
  <c r="G277"/>
  <c r="H277" s="1"/>
  <c r="F476"/>
  <c r="K477"/>
  <c r="G419"/>
  <c r="L420"/>
  <c r="F108"/>
  <c r="K108" s="1"/>
  <c r="K109"/>
  <c r="F254"/>
  <c r="K255"/>
  <c r="G266"/>
  <c r="L267"/>
  <c r="G740"/>
  <c r="H740" s="1"/>
  <c r="G26"/>
  <c r="L27"/>
  <c r="G436"/>
  <c r="H436" s="1"/>
  <c r="L437"/>
  <c r="G294"/>
  <c r="L295"/>
  <c r="F558"/>
  <c r="K558" s="1"/>
  <c r="K559"/>
  <c r="G476"/>
  <c r="L477"/>
  <c r="G783"/>
  <c r="H783" s="1"/>
  <c r="L784"/>
  <c r="L104"/>
  <c r="G99"/>
  <c r="G424"/>
  <c r="L425"/>
  <c r="F802"/>
  <c r="K803"/>
  <c r="F430"/>
  <c r="K430" s="1"/>
  <c r="K431"/>
  <c r="G120"/>
  <c r="L121"/>
  <c r="F120"/>
  <c r="K120" s="1"/>
  <c r="K121"/>
  <c r="F247"/>
  <c r="K247" s="1"/>
  <c r="K248"/>
  <c r="F419"/>
  <c r="K420"/>
  <c r="F470"/>
  <c r="K471"/>
  <c r="F496"/>
  <c r="K496" s="1"/>
  <c r="K497"/>
  <c r="G571"/>
  <c r="K100"/>
  <c r="F99"/>
  <c r="L540"/>
  <c r="G551"/>
  <c r="L552"/>
  <c r="F551"/>
  <c r="K552"/>
  <c r="F669"/>
  <c r="K669" s="1"/>
  <c r="K670"/>
  <c r="G710"/>
  <c r="H710" s="1"/>
  <c r="F572"/>
  <c r="K573"/>
  <c r="F12"/>
  <c r="K13"/>
  <c r="G821"/>
  <c r="L822"/>
  <c r="G310"/>
  <c r="L311"/>
  <c r="F310"/>
  <c r="K310" s="1"/>
  <c r="K311"/>
  <c r="H26" l="1"/>
  <c r="H476"/>
  <c r="H551"/>
  <c r="H821"/>
  <c r="L803"/>
  <c r="L670"/>
  <c r="G802"/>
  <c r="H802" s="1"/>
  <c r="H219"/>
  <c r="G669"/>
  <c r="H669" s="1"/>
  <c r="H92"/>
  <c r="G218"/>
  <c r="H391"/>
  <c r="L219"/>
  <c r="H99"/>
  <c r="H470"/>
  <c r="H524"/>
  <c r="L524"/>
  <c r="G523"/>
  <c r="L558"/>
  <c r="H558"/>
  <c r="L663"/>
  <c r="H572"/>
  <c r="L622"/>
  <c r="H622"/>
  <c r="L763"/>
  <c r="H763"/>
  <c r="H229"/>
  <c r="L108"/>
  <c r="H108"/>
  <c r="L159"/>
  <c r="H159"/>
  <c r="L373"/>
  <c r="H373"/>
  <c r="H589"/>
  <c r="L56"/>
  <c r="H56"/>
  <c r="H565"/>
  <c r="G564"/>
  <c r="L565"/>
  <c r="H654"/>
  <c r="L654"/>
  <c r="L294"/>
  <c r="H294"/>
  <c r="L634"/>
  <c r="H634"/>
  <c r="L679"/>
  <c r="G646"/>
  <c r="L67"/>
  <c r="H67"/>
  <c r="L210"/>
  <c r="H210"/>
  <c r="L775"/>
  <c r="H775"/>
  <c r="L529"/>
  <c r="L572"/>
  <c r="L266"/>
  <c r="H266"/>
  <c r="H419"/>
  <c r="L31"/>
  <c r="H31"/>
  <c r="G678"/>
  <c r="L599"/>
  <c r="H599"/>
  <c r="H496"/>
  <c r="H12"/>
  <c r="H242"/>
  <c r="K647"/>
  <c r="F646"/>
  <c r="K646" s="1"/>
  <c r="L769"/>
  <c r="L545"/>
  <c r="H545"/>
  <c r="H462"/>
  <c r="L133"/>
  <c r="H133"/>
  <c r="L728"/>
  <c r="H728"/>
  <c r="L811"/>
  <c r="H811"/>
  <c r="L756"/>
  <c r="H756"/>
  <c r="L310"/>
  <c r="H310"/>
  <c r="L120"/>
  <c r="H120"/>
  <c r="L247"/>
  <c r="H247"/>
  <c r="L604"/>
  <c r="H604"/>
  <c r="H430"/>
  <c r="H629"/>
  <c r="G628"/>
  <c r="L629"/>
  <c r="H254"/>
  <c r="L346"/>
  <c r="H346"/>
  <c r="L363"/>
  <c r="H363"/>
  <c r="L571"/>
  <c r="L424"/>
  <c r="H424"/>
  <c r="L669"/>
  <c r="H288"/>
  <c r="L501"/>
  <c r="H501"/>
  <c r="F435"/>
  <c r="K435" s="1"/>
  <c r="G539"/>
  <c r="F119"/>
  <c r="K119" s="1"/>
  <c r="F550"/>
  <c r="K550" s="1"/>
  <c r="K551"/>
  <c r="G699"/>
  <c r="H699" s="1"/>
  <c r="L700"/>
  <c r="L218"/>
  <c r="L419"/>
  <c r="G418"/>
  <c r="L589"/>
  <c r="G588"/>
  <c r="L710"/>
  <c r="G709"/>
  <c r="G550"/>
  <c r="L551"/>
  <c r="K419"/>
  <c r="F418"/>
  <c r="K418" s="1"/>
  <c r="G475"/>
  <c r="L476"/>
  <c r="G435"/>
  <c r="L436"/>
  <c r="F293"/>
  <c r="K293" s="1"/>
  <c r="L99"/>
  <c r="G98"/>
  <c r="K254"/>
  <c r="F253"/>
  <c r="F475"/>
  <c r="K475" s="1"/>
  <c r="K476"/>
  <c r="K486"/>
  <c r="F485"/>
  <c r="F663"/>
  <c r="K663" s="1"/>
  <c r="K664"/>
  <c r="L254"/>
  <c r="G253"/>
  <c r="F287"/>
  <c r="K287" s="1"/>
  <c r="K288"/>
  <c r="L496"/>
  <c r="G485"/>
  <c r="F390"/>
  <c r="K390" s="1"/>
  <c r="K391"/>
  <c r="G11"/>
  <c r="L12"/>
  <c r="G119"/>
  <c r="H119" s="1"/>
  <c r="L26"/>
  <c r="G25"/>
  <c r="G276"/>
  <c r="L277"/>
  <c r="F276"/>
  <c r="K276" s="1"/>
  <c r="K277"/>
  <c r="F228"/>
  <c r="K228" s="1"/>
  <c r="K229"/>
  <c r="F461"/>
  <c r="K461" s="1"/>
  <c r="K462"/>
  <c r="G461"/>
  <c r="L462"/>
  <c r="F469"/>
  <c r="K469" s="1"/>
  <c r="K470"/>
  <c r="L783"/>
  <c r="G782"/>
  <c r="H782" s="1"/>
  <c r="G293"/>
  <c r="F571"/>
  <c r="K571" s="1"/>
  <c r="K572"/>
  <c r="F11"/>
  <c r="K11" s="1"/>
  <c r="K12"/>
  <c r="K99"/>
  <c r="F98"/>
  <c r="K98" s="1"/>
  <c r="L740"/>
  <c r="G739"/>
  <c r="G228"/>
  <c r="L229"/>
  <c r="K26"/>
  <c r="F25"/>
  <c r="F218"/>
  <c r="H218" s="1"/>
  <c r="K219"/>
  <c r="G85"/>
  <c r="L86"/>
  <c r="G287"/>
  <c r="L288"/>
  <c r="G91"/>
  <c r="L92"/>
  <c r="K589"/>
  <c r="F588"/>
  <c r="F769"/>
  <c r="H769" s="1"/>
  <c r="K770"/>
  <c r="F529"/>
  <c r="K529" s="1"/>
  <c r="K530"/>
  <c r="F801"/>
  <c r="K801" s="1"/>
  <c r="K802"/>
  <c r="K540"/>
  <c r="F539"/>
  <c r="K539" s="1"/>
  <c r="F91"/>
  <c r="K91" s="1"/>
  <c r="K92"/>
  <c r="F820"/>
  <c r="K821"/>
  <c r="G469"/>
  <c r="L470"/>
  <c r="G390"/>
  <c r="L391"/>
  <c r="G820"/>
  <c r="H820" s="1"/>
  <c r="L821"/>
  <c r="L802" l="1"/>
  <c r="H25"/>
  <c r="G801"/>
  <c r="L801" s="1"/>
  <c r="H529"/>
  <c r="H588"/>
  <c r="L739"/>
  <c r="H739"/>
  <c r="H485"/>
  <c r="L253"/>
  <c r="H253"/>
  <c r="H571"/>
  <c r="L646"/>
  <c r="H646"/>
  <c r="L523"/>
  <c r="H523"/>
  <c r="L475"/>
  <c r="H475"/>
  <c r="L85"/>
  <c r="H85"/>
  <c r="L228"/>
  <c r="H228"/>
  <c r="L390"/>
  <c r="H390"/>
  <c r="L91"/>
  <c r="H91"/>
  <c r="L418"/>
  <c r="H418"/>
  <c r="L276"/>
  <c r="H276"/>
  <c r="L98"/>
  <c r="H98"/>
  <c r="L293"/>
  <c r="H293"/>
  <c r="L461"/>
  <c r="H461"/>
  <c r="L435"/>
  <c r="H435"/>
  <c r="L550"/>
  <c r="H550"/>
  <c r="L628"/>
  <c r="H628"/>
  <c r="H663"/>
  <c r="L469"/>
  <c r="H469"/>
  <c r="L287"/>
  <c r="H287"/>
  <c r="L11"/>
  <c r="H11"/>
  <c r="L709"/>
  <c r="H709"/>
  <c r="L539"/>
  <c r="H539"/>
  <c r="L678"/>
  <c r="H678"/>
  <c r="L564"/>
  <c r="H564"/>
  <c r="G252"/>
  <c r="K769"/>
  <c r="F698"/>
  <c r="K698" s="1"/>
  <c r="G781"/>
  <c r="L782"/>
  <c r="G84"/>
  <c r="L119"/>
  <c r="F587"/>
  <c r="K587" s="1"/>
  <c r="K588"/>
  <c r="K253"/>
  <c r="F252"/>
  <c r="K252" s="1"/>
  <c r="F819"/>
  <c r="K819" s="1"/>
  <c r="K820"/>
  <c r="G217"/>
  <c r="F484"/>
  <c r="K484" s="1"/>
  <c r="K485"/>
  <c r="K218"/>
  <c r="F217"/>
  <c r="K217" s="1"/>
  <c r="G10"/>
  <c r="L25"/>
  <c r="G587"/>
  <c r="L588"/>
  <c r="F10"/>
  <c r="K25"/>
  <c r="F84"/>
  <c r="K84" s="1"/>
  <c r="L485"/>
  <c r="G484"/>
  <c r="L699"/>
  <c r="G698"/>
  <c r="G819"/>
  <c r="H819" s="1"/>
  <c r="L820"/>
  <c r="H801" l="1"/>
  <c r="L587"/>
  <c r="H587"/>
  <c r="L781"/>
  <c r="H781"/>
  <c r="L484"/>
  <c r="H484"/>
  <c r="L217"/>
  <c r="H217"/>
  <c r="L10"/>
  <c r="H10"/>
  <c r="L252"/>
  <c r="H252"/>
  <c r="L84"/>
  <c r="H84"/>
  <c r="L698"/>
  <c r="H698"/>
  <c r="K10"/>
  <c r="F835"/>
  <c r="K835" s="1"/>
  <c r="L819"/>
  <c r="G835"/>
  <c r="L835" l="1"/>
  <c r="H835"/>
</calcChain>
</file>

<file path=xl/sharedStrings.xml><?xml version="1.0" encoding="utf-8"?>
<sst xmlns="http://schemas.openxmlformats.org/spreadsheetml/2006/main" count="3437" uniqueCount="622">
  <si>
    <t>Единица измерения: тыс. руб.</t>
  </si>
  <si>
    <t>Наименование показателя</t>
  </si>
  <si>
    <t>Вед.</t>
  </si>
  <si>
    <t>Разд.</t>
  </si>
  <si>
    <t>Ц.ст.</t>
  </si>
  <si>
    <t>Расх.</t>
  </si>
  <si>
    <t>Уточненная роспись/план</t>
  </si>
  <si>
    <t>Касс. расход</t>
  </si>
  <si>
    <t xml:space="preserve">    МУНИЦИПАЛЬНОЕ УЧРЕЖДЕНИЕ "ОТДЕЛ СОЦИАЛЬНОЙ ЗАЩИТЫ НАСЕЛЕНИЯ СВЕТЛОГОРСКОГО ГОРОДСКОГО ОКРУГА"</t>
  </si>
  <si>
    <t>010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</si>
  <si>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</si>
  <si>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</si>
  <si>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</si>
  <si>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</si>
  <si>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целевая программа "Социальная поддержка населения"</t>
  </si>
  <si>
    <t>0200000000</t>
  </si>
  <si>
    <t xml:space="preserve">            Основние мероприятие "Организация и проведение летней оздоровительной компании детей, в том числе детей, находящихся в трудной жизненной ситуации и социально опасном положении"</t>
  </si>
  <si>
    <t>0200600000</t>
  </si>
  <si>
    <t xml:space="preserve">              Организация отдыха и оздоровления детей</t>
  </si>
  <si>
    <t>0200601110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</si>
  <si>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</si>
  <si>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</si>
  <si>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</si>
  <si>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</si>
  <si>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Организация отдыха и оздоровления детей, находящихся под опекой</t>
  </si>
  <si>
    <t>0200686581</t>
  </si>
  <si>
    <t xml:space="preserve">              Обеспечение организации отдыха детей в каникулярное время, включая мероприятия по обеспечению безопасности их жизни и здоровья</t>
  </si>
  <si>
    <t>02006S1110</t>
  </si>
  <si>
    <t xml:space="preserve">            Основное меропритие "Организация и обеспечение отдыха детей, находящихся в трудной жизненной ситуации"</t>
  </si>
  <si>
    <t>020P200000</t>
  </si>
  <si>
    <t xml:space="preserve">              Субвенции на осуществление полномочий Калининградской области по организации и обеспечению отдыха детей, находящихся в трудной жизненной ситуации</t>
  </si>
  <si>
    <t>020P270120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</si>
  <si>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</si>
  <si>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</si>
  <si>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</si>
  <si>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</si>
  <si>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Основное мероприятие "Материальная поддержка отдельных категорий граждан</t>
  </si>
  <si>
    <t>0200100000</t>
  </si>
  <si>
    <t xml:space="preserve">              Выплата ежемесячной доплаты к государственной пенсии за муниципальную службу</t>
  </si>
  <si>
    <t>0200186522</t>
  </si>
  <si>
    <t xml:space="preserve">                Публичные нормативные социальные выплаты гражданам</t>
  </si>
  <si>
    <t>310</t>
  </si>
  <si>
    <t xml:space="preserve">        Социальное обеспечение населения</t>
  </si>
  <si>
    <t>1003</t>
  </si>
  <si>
    <t xml:space="preserve">              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</si>
  <si>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0200166501</t>
  </si>
  <si>
    <t xml:space="preserve">              Оказание других видов социальной помощи</t>
  </si>
  <si>
    <t>0200186501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</si>
  <si>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</si>
  <si>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</si>
  <si>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Предоставление срочной адресной помощи гражданам, оказавшимся в трудной жизненной ситуации</t>
  </si>
  <si>
    <t>0200186542</t>
  </si>
  <si>
    <t xml:space="preserve">              Предоставление компенсации расходов по оплате коммунальных услуг гражданам, проходившим военную службу в Афганистане в период ведения там боевых действий</t>
  </si>
  <si>
    <t>0200186562</t>
  </si>
  <si>
    <t xml:space="preserve">            Основное мероприятие "Обеспечение  занятости отдельных категорий граждан, нуждающихся в поддержке государства"</t>
  </si>
  <si>
    <t>0200200000</t>
  </si>
  <si>
    <t xml:space="preserve">              Организация и проведение общественных работ для безработных граждан и граждан, ищущих работу, в целях обеспечения их временной занятости и дополнительной материальной поддержки в период участия в общественных работах</t>
  </si>
  <si>
    <t>0200286551</t>
  </si>
  <si>
    <t xml:space="preserve">            Основное мероприятие "Укрепление системы социальной защиты семьи"</t>
  </si>
  <si>
    <t>0200300000</t>
  </si>
  <si>
    <t xml:space="preserve">              Предоставление единовременного пособия при рождении ребенка</t>
  </si>
  <si>
    <t>0200386592</t>
  </si>
  <si>
    <t xml:space="preserve">            Основное мероприятие "Исполнение муниципальных полномочий по социальной поддержке слабозащищенных граждан Светлогорского городского округа"</t>
  </si>
  <si>
    <t>0200400000</t>
  </si>
  <si>
    <t xml:space="preserve">              Проведение районных мероприятий для слабозащищенных граждан Светлогорского городского округа"</t>
  </si>
  <si>
    <t>0200486531</t>
  </si>
  <si>
    <t xml:space="preserve">  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</si>
  <si>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</si>
  <si>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</si>
  <si>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270Б800000</t>
  </si>
  <si>
    <t xml:space="preserve">              Субсидии на реализацию мероприятий по обеспечению жильем молодых семей</t>
  </si>
  <si>
    <t>270Б8L4970</t>
  </si>
  <si>
    <t xml:space="preserve">        Охрана семьи и детства</t>
  </si>
  <si>
    <t>1004</t>
  </si>
  <si>
    <t xml:space="preserve">              Предоставление мер социальной поддержки по оплате за содержание в дошкольных образовательных учреждениях Светлогорского городского округа детей из многодетных семей, детей-инвалидов, детей-сирот и детей, оставшихся без попечения родителей</t>
  </si>
  <si>
    <t>0200386572</t>
  </si>
  <si>
    <t xml:space="preserve">                Субсидии бюджетным учреждениям</t>
  </si>
  <si>
    <t>610</t>
  </si>
  <si>
    <t xml:space="preserve">                Субсидии автономным учреждениям</t>
  </si>
  <si>
    <t>620</t>
  </si>
  <si>
    <t xml:space="preserve">            Основное мероприятие Мероприятия по реализации дополнительных гарантий по социальной поддержке детей-сирот и детей</t>
  </si>
  <si>
    <t>0230900000</t>
  </si>
  <si>
    <t xml:space="preserve">              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</si>
  <si>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0230970610</t>
  </si>
  <si>
    <t xml:space="preserve">              Мероприятие для детей-сирот и детей, оставшиеся без попечения родителей</t>
  </si>
  <si>
    <t>0230986531</t>
  </si>
  <si>
    <t xml:space="preserve">        Другие вопросы в области социальной политики</t>
  </si>
  <si>
    <t>1006</t>
  </si>
  <si>
    <t xml:space="preserve">              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</si>
  <si>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0200470650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</si>
  <si>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</si>
  <si>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</si>
  <si>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Основное мероприятие "Функционирование исполнительных органов местного самоуправления"</t>
  </si>
  <si>
    <t>0200700000</t>
  </si>
  <si>
    <t xml:space="preserve">              Субвенции на осуществление отдельных полномочий Калининградской области на руководство в сфере социальной поддержки населения</t>
  </si>
  <si>
    <t>0200770670</t>
  </si>
  <si>
    <t xml:space="preserve">              Финансовое обеспечение выполнения функций муниципальными органами, оказания услуг и выполнения работ</t>
  </si>
  <si>
    <t>0200784030</t>
  </si>
  <si>
    <t xml:space="preserve">            Основное мероприятие "Адаптация муниципальных учреждений Светлогорского городского округа к потребностям инвалидов и маломобильных групп населения"</t>
  </si>
  <si>
    <t>0220800000</t>
  </si>
  <si>
    <t xml:space="preserve">              Обустройство приоритетных объектов</t>
  </si>
  <si>
    <t>0220886503</t>
  </si>
  <si>
    <t xml:space="preserve">              Субвенции на обеспечение деятельности по организации и осуществлению опеки и попечительства в отношении несовершеннолетних</t>
  </si>
  <si>
    <t>0230970640</t>
  </si>
  <si>
    <t xml:space="preserve">  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</si>
  <si>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</si>
  <si>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</si>
  <si>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</si>
  <si>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</si>
  <si>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</si>
  <si>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Непрограммное направление деятельности</t>
  </si>
  <si>
    <t>9900000000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</si>
  <si>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</si>
  <si>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</si>
  <si>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</si>
  <si>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</si>
  <si>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  Исполнение судебных актов</t>
  </si>
  <si>
    <t>830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</si>
  <si>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</si>
  <si>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</si>
  <si>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</si>
  <si>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</si>
  <si>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"Обеспечение безопасности жизнедеятельности населения Светлогорского городского округа"</t>
  </si>
  <si>
    <t>0500000000</t>
  </si>
  <si>
    <t xml:space="preserve">            Основное мероприятие Обеспечение эффективного предупреждения и ликвидации происшествий на водных объектах муниципального образования "Светлогорский городской округ" в летнее и зимнее время.</t>
  </si>
  <si>
    <t>0500300000</t>
  </si>
  <si>
    <t xml:space="preserve">              Обеспечение функционирования безопасности людей на водных объектах</t>
  </si>
  <si>
    <t>0500385919</t>
  </si>
  <si>
    <t xml:space="preserve">                Расходы на выплаты персоналу казенных учреждений</t>
  </si>
  <si>
    <t>110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</si>
  <si>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</si>
  <si>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</si>
  <si>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</si>
  <si>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</si>
  <si>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МП "Повышение безопасности дорожного движения на территории муниципального образования "Светлогорский городской округ"</t>
  </si>
  <si>
    <t>2100000000</t>
  </si>
  <si>
    <t xml:space="preserve">            Развитие и модернизация улично-дорожной сети и инженерно-технических сооружений Светлогорского городского округа</t>
  </si>
  <si>
    <t>2100100000</t>
  </si>
  <si>
    <t xml:space="preserve">              Расходы на модернизацию улично-дорожной сети</t>
  </si>
  <si>
    <t>2100186663</t>
  </si>
  <si>
    <t xml:space="preserve">            Резервные фонды местных администраций</t>
  </si>
  <si>
    <t>9950900000</t>
  </si>
  <si>
    <t xml:space="preserve">              Расходы, осуществляемые за счет средств резервного фонда</t>
  </si>
  <si>
    <t>9950988000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</si>
  <si>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</si>
  <si>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</si>
  <si>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развития туризма в Светлогорском городском округе</t>
  </si>
  <si>
    <t>0700000000</t>
  </si>
  <si>
    <t xml:space="preserve">            Основное мероприятие Развитие туристско-рекреационного комплекса МО «Светлогорский район»</t>
  </si>
  <si>
    <t>0700100000</t>
  </si>
  <si>
    <t xml:space="preserve">              Содержание морских пляжей в границах муниципальных образований Калининградской области, софинансирование местного бюджета</t>
  </si>
  <si>
    <t>0700161380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</si>
  <si>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</si>
  <si>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</si>
  <si>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МП Благоустройство территории муниципального образования "Светлогорский городской округ" на 2019-2021 годы</t>
  </si>
  <si>
    <t>2200000000</t>
  </si>
  <si>
    <t xml:space="preserve">            Реализация сезонных мероприятий по благоустройству рекреационных территорий Светлогорского городского округа</t>
  </si>
  <si>
    <t>2200400000</t>
  </si>
  <si>
    <t xml:space="preserve">              Комплекс сезонных мероприятий по благоустройству рекреационных территорий Светлогорского городского округа</t>
  </si>
  <si>
    <t>2200486141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</si>
  <si>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</si>
  <si>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</si>
  <si>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</si>
  <si>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</si>
  <si>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"Капитальный ремонт муниципального жилищного фонда, расположенного на территории муниципального образования "Светлогорский городской округ" на 2019-2021 годы</t>
  </si>
  <si>
    <t>1500000000</t>
  </si>
  <si>
    <t xml:space="preserve">            Создание безопасных и комфортных условий для проживания граждан в муниципальном жилищном фонде, расположенном на территории Светлогорского городского округа</t>
  </si>
  <si>
    <t>1500100000</t>
  </si>
  <si>
    <t xml:space="preserve">              Подготовка и проверка технической и сметной документации по объектам, расположенным на территории Светлогорского городского округа</t>
  </si>
  <si>
    <t>1500186301</t>
  </si>
  <si>
    <t xml:space="preserve">              Расходы по оплате за содержание муниципального фонда, находящегося в муниципальной собственности Светлогорского городского округа</t>
  </si>
  <si>
    <t>1500186318</t>
  </si>
  <si>
    <t xml:space="preserve">              Капитальный ремонт муниципальных жилых домов на территории Светлогорского городского округа</t>
  </si>
  <si>
    <t>1500186323</t>
  </si>
  <si>
    <t xml:space="preserve">              Расходы по взносам за муниципальные нежилые помещения на капитальный ремонт общего имущества в многоквартирных домах на территории Светлогорского городского округа</t>
  </si>
  <si>
    <t>1500186331</t>
  </si>
  <si>
    <t xml:space="preserve">              Расходы по взносам за муниципальные жилые помещения на капитальный ремонт общего имущества в многоквартирных домах на территории Светлогорского городского округа</t>
  </si>
  <si>
    <t>1500186341</t>
  </si>
  <si>
    <t xml:space="preserve">          МП Переселение граждан из аварийного жилищного фонда</t>
  </si>
  <si>
    <t>2800000000</t>
  </si>
  <si>
    <t xml:space="preserve">            Реализация мероприятий по переселению граждан в комфортное и безопасное жилье</t>
  </si>
  <si>
    <t>280F300000</t>
  </si>
  <si>
    <t xml:space="preserve">              Переселение граждан в комфортное и безопасное жилье (софинансирование из Федерального бюджета)</t>
  </si>
  <si>
    <t xml:space="preserve">                Бюджетные инвестиции</t>
  </si>
  <si>
    <t>410</t>
  </si>
  <si>
    <t xml:space="preserve">              Переселение граждан в комфортное и безопасное жилье (софинансирование из бюджета Калининградской области)</t>
  </si>
  <si>
    <t>280F367483</t>
  </si>
  <si>
    <t>280F367484</t>
  </si>
  <si>
    <t xml:space="preserve">              Переселение граждан в комфортное и безопасное жилье (софинансирование из местного бюджета)</t>
  </si>
  <si>
    <t>280F36748S</t>
  </si>
  <si>
    <t xml:space="preserve">        Коммунальное хозяйство</t>
  </si>
  <si>
    <t>0502</t>
  </si>
  <si>
    <t xml:space="preserve">          МП Газификация муниципального образования "Светлогорский городской округ" на 2016-2022 годы</t>
  </si>
  <si>
    <t>1600000000</t>
  </si>
  <si>
    <t xml:space="preserve">            Реализация мероприятий в рамках газоснабжения объектов на территории Светлогорского городского округа</t>
  </si>
  <si>
    <t>1600100000</t>
  </si>
  <si>
    <t xml:space="preserve">              Расходы по технической эксплуатации объектов газоснабжения Светлогорского городского округа</t>
  </si>
  <si>
    <t>1600186Г21</t>
  </si>
  <si>
    <t xml:space="preserve">              Строительство объектов газоснабжения на территории Светлогорского городского округа</t>
  </si>
  <si>
    <t>1600186Г37</t>
  </si>
  <si>
    <t xml:space="preserve">            Мероприятия по очистке сточных вод в рамках Хельсинской Конвенции по защите морской среды района Балтийского моря</t>
  </si>
  <si>
    <t>2200300000</t>
  </si>
  <si>
    <t xml:space="preserve">              Очистка сточных вод системой механической и биологической очистки АО "ОКОС" с территории Светлогорского городского округа</t>
  </si>
  <si>
    <t>2200386371</t>
  </si>
  <si>
    <t xml:space="preserve">            Содержание и эксплуатация улично-дорожной сети и инженерно-технических сооружений Светлогорского городского округа</t>
  </si>
  <si>
    <t>2200600000</t>
  </si>
  <si>
    <t xml:space="preserve">              Реализация мероприятий по содержанию и благоустройству улично-дорожной сети Светлогорского городского округа</t>
  </si>
  <si>
    <t>2200686636</t>
  </si>
  <si>
    <t xml:space="preserve">            Комплекс мероприятий по организации теплоснабжения на территории муниципального образования Светлогорский городской округ</t>
  </si>
  <si>
    <t>2200900000</t>
  </si>
  <si>
    <t xml:space="preserve">              Субсидии на обеспечение мероприятий по организации теплоснабжения на территории муниципального образования Светлогорский городской округ</t>
  </si>
  <si>
    <t>2200981310</t>
  </si>
  <si>
    <t xml:space="preserve">              Обеспечение мероприятий по организации теплоснабжения</t>
  </si>
  <si>
    <t>22009S1310</t>
  </si>
  <si>
    <t xml:space="preserve">            Поддержка коммунального хозяйства</t>
  </si>
  <si>
    <t>9980100000</t>
  </si>
  <si>
    <t xml:space="preserve">              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резервного фонда Правительства Калининградской области</t>
  </si>
  <si>
    <t>9980121910</t>
  </si>
  <si>
    <t xml:space="preserve">              Проведение комплекса мероприятий в сфере коммунальной инфраструктуры городского округа</t>
  </si>
  <si>
    <t>99801863A8</t>
  </si>
  <si>
    <t xml:space="preserve">              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средств местного бюджета (софинансирование 1%)</t>
  </si>
  <si>
    <t>99801S1910</t>
  </si>
  <si>
    <t xml:space="preserve">        Благоустройство</t>
  </si>
  <si>
    <t>0503</t>
  </si>
  <si>
    <t xml:space="preserve">            Эксплуатация наружного уличного освещения объектов Светлогорского городского округа</t>
  </si>
  <si>
    <t>2200100000</t>
  </si>
  <si>
    <t xml:space="preserve">              Оплата электрической энергии наружного уличного освещения на территории Светлогорского городского округа</t>
  </si>
  <si>
    <t>2200186621</t>
  </si>
  <si>
    <t xml:space="preserve">              Содержание электроустановок наружного освещения на территории Светлогорского городского округа</t>
  </si>
  <si>
    <t>2200186626</t>
  </si>
  <si>
    <t xml:space="preserve">            Развитие и модернизация электроснабжения Светлогорского городского округа</t>
  </si>
  <si>
    <t>2200200000</t>
  </si>
  <si>
    <t xml:space="preserve">              Обеспечение технического обслуживания сетей электроснабжения объектов Светлогорского городского округа</t>
  </si>
  <si>
    <t>2200286623</t>
  </si>
  <si>
    <t xml:space="preserve">              Реализация мероприятий по капитальному ремонту линий электроснабжения на территории Светлогорского городского округа</t>
  </si>
  <si>
    <t>2200286627</t>
  </si>
  <si>
    <t xml:space="preserve">              Разработка ПСД на строительство объектов электроснабжения Светлогорского городского округа</t>
  </si>
  <si>
    <t>220028662А</t>
  </si>
  <si>
    <t xml:space="preserve">            Реализация комплекса мер, направленных на развитие и содержание зеленых зон, природных и озелененных территорий Светлогорского городского округа</t>
  </si>
  <si>
    <t>2200500000</t>
  </si>
  <si>
    <t xml:space="preserve">              Благоустройство и содержание зеленых насаждений на улицах и в парках Светлогорского городского округа</t>
  </si>
  <si>
    <t>2200586641</t>
  </si>
  <si>
    <t xml:space="preserve">                Премии и гранты</t>
  </si>
  <si>
    <t>350</t>
  </si>
  <si>
    <t xml:space="preserve">              Реализация мероприятий по благоустройству территории Светлогорского городского округа (софинансирование из областного бюджета)</t>
  </si>
  <si>
    <t>2200671170</t>
  </si>
  <si>
    <t xml:space="preserve">                Уплата налогов, сборов и иных платежей</t>
  </si>
  <si>
    <t>850</t>
  </si>
  <si>
    <t xml:space="preserve">              Реализация мероприятий по благоустройству территории Светлогорского городского округа (софинансирование из местного бюджета)</t>
  </si>
  <si>
    <t>22006S1170</t>
  </si>
  <si>
    <t xml:space="preserve">            Реализация мероприятий по размещению малых архитектурных форм и элементов благоустройства на территории Светлогорского городского округа</t>
  </si>
  <si>
    <t>2200700000</t>
  </si>
  <si>
    <t xml:space="preserve">              Ремонт и установка малых архитектурных форм и элементов благоустройства на территории Светлогорского городского округа</t>
  </si>
  <si>
    <t>2200786608</t>
  </si>
  <si>
    <t xml:space="preserve">            Содержание и благоустройство городских захоронений Светлогорского городского округа</t>
  </si>
  <si>
    <t>2200800000</t>
  </si>
  <si>
    <t xml:space="preserve">              Проведение комплекса работ по уходу за местами захоронений Светлогорского городского округа</t>
  </si>
  <si>
    <t>2200886601</t>
  </si>
  <si>
    <t xml:space="preserve">          МП Формирование современной городской среды Светлогорского городского округа на 2018-2022 годы</t>
  </si>
  <si>
    <t>2400000000</t>
  </si>
  <si>
    <t xml:space="preserve">            Реализация мероприятий национального проекта "Жилье и городская среда"</t>
  </si>
  <si>
    <t>240F200000</t>
  </si>
  <si>
    <t xml:space="preserve">              Субсидии на реализацию программ формирования современной городской среды</t>
  </si>
  <si>
    <t>240F255550</t>
  </si>
  <si>
    <t xml:space="preserve">            Реализация мероприятий в области земельных и имущественных отношений Светлогорского округа</t>
  </si>
  <si>
    <t>9950100000</t>
  </si>
  <si>
    <t xml:space="preserve">              Мероприятия, связанные с соблюдением законодательства при использовании земельных участков</t>
  </si>
  <si>
    <t>9950186И10</t>
  </si>
  <si>
    <t xml:space="preserve">        Другие вопросы в области жилищно-коммунального хозяйства</t>
  </si>
  <si>
    <t>0505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</si>
  <si>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казенных учреждений</t>
  </si>
  <si>
    <t>9940100000</t>
  </si>
  <si>
    <t xml:space="preserve">              Финансовое обеспечение деятельности муниципальных казенных учреждений</t>
  </si>
  <si>
    <t>9940185319</t>
  </si>
  <si>
    <t xml:space="preserve">  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</si>
  <si>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</si>
  <si>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9940185019</t>
  </si>
  <si>
    <t xml:space="preserve">              Проведение технической инвентаризации объектов газоснабжения</t>
  </si>
  <si>
    <t>1600186Г41</t>
  </si>
  <si>
    <t xml:space="preserve">              Проведение технической инвентаризации объектов энергоснабжения</t>
  </si>
  <si>
    <t>22002866И1</t>
  </si>
  <si>
    <t xml:space="preserve">    Муниципальное учреждение "Отдел по бюджету и финансам Светлогорского городского округа"</t>
  </si>
  <si>
    <t>356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</si>
  <si>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</si>
  <si>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</si>
  <si>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муниципального образования "Светлогорский городской округ" "Управление муниципальными финансами"</t>
  </si>
  <si>
    <t>0800000000</t>
  </si>
  <si>
    <t xml:space="preserve">            Функционирование исполнительных органов местного самоуправления</t>
  </si>
  <si>
    <t>0800100000</t>
  </si>
  <si>
    <t>0800184030</t>
  </si>
  <si>
    <t xml:space="preserve">              Повышение квалификации муниципальных служащих с учетом периодичности обучения и специализации</t>
  </si>
  <si>
    <t>0800184090</t>
  </si>
  <si>
    <t xml:space="preserve">            Основное мероприятие "Автоматизация бюджетного процесса"</t>
  </si>
  <si>
    <t>0810200000</t>
  </si>
  <si>
    <t>0810284030</t>
  </si>
  <si>
    <t xml:space="preserve">            Основное мероприятие Повышение качества туристских услуг</t>
  </si>
  <si>
    <t>0700200000</t>
  </si>
  <si>
    <t xml:space="preserve">              Оказание муниципальными учреждениями муниципальных услуг, выполнение работ</t>
  </si>
  <si>
    <t>0700281115</t>
  </si>
  <si>
    <t xml:space="preserve">              Обновление и расширение материально-технической базы</t>
  </si>
  <si>
    <t>0700282121</t>
  </si>
  <si>
    <t xml:space="preserve">              Подготовка и размещение информационных материалов непосредственно среди целевой аудитории</t>
  </si>
  <si>
    <t>0700282141</t>
  </si>
  <si>
    <t xml:space="preserve">            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</si>
  <si>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</si>
  <si>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 xml:space="preserve">              Разработка и осуществление проектов в сфере туризма</t>
  </si>
  <si>
    <t>0700382131</t>
  </si>
  <si>
    <t xml:space="preserve">  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</si>
  <si>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</si>
  <si>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 "Комплекс мер по повышению энергетической эффективности"</t>
  </si>
  <si>
    <t>0410100000</t>
  </si>
  <si>
    <t xml:space="preserve">              Прочие мероприятия программы</t>
  </si>
  <si>
    <t>0410182601</t>
  </si>
  <si>
    <t xml:space="preserve">              Событийный туризм</t>
  </si>
  <si>
    <t>0700182164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</si>
  <si>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</si>
  <si>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</si>
  <si>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Светлогорского городского округа"</t>
  </si>
  <si>
    <t>0100000000</t>
  </si>
  <si>
    <t xml:space="preserve">            Основное мероприятие "Развитие сети учреждений образования и обеспечение комплексной безопасности зданий подведомственных учреждений  в соответствии с действующим законодательством"</t>
  </si>
  <si>
    <t>010РУ00000</t>
  </si>
  <si>
    <t xml:space="preserve">              Проведение текущего ремонта муниципальными учреждениями</t>
  </si>
  <si>
    <t>010РУ82423</t>
  </si>
  <si>
    <t xml:space="preserve">              Приобретение муниципальными учреждениями оборудования и других основных средств</t>
  </si>
  <si>
    <t>010РУ82424</t>
  </si>
  <si>
    <t xml:space="preserve">            Основное мероприятие "Содействие развития дошкольного образования"</t>
  </si>
  <si>
    <t>010С100000</t>
  </si>
  <si>
    <t xml:space="preserve">    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</si>
  <si>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010С170620</t>
  </si>
  <si>
    <t xml:space="preserve">              Оказание муниципальными учреждениями муниципальных услуг</t>
  </si>
  <si>
    <t>010С181415</t>
  </si>
  <si>
    <t xml:space="preserve">        Общее образование</t>
  </si>
  <si>
    <t>0702</t>
  </si>
  <si>
    <t xml:space="preserve">            Региональный проект "Успех каждого ребенка"</t>
  </si>
  <si>
    <t>010E200000</t>
  </si>
  <si>
    <t xml:space="preserve">             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</si>
  <si>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</si>
  <si>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 xml:space="preserve">            Основное мероприятие " Содействие развития Общего образования"</t>
  </si>
  <si>
    <t>010Ш100000</t>
  </si>
  <si>
    <t xml:space="preserve">              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</si>
  <si>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010Ш101280</t>
  </si>
  <si>
    <t xml:space="preserve">              Субвенция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</si>
  <si>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010Ш170160</t>
  </si>
  <si>
    <t>010Ш170620</t>
  </si>
  <si>
    <t>010Ш181415</t>
  </si>
  <si>
    <t xml:space="preserve">              Обеспечение бесплатной перевозки обучающихся к муниципальным общеобразовательным учреждениям</t>
  </si>
  <si>
    <t>010Ш182431</t>
  </si>
  <si>
    <t xml:space="preserve">              Питание детей в образовательных организациях, реализующих основные общеобразовательные программы</t>
  </si>
  <si>
    <t>010Ш182471</t>
  </si>
  <si>
    <t xml:space="preserve">              Модернизация автобусного парка муниципальных образований, осуществляющих бесплатную перевозку обучающихся к месту учебы</t>
  </si>
  <si>
    <t>010Ш1S1280</t>
  </si>
  <si>
    <t xml:space="preserve">        Дополнительное образование детей</t>
  </si>
  <si>
    <t>0703</t>
  </si>
  <si>
    <t xml:space="preserve">            Основное мероприятие "Содействие развития Дополнительного образования"</t>
  </si>
  <si>
    <t>010Д100000</t>
  </si>
  <si>
    <t>010Д181415</t>
  </si>
  <si>
    <t xml:space="preserve">              Персонифицированное финансирование в организациях дополнительного образования путем выдачи сертификатов</t>
  </si>
  <si>
    <t>010Д181455</t>
  </si>
  <si>
    <t xml:space="preserve">          Муниципальная программа "Развитие культуры на территории Светлогорского городского округа"</t>
  </si>
  <si>
    <t>0300000000</t>
  </si>
  <si>
    <t xml:space="preserve">              Оказание услуг (выполнение работ) муниципальными учреждениями культуры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</si>
  <si>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</si>
  <si>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</si>
  <si>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0320381815</t>
  </si>
  <si>
    <t xml:space="preserve">        Профессиональная подготовка, переподготовка и повышение квалификации</t>
  </si>
  <si>
    <t>0705</t>
  </si>
  <si>
    <t xml:space="preserve">              Субсидия на оплату проезда на курсы по переподготовке кадров педагогических работников</t>
  </si>
  <si>
    <t>010Д182491</t>
  </si>
  <si>
    <t xml:space="preserve">            Основное мероприятие "Укрепление кадрового потенциала сферы культуры, развитие системы работы по выявлению и поддержке одаренных детей"</t>
  </si>
  <si>
    <t>0320400000</t>
  </si>
  <si>
    <t xml:space="preserve">              Расходы на повышение квалификации кадров и участие специалистов в обучающих профессиональных курсах</t>
  </si>
  <si>
    <t>0320482890</t>
  </si>
  <si>
    <t xml:space="preserve">          Программа "Профилактика безнадзорности и правонарушений несовершеннолетних на территории муниципального образования Светлогорский городской округ"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</si>
  <si>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</si>
  <si>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</t>
  </si>
  <si>
    <t>1200200000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</si>
  <si>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период.</t>
  </si>
  <si>
    <t>1200286871</t>
  </si>
  <si>
    <t xml:space="preserve">              Организация и проведение культурно-массовых мероприятий, акций среди молодёжи.</t>
  </si>
  <si>
    <t>1200286881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</si>
  <si>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</si>
  <si>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</si>
  <si>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</si>
  <si>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</si>
  <si>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</si>
  <si>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</si>
  <si>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Проведение мероприятий по содержанию объектов культурного наследия местного значения</t>
  </si>
  <si>
    <t>0310186830</t>
  </si>
  <si>
    <t xml:space="preserve">            Основное мероприятие "Обеспечение прав населения Светлогорского городского округа на участие в культурном процессе"</t>
  </si>
  <si>
    <t>0320100000</t>
  </si>
  <si>
    <t>0320181815</t>
  </si>
  <si>
    <t xml:space="preserve">              Создание условий для культурной деятельности, приобщения жителей к культурным ценностям</t>
  </si>
  <si>
    <t>0320186860</t>
  </si>
  <si>
    <t xml:space="preserve">            Основное мерпориятие "Развитие библиотечного дела в муниципальном образовании "Светлогорский городской округ"</t>
  </si>
  <si>
    <t>0320200000</t>
  </si>
  <si>
    <t>0320281815</t>
  </si>
  <si>
    <t xml:space="preserve">              Обеспечение поддержки муниципальных образований в сфере культуры</t>
  </si>
  <si>
    <t>03202S1090</t>
  </si>
  <si>
    <t xml:space="preserve">              Субсидии муниципальным учреждениям на поддержку творческой деятельности и укрепление материально-технической базы в сфере культуры</t>
  </si>
  <si>
    <t>0320386840</t>
  </si>
  <si>
    <t xml:space="preserve">              Субсидия муниципальному учреждению на поддержку в сфере культуры</t>
  </si>
  <si>
    <t>03203S1090</t>
  </si>
  <si>
    <t xml:space="preserve">            Государственная поддержка отрасли культуры_Региональный проект "Культурная среда"</t>
  </si>
  <si>
    <t>032A100000</t>
  </si>
  <si>
    <t xml:space="preserve">              Субсидия на поддержку отрасли культуры</t>
  </si>
  <si>
    <t>032A155190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</si>
  <si>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</si>
  <si>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</si>
  <si>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Упрепление материально-технической базы и техническое оснащение муниципальных учреждений в сфере культуры</t>
  </si>
  <si>
    <t>0330186820</t>
  </si>
  <si>
    <t xml:space="preserve">        Социальное обслуживание населения</t>
  </si>
  <si>
    <t>1002</t>
  </si>
  <si>
    <t xml:space="preserve">              Субвенции на обеспечение полномочий Калининградской области по социальному обслуживанию граждан пожилого возраста и инвалидов</t>
  </si>
  <si>
    <t>0200470710</t>
  </si>
  <si>
    <t xml:space="preserve">        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</si>
  <si>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</si>
  <si>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        Организация и проведение оплачиваемых общественных работ для безработных граждан, испытывающих трудности в поисках работы</t>
  </si>
  <si>
    <t>0210186551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</si>
  <si>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</si>
  <si>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</si>
  <si>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</si>
  <si>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</si>
  <si>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целевая программа "Развитие физической культуры и спорта на территории Светлогорского городского округа"</t>
  </si>
  <si>
    <t>1000000000</t>
  </si>
  <si>
    <t xml:space="preserve">              Материально-техническое обеспечение спортсменов</t>
  </si>
  <si>
    <t xml:space="preserve">              Вступительные взносы на участие в соревнованиях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</si>
  <si>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</si>
  <si>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</si>
  <si>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массовых физкультурно-спортивных  массовых мероприятий</t>
  </si>
  <si>
    <t>1010286731</t>
  </si>
  <si>
    <t xml:space="preserve">            Основное мероприятие "Развитие спортивной инфраструктуры"</t>
  </si>
  <si>
    <t>1020200000</t>
  </si>
  <si>
    <t xml:space="preserve">              Субсидии на ремонт спортивных площадок для приведения в нормативное состояние</t>
  </si>
  <si>
    <t>1020286721</t>
  </si>
  <si>
    <t xml:space="preserve">            Основное мероприятие "Строительство спортивных площадок"</t>
  </si>
  <si>
    <t>1020300000</t>
  </si>
  <si>
    <t xml:space="preserve">              Устройство спортивно-тренажерной площадки, напротив д.30 по ул. Пионерской</t>
  </si>
  <si>
    <t>1020386773</t>
  </si>
  <si>
    <t xml:space="preserve">            Остновное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</si>
  <si>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</si>
  <si>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Основное мероприятие "Приобретение спортивной формы и спортивного инвентаря для сборных команд по видам спорта"</t>
  </si>
  <si>
    <t>1030300000</t>
  </si>
  <si>
    <t>1030386724</t>
  </si>
  <si>
    <t xml:space="preserve">            Основное мероприятие "Организация участия футбольной сборной в 2 чемпионатах и 2 первенствах Калининградской области по футболу и мини-футболу"</t>
  </si>
  <si>
    <t>1030400000</t>
  </si>
  <si>
    <t xml:space="preserve">              Участие сборных команд по видам спорта в спартакиаде муниципальных образований</t>
  </si>
  <si>
    <t>1030486741</t>
  </si>
  <si>
    <t>1030486761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</si>
  <si>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</si>
  <si>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</si>
  <si>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Субсидии на развитие спортивной инфраструктуры</t>
  </si>
  <si>
    <t>1040186723</t>
  </si>
  <si>
    <t xml:space="preserve">            Основное мероприятие "Предоставление услуг МАУ ФОК "Светлогорский""</t>
  </si>
  <si>
    <t>1040200000</t>
  </si>
  <si>
    <t>1040281715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</si>
  <si>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</si>
  <si>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</si>
  <si>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</si>
  <si>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</si>
  <si>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программв "Развитие муниципальной службы в Администрации МО "Светлогорский городской округ"</t>
  </si>
  <si>
    <t>0900000000</t>
  </si>
  <si>
    <t xml:space="preserve">            Основное мероприятие Повышение качества и доступности муниципальных услуг</t>
  </si>
  <si>
    <t>0900600000</t>
  </si>
  <si>
    <t xml:space="preserve">              Муниципальная поддержка средств массовой информации</t>
  </si>
  <si>
    <t>0900683Г11</t>
  </si>
  <si>
    <t xml:space="preserve">              Поддержка муниципальных газет</t>
  </si>
  <si>
    <t>09006S1250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</si>
  <si>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</si>
  <si>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</si>
  <si>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</si>
  <si>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</si>
  <si>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Основное мероприятие "Обеспечение своевременности и полноты исполнения долговых обязательств муниципального образования "Светлогорский городской округ"</t>
  </si>
  <si>
    <t>0820100000</t>
  </si>
  <si>
    <t xml:space="preserve">              Процентные платежи на обслуживание муниципального внутреннего долга</t>
  </si>
  <si>
    <t>0820188050</t>
  </si>
  <si>
    <t xml:space="preserve">                Обслуживание муниципального долга</t>
  </si>
  <si>
    <t>730</t>
  </si>
  <si>
    <t xml:space="preserve">    Муниципальное казенное учреждение "Архив Светлогорского городского округа"</t>
  </si>
  <si>
    <t>357</t>
  </si>
  <si>
    <t xml:space="preserve">            Основное мероприятие "Обеспечение деятельности архива"</t>
  </si>
  <si>
    <t>0900700000</t>
  </si>
  <si>
    <t>0900765019</t>
  </si>
  <si>
    <t xml:space="preserve">    МУНИЦИПАЛЬНОЕ УЧРЕЖДЕНИЕ "УЧЁТНО-ФИНАНСОВЫЙ ЦЕНТР СВЕТЛОГОРСКОГО ГОРОДСКОГО ОКРУГА"</t>
  </si>
  <si>
    <t>370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</si>
  <si>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</si>
  <si>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</si>
  <si>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Основное мероприятие Внедрение эффективных технологий и методов кадровой работы</t>
  </si>
  <si>
    <t>0900200000</t>
  </si>
  <si>
    <t>0900284090</t>
  </si>
  <si>
    <t xml:space="preserve">            Основное мероприятие Функционирование исполнительных органов местного самоуправления</t>
  </si>
  <si>
    <t>0900300000</t>
  </si>
  <si>
    <t>0900384030</t>
  </si>
  <si>
    <t xml:space="preserve">        Судебная система</t>
  </si>
  <si>
    <t>0105</t>
  </si>
  <si>
    <t xml:space="preserve">            Руководство и управление в сфере установленных функций</t>
  </si>
  <si>
    <t>9950400000</t>
  </si>
  <si>
    <t xml:space="preserve">  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</si>
  <si>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9950451200</t>
  </si>
  <si>
    <t xml:space="preserve">              Реализация мероприятий по объету_Реконструкция Лиственничного парка в г.Светлогорске</t>
  </si>
  <si>
    <t>0700386180</t>
  </si>
  <si>
    <t xml:space="preserve">              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</si>
  <si>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0900359300</t>
  </si>
  <si>
    <t xml:space="preserve">            Основное мероприятие Создание условий для обеспечения деятельности органов местного самоуправления и муниципальных казенных учреждений</t>
  </si>
  <si>
    <t>0900500000</t>
  </si>
  <si>
    <t xml:space="preserve">              Субвенции на осуществление отдельных государственных полномочий Калининградской области по определению перечня должностных лиц</t>
  </si>
  <si>
    <t>0900570730</t>
  </si>
  <si>
    <t>0900585019</t>
  </si>
  <si>
    <t xml:space="preserve">              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</si>
  <si>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1200270720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</si>
  <si>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</si>
  <si>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</si>
  <si>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</si>
  <si>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</si>
  <si>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</si>
  <si>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0500700000</t>
  </si>
  <si>
    <t xml:space="preserve">              Субвенции на осуществление первичного воинского учета на территориях, где отсутствуют военные комиссариаты</t>
  </si>
  <si>
    <t>0500751180</t>
  </si>
  <si>
    <t xml:space="preserve">              Комплекс мер по проведению энергоаудита теплоснабжения</t>
  </si>
  <si>
    <t>0410182610</t>
  </si>
  <si>
    <t xml:space="preserve">          Муниципальная программа "Развитие малого и среднего предпринимательства в муниципальном образовании "Светлогорский городской округ"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</si>
  <si>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</si>
  <si>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</si>
  <si>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</si>
  <si>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Субсидирование на конкурсной основе части затрат субъектов МСП, связанных с приобретением оборудования в целях создания и (или) развития, и (или) модернизации производства товаров (работ, услуг)</t>
  </si>
  <si>
    <t>1300183098</t>
  </si>
  <si>
    <t xml:space="preserve">              Субсидии на реализацию проектов создания комфортной городской среды в малых городах - победителях Всероcсийского конкурса лучших проектов создания комфортной городской среды</t>
  </si>
  <si>
    <t>240F271040</t>
  </si>
  <si>
    <t xml:space="preserve">              Субсидия на обеспечение бесплатной перевозки обучающихся к муниципальным общеобразовательным учреждениям</t>
  </si>
  <si>
    <t>010Ш183441</t>
  </si>
  <si>
    <t>010Ш1S1010</t>
  </si>
  <si>
    <t xml:space="preserve">        Другие вопросы в области образования</t>
  </si>
  <si>
    <t>0709</t>
  </si>
  <si>
    <t xml:space="preserve">            </t>
  </si>
  <si>
    <t>0100Д00000</t>
  </si>
  <si>
    <t xml:space="preserve">              Реализация комплекса мер по созданию условий успешной социализации и эффективной самореализации детей</t>
  </si>
  <si>
    <t>0100Д86482</t>
  </si>
  <si>
    <t xml:space="preserve">                Иные выплаты населению</t>
  </si>
  <si>
    <t>360</t>
  </si>
  <si>
    <t>1030186741</t>
  </si>
  <si>
    <t xml:space="preserve">            Основное мероприятие "Поддержка в части проведения массовых спортивных мероприятий и участия в соревнованиях, а также подготовки спортивного резерва"</t>
  </si>
  <si>
    <t>1030200000</t>
  </si>
  <si>
    <t xml:space="preserve">              Участие индивидуальных спортсменов и сборных команд по видам спорта в соревнованиях Всероссийского и международного уровней</t>
  </si>
  <si>
    <t>1030286771</t>
  </si>
  <si>
    <t xml:space="preserve">    МУНИЦИПАЛЬНОЕ УЧРЕЖДЕНИЕ "АДМИНИСТРАЦИЯ МУНИЦИПАЛЬНОГО ОБРАЗОВАНИЯ "СВЕТЛОГОРСКИЙ ГОРОДСКОЙ ОКРУГ"</t>
  </si>
  <si>
    <t>377</t>
  </si>
  <si>
    <t xml:space="preserve">              Глава местной администрации (исполнительно-распорядительного органа муниципального образования)</t>
  </si>
  <si>
    <t>0900384020</t>
  </si>
  <si>
    <t xml:space="preserve">        Резервные фонды</t>
  </si>
  <si>
    <t>0111</t>
  </si>
  <si>
    <t xml:space="preserve">            Основное мероприятие Обеспечение эффективного предупреждения и ликвидации чрезвычайных ситуаций природного и техногенного характера на территории муниципального образования "Светлогорский городской округ" в мирное и военное время</t>
  </si>
  <si>
    <t>0500100000</t>
  </si>
  <si>
    <t xml:space="preserve">              Приобретение в целях накопления, хранения и использования в целях Гражданской Обороны запасов материально-технических, продовольственных, медицинских, средств р/связи и иных средств.</t>
  </si>
  <si>
    <t>0500185931</t>
  </si>
  <si>
    <t xml:space="preserve">                Резервные средства</t>
  </si>
  <si>
    <t>870</t>
  </si>
  <si>
    <t xml:space="preserve">        Общеэкономические вопросы</t>
  </si>
  <si>
    <t>0401</t>
  </si>
  <si>
    <t xml:space="preserve">              Субвенция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</si>
  <si>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9950470310</t>
  </si>
  <si>
    <t xml:space="preserve">              Реализация проекта: Трансграничные веломаршруты для продвижения и усточивого использования культурного наследия</t>
  </si>
  <si>
    <t>0700386170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</si>
  <si>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</si>
  <si>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</si>
  <si>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Функционирование представительных органов муниципального образования</t>
  </si>
  <si>
    <t>9910100000</t>
  </si>
  <si>
    <t>9910184030</t>
  </si>
  <si>
    <t xml:space="preserve">              Депутаты представительного органа муниципального образования</t>
  </si>
  <si>
    <t>9910184050</t>
  </si>
  <si>
    <t xml:space="preserve">              Руководитель контрольно-счетной палаты муниципального образования</t>
  </si>
  <si>
    <t>9910184060</t>
  </si>
  <si>
    <t xml:space="preserve">    МУНИЦИПАЛЬНОЕ КАЗЕННОЕ УЧРЕЖДЕНИЕ "ОТДЕЛ КАПИТАЛЬНОГО СТРОИТЕЛЬСТВА СВЕТЛОГОРСКОГО ГОРОДСКОГО ОКРУГА"</t>
  </si>
  <si>
    <t>383</t>
  </si>
  <si>
    <t xml:space="preserve">          МП "Ремонт автомобильных дорог муниципального образования "Светлогорский городской округ"</t>
  </si>
  <si>
    <t>1100000000</t>
  </si>
  <si>
    <t xml:space="preserve">            Приведение в нормативное состояние автомобильных дорог общего пользования местного значения</t>
  </si>
  <si>
    <t>1100300000</t>
  </si>
  <si>
    <t xml:space="preserve">              Капитальный ремонт и ремонт дорог общего значения</t>
  </si>
  <si>
    <t>1100388Д47</t>
  </si>
  <si>
    <t xml:space="preserve">            Основное мероприятие "Создание новых конкурентоспособных секторов экономики"</t>
  </si>
  <si>
    <t>110В900000</t>
  </si>
  <si>
    <t xml:space="preserve">              Строительство магистральной улицы районного значения п. Зори - граница муниципального образования "Пионерский городской округ"</t>
  </si>
  <si>
    <t>110В9L099I</t>
  </si>
  <si>
    <t>110В9R099I</t>
  </si>
  <si>
    <t xml:space="preserve">          Программа Конкретных Дел</t>
  </si>
  <si>
    <t>ПК00000000</t>
  </si>
  <si>
    <t xml:space="preserve">            Программа Конкретных Дел</t>
  </si>
  <si>
    <t>ПКД0000000</t>
  </si>
  <si>
    <t xml:space="preserve">              Решение вопросов местного значения в сфере жилищно-коммунального хозяйства</t>
  </si>
  <si>
    <t>ПКД0081120</t>
  </si>
  <si>
    <t>ПКД00S1120</t>
  </si>
  <si>
    <t xml:space="preserve">              Проведение государственной экспертизы и достоверности определения сметной стоимости проектной документации "Строительство спортивной площадки, расположенной по ул. Яблоневая, г. Светлогорск</t>
  </si>
  <si>
    <t>1020386711</t>
  </si>
  <si>
    <t xml:space="preserve">    МУНИЦИПАЛЬНОЕ КАЗЕННОЕ УЧРЕЖДЕНИЕ "ИНФОРМАЦИОННЫЕ КОММУНИКАЦИОННЫЕ СИСТЕМЫ СВЕТЛОГОРСКОГО ГОРОДСКОГО ОКРУГА"</t>
  </si>
  <si>
    <t>384</t>
  </si>
  <si>
    <t xml:space="preserve">            Основное мероприятие Развитие, модернизация и сопровождение информационных систем в сфере управления общественными финансами</t>
  </si>
  <si>
    <t>0900400000</t>
  </si>
  <si>
    <t>0900485015</t>
  </si>
  <si>
    <t xml:space="preserve">            Основное мероприятие Обеспечение безопасного уровня криминогенной обстановки на территории муниципального образования "Светлогорский городской округ"</t>
  </si>
  <si>
    <t>0500500000</t>
  </si>
  <si>
    <t xml:space="preserve">              Обеспечение технического обслуживания и ремонт оборудования системы фото-видеофиксации административных правонарушений</t>
  </si>
  <si>
    <t>0500585951</t>
  </si>
  <si>
    <t xml:space="preserve">    МУНИЦИПАЛЬНОЕ КАЗЕННОЕ УЧРЕЖДЕНИЕ "МНОГОФУНКЦИОНАЛЬНЫЙ ЦЕНТР ПРЕДОСТАВЛЕНИЯ ГОСУДАРСТВЕННЫХ И МУНИЦИПАЛЬНЫХ УСЛУГ" СВЕТЛОГОРСКОГО ГОРОДСКОГО ОКРУГА</t>
  </si>
  <si>
    <t>389</t>
  </si>
  <si>
    <t xml:space="preserve">             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</si>
  <si>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0900685015</t>
  </si>
  <si>
    <t>09006S1050</t>
  </si>
  <si>
    <t xml:space="preserve">    МУНИЦИПАЛЬНОЕ КАЗЕННОЕ УЧРЕЖДЕНИЕ "ЕДИНАЯ ДЕЖУРНАЯ ДИСПЕТЧЕРСКАЯ СЛУЖБА СВЕТЛОГОРСКОГО ГОРОДСКОГО ОКРУГА"</t>
  </si>
  <si>
    <t>390</t>
  </si>
  <si>
    <t xml:space="preserve">            Основное мероприятие Развитие ЕДДС и создание системы обеспечения вызова ЭОС по единому номеру «112»</t>
  </si>
  <si>
    <t>0500600000</t>
  </si>
  <si>
    <t xml:space="preserve">              Обеспечение функционирования единой диспетчерской службы</t>
  </si>
  <si>
    <t>0500685919</t>
  </si>
  <si>
    <t xml:space="preserve">    ОКРУЖНОЙ СОВЕТ ДЕПУТАТОВ МУНИЦИПАЛЬНОГО ОБРАЗОВАНИЯ "СВЕТЛОГОРСКИЙ ГОРОДСКОЙ ОКРУГ"</t>
  </si>
  <si>
    <t>391</t>
  </si>
  <si>
    <t>ВСЕГО РАСХОДОВ:</t>
  </si>
  <si>
    <t>назначено</t>
  </si>
  <si>
    <t>результат (%)</t>
  </si>
  <si>
    <t>Приложение 2</t>
  </si>
  <si>
    <t xml:space="preserve">к решению окружного Совета депутатов муниципального </t>
  </si>
  <si>
    <t>образования "Светлогорский городской округ"</t>
  </si>
  <si>
    <t>Исполнение расходов бюджета по ведомственной структуре расходов                                                                                                                                     муниципального образования "Светлогорский городской округ" за 2019 год</t>
  </si>
  <si>
    <r>
      <t>от "25</t>
    </r>
    <r>
      <rPr>
        <sz val="10"/>
        <color indexed="8"/>
        <rFont val="Times New Roman"/>
        <family val="1"/>
        <charset val="204"/>
      </rPr>
      <t xml:space="preserve">" </t>
    </r>
    <r>
      <rPr>
        <u/>
        <sz val="10"/>
        <color indexed="8"/>
        <rFont val="Times New Roman"/>
        <family val="1"/>
        <charset val="204"/>
      </rPr>
      <t xml:space="preserve">   мая  </t>
    </r>
    <r>
      <rPr>
        <sz val="10"/>
        <color indexed="8"/>
        <rFont val="Times New Roman"/>
        <family val="1"/>
        <charset val="204"/>
      </rPr>
      <t xml:space="preserve"> 2020 года №33</t>
    </r>
  </si>
</sst>
</file>

<file path=xl/styles.xml><?xml version="1.0" encoding="utf-8"?>
<styleSheet xmlns="http://schemas.openxmlformats.org/spreadsheetml/2006/main">
  <numFmts count="2">
    <numFmt numFmtId="164" formatCode="0.0%"/>
    <numFmt numFmtId="165" formatCode="dd\.mm\.yyyy"/>
  </numFmts>
  <fonts count="4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0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10" fillId="0" borderId="1"/>
    <xf numFmtId="0" fontId="11" fillId="5" borderId="1" applyNumberFormat="0" applyBorder="0" applyAlignment="0" applyProtection="0"/>
    <xf numFmtId="0" fontId="11" fillId="5" borderId="1" applyNumberFormat="0" applyBorder="0" applyAlignment="0" applyProtection="0"/>
    <xf numFmtId="0" fontId="11" fillId="5" borderId="1" applyNumberFormat="0" applyBorder="0" applyAlignment="0" applyProtection="0"/>
    <xf numFmtId="0" fontId="11" fillId="6" borderId="1" applyNumberFormat="0" applyBorder="0" applyAlignment="0" applyProtection="0"/>
    <xf numFmtId="0" fontId="11" fillId="6" borderId="1" applyNumberFormat="0" applyBorder="0" applyAlignment="0" applyProtection="0"/>
    <xf numFmtId="0" fontId="11" fillId="6" borderId="1" applyNumberFormat="0" applyBorder="0" applyAlignment="0" applyProtection="0"/>
    <xf numFmtId="0" fontId="11" fillId="7" borderId="1" applyNumberFormat="0" applyBorder="0" applyAlignment="0" applyProtection="0"/>
    <xf numFmtId="0" fontId="11" fillId="7" borderId="1" applyNumberFormat="0" applyBorder="0" applyAlignment="0" applyProtection="0"/>
    <xf numFmtId="0" fontId="11" fillId="7" borderId="1" applyNumberFormat="0" applyBorder="0" applyAlignment="0" applyProtection="0"/>
    <xf numFmtId="0" fontId="11" fillId="8" borderId="1" applyNumberFormat="0" applyBorder="0" applyAlignment="0" applyProtection="0"/>
    <xf numFmtId="0" fontId="11" fillId="8" borderId="1" applyNumberFormat="0" applyBorder="0" applyAlignment="0" applyProtection="0"/>
    <xf numFmtId="0" fontId="11" fillId="8" borderId="1" applyNumberFormat="0" applyBorder="0" applyAlignment="0" applyProtection="0"/>
    <xf numFmtId="0" fontId="11" fillId="9" borderId="1" applyNumberFormat="0" applyBorder="0" applyAlignment="0" applyProtection="0"/>
    <xf numFmtId="0" fontId="11" fillId="9" borderId="1" applyNumberFormat="0" applyBorder="0" applyAlignment="0" applyProtection="0"/>
    <xf numFmtId="0" fontId="11" fillId="9" borderId="1" applyNumberFormat="0" applyBorder="0" applyAlignment="0" applyProtection="0"/>
    <xf numFmtId="0" fontId="11" fillId="10" borderId="1" applyNumberFormat="0" applyBorder="0" applyAlignment="0" applyProtection="0"/>
    <xf numFmtId="0" fontId="11" fillId="10" borderId="1" applyNumberFormat="0" applyBorder="0" applyAlignment="0" applyProtection="0"/>
    <xf numFmtId="0" fontId="11" fillId="10" borderId="1" applyNumberFormat="0" applyBorder="0" applyAlignment="0" applyProtection="0"/>
    <xf numFmtId="0" fontId="11" fillId="11" borderId="1" applyNumberFormat="0" applyBorder="0" applyAlignment="0" applyProtection="0"/>
    <xf numFmtId="0" fontId="11" fillId="11" borderId="1" applyNumberFormat="0" applyBorder="0" applyAlignment="0" applyProtection="0"/>
    <xf numFmtId="0" fontId="11" fillId="11" borderId="1" applyNumberFormat="0" applyBorder="0" applyAlignment="0" applyProtection="0"/>
    <xf numFmtId="0" fontId="11" fillId="12" borderId="1" applyNumberFormat="0" applyBorder="0" applyAlignment="0" applyProtection="0"/>
    <xf numFmtId="0" fontId="11" fillId="12" borderId="1" applyNumberFormat="0" applyBorder="0" applyAlignment="0" applyProtection="0"/>
    <xf numFmtId="0" fontId="11" fillId="12" borderId="1" applyNumberFormat="0" applyBorder="0" applyAlignment="0" applyProtection="0"/>
    <xf numFmtId="0" fontId="11" fillId="13" borderId="1" applyNumberFormat="0" applyBorder="0" applyAlignment="0" applyProtection="0"/>
    <xf numFmtId="0" fontId="11" fillId="13" borderId="1" applyNumberFormat="0" applyBorder="0" applyAlignment="0" applyProtection="0"/>
    <xf numFmtId="0" fontId="11" fillId="13" borderId="1" applyNumberFormat="0" applyBorder="0" applyAlignment="0" applyProtection="0"/>
    <xf numFmtId="0" fontId="11" fillId="8" borderId="1" applyNumberFormat="0" applyBorder="0" applyAlignment="0" applyProtection="0"/>
    <xf numFmtId="0" fontId="11" fillId="8" borderId="1" applyNumberFormat="0" applyBorder="0" applyAlignment="0" applyProtection="0"/>
    <xf numFmtId="0" fontId="11" fillId="8" borderId="1" applyNumberFormat="0" applyBorder="0" applyAlignment="0" applyProtection="0"/>
    <xf numFmtId="0" fontId="11" fillId="11" borderId="1" applyNumberFormat="0" applyBorder="0" applyAlignment="0" applyProtection="0"/>
    <xf numFmtId="0" fontId="11" fillId="11" borderId="1" applyNumberFormat="0" applyBorder="0" applyAlignment="0" applyProtection="0"/>
    <xf numFmtId="0" fontId="11" fillId="11" borderId="1" applyNumberFormat="0" applyBorder="0" applyAlignment="0" applyProtection="0"/>
    <xf numFmtId="0" fontId="11" fillId="14" borderId="1" applyNumberFormat="0" applyBorder="0" applyAlignment="0" applyProtection="0"/>
    <xf numFmtId="0" fontId="11" fillId="14" borderId="1" applyNumberFormat="0" applyBorder="0" applyAlignment="0" applyProtection="0"/>
    <xf numFmtId="0" fontId="11" fillId="14" borderId="1" applyNumberFormat="0" applyBorder="0" applyAlignment="0" applyProtection="0"/>
    <xf numFmtId="0" fontId="12" fillId="15" borderId="1" applyNumberFormat="0" applyBorder="0" applyAlignment="0" applyProtection="0"/>
    <xf numFmtId="0" fontId="12" fillId="15" borderId="1" applyNumberFormat="0" applyBorder="0" applyAlignment="0" applyProtection="0"/>
    <xf numFmtId="0" fontId="12" fillId="15" borderId="1" applyNumberFormat="0" applyBorder="0" applyAlignment="0" applyProtection="0"/>
    <xf numFmtId="0" fontId="12" fillId="12" borderId="1" applyNumberFormat="0" applyBorder="0" applyAlignment="0" applyProtection="0"/>
    <xf numFmtId="0" fontId="12" fillId="12" borderId="1" applyNumberFormat="0" applyBorder="0" applyAlignment="0" applyProtection="0"/>
    <xf numFmtId="0" fontId="12" fillId="12" borderId="1" applyNumberFormat="0" applyBorder="0" applyAlignment="0" applyProtection="0"/>
    <xf numFmtId="0" fontId="12" fillId="13" borderId="1" applyNumberFormat="0" applyBorder="0" applyAlignment="0" applyProtection="0"/>
    <xf numFmtId="0" fontId="12" fillId="13" borderId="1" applyNumberFormat="0" applyBorder="0" applyAlignment="0" applyProtection="0"/>
    <xf numFmtId="0" fontId="12" fillId="13" borderId="1" applyNumberFormat="0" applyBorder="0" applyAlignment="0" applyProtection="0"/>
    <xf numFmtId="0" fontId="12" fillId="16" borderId="1" applyNumberFormat="0" applyBorder="0" applyAlignment="0" applyProtection="0"/>
    <xf numFmtId="0" fontId="12" fillId="16" borderId="1" applyNumberFormat="0" applyBorder="0" applyAlignment="0" applyProtection="0"/>
    <xf numFmtId="0" fontId="12" fillId="16" borderId="1" applyNumberFormat="0" applyBorder="0" applyAlignment="0" applyProtection="0"/>
    <xf numFmtId="0" fontId="12" fillId="17" borderId="1" applyNumberFormat="0" applyBorder="0" applyAlignment="0" applyProtection="0"/>
    <xf numFmtId="0" fontId="12" fillId="17" borderId="1" applyNumberFormat="0" applyBorder="0" applyAlignment="0" applyProtection="0"/>
    <xf numFmtId="0" fontId="12" fillId="17" borderId="1" applyNumberFormat="0" applyBorder="0" applyAlignment="0" applyProtection="0"/>
    <xf numFmtId="0" fontId="12" fillId="18" borderId="1" applyNumberFormat="0" applyBorder="0" applyAlignment="0" applyProtection="0"/>
    <xf numFmtId="0" fontId="12" fillId="18" borderId="1" applyNumberFormat="0" applyBorder="0" applyAlignment="0" applyProtection="0"/>
    <xf numFmtId="0" fontId="12" fillId="18" borderId="1" applyNumberFormat="0" applyBorder="0" applyAlignment="0" applyProtection="0"/>
    <xf numFmtId="0" fontId="4" fillId="0" borderId="1"/>
    <xf numFmtId="0" fontId="4" fillId="0" borderId="1"/>
    <xf numFmtId="0" fontId="31" fillId="0" borderId="1"/>
    <xf numFmtId="0" fontId="1" fillId="0" borderId="1"/>
    <xf numFmtId="0" fontId="31" fillId="0" borderId="1"/>
    <xf numFmtId="0" fontId="1" fillId="0" borderId="1"/>
    <xf numFmtId="0" fontId="4" fillId="0" borderId="1"/>
    <xf numFmtId="49" fontId="32" fillId="0" borderId="12">
      <alignment horizontal="center" wrapText="1"/>
    </xf>
    <xf numFmtId="49" fontId="32" fillId="0" borderId="2">
      <alignment horizontal="center"/>
    </xf>
    <xf numFmtId="49" fontId="32" fillId="0" borderId="13">
      <alignment horizontal="center" wrapText="1"/>
    </xf>
    <xf numFmtId="49" fontId="32" fillId="0" borderId="14"/>
    <xf numFmtId="4" fontId="32" fillId="0" borderId="15">
      <alignment horizontal="right"/>
    </xf>
    <xf numFmtId="49" fontId="33" fillId="0" borderId="1"/>
    <xf numFmtId="0" fontId="32" fillId="0" borderId="1"/>
    <xf numFmtId="0" fontId="32" fillId="0" borderId="16">
      <alignment horizontal="left" wrapText="1"/>
    </xf>
    <xf numFmtId="0" fontId="33" fillId="0" borderId="17">
      <alignment horizontal="left" wrapText="1"/>
    </xf>
    <xf numFmtId="0" fontId="32" fillId="0" borderId="14"/>
    <xf numFmtId="0" fontId="32" fillId="0" borderId="1">
      <alignment horizontal="center"/>
    </xf>
    <xf numFmtId="0" fontId="31" fillId="0" borderId="14"/>
    <xf numFmtId="49" fontId="32" fillId="0" borderId="18">
      <alignment horizontal="center"/>
    </xf>
    <xf numFmtId="4" fontId="32" fillId="0" borderId="17">
      <alignment horizontal="right"/>
    </xf>
    <xf numFmtId="0" fontId="33" fillId="0" borderId="1">
      <alignment horizontal="center"/>
    </xf>
    <xf numFmtId="0" fontId="33" fillId="0" borderId="14"/>
    <xf numFmtId="0" fontId="32" fillId="0" borderId="19">
      <alignment horizontal="left" wrapText="1"/>
    </xf>
    <xf numFmtId="0" fontId="32" fillId="0" borderId="20">
      <alignment horizontal="left" wrapText="1"/>
    </xf>
    <xf numFmtId="0" fontId="32" fillId="0" borderId="19">
      <alignment horizontal="left" wrapText="1" indent="1"/>
    </xf>
    <xf numFmtId="0" fontId="32" fillId="0" borderId="20">
      <alignment horizontal="left" wrapText="1" indent="2"/>
    </xf>
    <xf numFmtId="0" fontId="31" fillId="28" borderId="21"/>
    <xf numFmtId="0" fontId="32" fillId="0" borderId="22">
      <alignment horizontal="left" wrapText="1" indent="2"/>
    </xf>
    <xf numFmtId="0" fontId="32" fillId="0" borderId="1">
      <alignment horizontal="center" wrapText="1"/>
    </xf>
    <xf numFmtId="49" fontId="32" fillId="0" borderId="14">
      <alignment horizontal="left"/>
    </xf>
    <xf numFmtId="49" fontId="32" fillId="0" borderId="23">
      <alignment horizontal="center" wrapText="1"/>
    </xf>
    <xf numFmtId="49" fontId="32" fillId="0" borderId="23">
      <alignment horizontal="center" shrinkToFit="1"/>
    </xf>
    <xf numFmtId="49" fontId="32" fillId="0" borderId="12">
      <alignment horizontal="center" shrinkToFit="1"/>
    </xf>
    <xf numFmtId="49" fontId="32" fillId="0" borderId="1"/>
    <xf numFmtId="0" fontId="32" fillId="0" borderId="22">
      <alignment horizontal="left" wrapText="1"/>
    </xf>
    <xf numFmtId="0" fontId="32" fillId="0" borderId="24">
      <alignment horizontal="left" wrapText="1"/>
    </xf>
    <xf numFmtId="0" fontId="32" fillId="0" borderId="22">
      <alignment horizontal="left" wrapText="1" indent="1"/>
    </xf>
    <xf numFmtId="0" fontId="32" fillId="0" borderId="24">
      <alignment horizontal="left" wrapText="1" indent="2"/>
    </xf>
    <xf numFmtId="0" fontId="31" fillId="0" borderId="25"/>
    <xf numFmtId="0" fontId="31" fillId="0" borderId="26"/>
    <xf numFmtId="0" fontId="33" fillId="0" borderId="27">
      <alignment horizontal="center" vertical="center" textRotation="90" wrapText="1"/>
    </xf>
    <xf numFmtId="0" fontId="33" fillId="0" borderId="28">
      <alignment horizontal="center" vertical="center" textRotation="90" wrapText="1"/>
    </xf>
    <xf numFmtId="0" fontId="32" fillId="0" borderId="1">
      <alignment vertical="center"/>
    </xf>
    <xf numFmtId="0" fontId="33" fillId="0" borderId="1">
      <alignment horizontal="center" vertical="center" textRotation="90" wrapText="1"/>
    </xf>
    <xf numFmtId="0" fontId="33" fillId="0" borderId="29">
      <alignment horizontal="center" vertical="center" textRotation="90" wrapText="1"/>
    </xf>
    <xf numFmtId="0" fontId="33" fillId="0" borderId="1">
      <alignment horizontal="center" vertical="center" textRotation="90"/>
    </xf>
    <xf numFmtId="0" fontId="33" fillId="0" borderId="29">
      <alignment horizontal="center" vertical="center" textRotation="90"/>
    </xf>
    <xf numFmtId="0" fontId="33" fillId="0" borderId="2">
      <alignment horizontal="center" vertical="center" textRotation="90"/>
    </xf>
    <xf numFmtId="0" fontId="31" fillId="0" borderId="28"/>
    <xf numFmtId="0" fontId="34" fillId="0" borderId="14">
      <alignment wrapText="1"/>
    </xf>
    <xf numFmtId="0" fontId="34" fillId="0" borderId="2">
      <alignment wrapText="1"/>
    </xf>
    <xf numFmtId="0" fontId="34" fillId="0" borderId="28">
      <alignment wrapText="1"/>
    </xf>
    <xf numFmtId="0" fontId="32" fillId="0" borderId="2">
      <alignment horizontal="center" vertical="top" wrapText="1"/>
    </xf>
    <xf numFmtId="0" fontId="33" fillId="0" borderId="30"/>
    <xf numFmtId="49" fontId="35" fillId="0" borderId="31">
      <alignment horizontal="left" vertical="center" wrapText="1"/>
    </xf>
    <xf numFmtId="49" fontId="32" fillId="0" borderId="24">
      <alignment horizontal="left" vertical="center" wrapText="1" indent="2"/>
    </xf>
    <xf numFmtId="49" fontId="32" fillId="0" borderId="22">
      <alignment horizontal="left" vertical="center" wrapText="1" indent="3"/>
    </xf>
    <xf numFmtId="49" fontId="32" fillId="0" borderId="31">
      <alignment horizontal="left" vertical="center" wrapText="1" indent="3"/>
    </xf>
    <xf numFmtId="49" fontId="32" fillId="0" borderId="32">
      <alignment horizontal="left" vertical="center" wrapText="1" indent="3"/>
    </xf>
    <xf numFmtId="0" fontId="35" fillId="0" borderId="30">
      <alignment horizontal="left" vertical="center" wrapText="1"/>
    </xf>
    <xf numFmtId="49" fontId="32" fillId="0" borderId="28">
      <alignment horizontal="left" vertical="center" wrapText="1" indent="3"/>
    </xf>
    <xf numFmtId="49" fontId="32" fillId="0" borderId="1">
      <alignment horizontal="left" vertical="center" wrapText="1" indent="3"/>
    </xf>
    <xf numFmtId="49" fontId="32" fillId="0" borderId="14">
      <alignment horizontal="left" vertical="center" wrapText="1" indent="3"/>
    </xf>
    <xf numFmtId="49" fontId="35" fillId="0" borderId="30">
      <alignment horizontal="left" vertical="center" wrapText="1"/>
    </xf>
    <xf numFmtId="0" fontId="32" fillId="0" borderId="31">
      <alignment horizontal="left" vertical="center" wrapText="1"/>
    </xf>
    <xf numFmtId="0" fontId="32" fillId="0" borderId="32">
      <alignment horizontal="left" vertical="center" wrapText="1"/>
    </xf>
    <xf numFmtId="49" fontId="35" fillId="0" borderId="33">
      <alignment horizontal="left" vertical="center" wrapText="1"/>
    </xf>
    <xf numFmtId="49" fontId="32" fillId="0" borderId="34">
      <alignment horizontal="left" vertical="center" wrapText="1"/>
    </xf>
    <xf numFmtId="49" fontId="32" fillId="0" borderId="35">
      <alignment horizontal="left" vertical="center" wrapText="1"/>
    </xf>
    <xf numFmtId="49" fontId="33" fillId="0" borderId="36">
      <alignment horizontal="center"/>
    </xf>
    <xf numFmtId="49" fontId="33" fillId="0" borderId="37">
      <alignment horizontal="center" vertical="center" wrapText="1"/>
    </xf>
    <xf numFmtId="49" fontId="32" fillId="0" borderId="38">
      <alignment horizontal="center" vertical="center" wrapText="1"/>
    </xf>
    <xf numFmtId="49" fontId="32" fillId="0" borderId="23">
      <alignment horizontal="center" vertical="center" wrapText="1"/>
    </xf>
    <xf numFmtId="49" fontId="32" fillId="0" borderId="37">
      <alignment horizontal="center" vertical="center" wrapText="1"/>
    </xf>
    <xf numFmtId="49" fontId="32" fillId="0" borderId="28">
      <alignment horizontal="center" vertical="center" wrapText="1"/>
    </xf>
    <xf numFmtId="49" fontId="32" fillId="0" borderId="1">
      <alignment horizontal="center" vertical="center" wrapText="1"/>
    </xf>
    <xf numFmtId="49" fontId="32" fillId="0" borderId="14">
      <alignment horizontal="center" vertical="center" wrapText="1"/>
    </xf>
    <xf numFmtId="49" fontId="33" fillId="0" borderId="36">
      <alignment horizontal="center" vertical="center" wrapText="1"/>
    </xf>
    <xf numFmtId="49" fontId="32" fillId="0" borderId="39">
      <alignment horizontal="center" vertical="center" wrapText="1"/>
    </xf>
    <xf numFmtId="0" fontId="31" fillId="0" borderId="40"/>
    <xf numFmtId="0" fontId="32" fillId="0" borderId="36">
      <alignment horizontal="center" vertical="center"/>
    </xf>
    <xf numFmtId="0" fontId="32" fillId="0" borderId="38">
      <alignment horizontal="center" vertical="center"/>
    </xf>
    <xf numFmtId="0" fontId="32" fillId="0" borderId="23">
      <alignment horizontal="center" vertical="center"/>
    </xf>
    <xf numFmtId="0" fontId="32" fillId="0" borderId="37">
      <alignment horizontal="center" vertical="center"/>
    </xf>
    <xf numFmtId="49" fontId="32" fillId="0" borderId="15">
      <alignment horizontal="center" vertical="center"/>
    </xf>
    <xf numFmtId="49" fontId="32" fillId="0" borderId="25">
      <alignment horizontal="center" vertical="center"/>
    </xf>
    <xf numFmtId="49" fontId="32" fillId="0" borderId="12">
      <alignment horizontal="center" vertical="center"/>
    </xf>
    <xf numFmtId="49" fontId="32" fillId="0" borderId="2">
      <alignment horizontal="center" vertical="center"/>
    </xf>
    <xf numFmtId="49" fontId="32" fillId="0" borderId="14">
      <alignment horizontal="center"/>
    </xf>
    <xf numFmtId="0" fontId="32" fillId="0" borderId="28">
      <alignment horizontal="center"/>
    </xf>
    <xf numFmtId="49" fontId="32" fillId="0" borderId="14"/>
    <xf numFmtId="0" fontId="32" fillId="0" borderId="2">
      <alignment horizontal="center" vertical="top"/>
    </xf>
    <xf numFmtId="49" fontId="32" fillId="0" borderId="2">
      <alignment horizontal="center" vertical="top" wrapText="1"/>
    </xf>
    <xf numFmtId="0" fontId="32" fillId="0" borderId="25"/>
    <xf numFmtId="4" fontId="32" fillId="0" borderId="28">
      <alignment horizontal="right"/>
    </xf>
    <xf numFmtId="4" fontId="32" fillId="0" borderId="1">
      <alignment horizontal="right" shrinkToFit="1"/>
    </xf>
    <xf numFmtId="4" fontId="32" fillId="0" borderId="14">
      <alignment horizontal="right"/>
    </xf>
    <xf numFmtId="4" fontId="32" fillId="0" borderId="41">
      <alignment horizontal="right"/>
    </xf>
    <xf numFmtId="0" fontId="36" fillId="0" borderId="14"/>
    <xf numFmtId="0" fontId="36" fillId="0" borderId="28"/>
    <xf numFmtId="0" fontId="32" fillId="0" borderId="2">
      <alignment horizontal="center" vertical="top" wrapText="1"/>
    </xf>
    <xf numFmtId="0" fontId="32" fillId="0" borderId="14">
      <alignment horizontal="center"/>
    </xf>
    <xf numFmtId="49" fontId="32" fillId="0" borderId="28">
      <alignment horizontal="center"/>
    </xf>
    <xf numFmtId="49" fontId="32" fillId="0" borderId="1">
      <alignment horizontal="left"/>
    </xf>
    <xf numFmtId="4" fontId="32" fillId="0" borderId="25">
      <alignment horizontal="right"/>
    </xf>
    <xf numFmtId="0" fontId="32" fillId="0" borderId="2">
      <alignment horizontal="center" vertical="top"/>
    </xf>
    <xf numFmtId="4" fontId="32" fillId="0" borderId="26">
      <alignment horizontal="right"/>
    </xf>
    <xf numFmtId="0" fontId="32" fillId="0" borderId="26"/>
    <xf numFmtId="4" fontId="32" fillId="0" borderId="42">
      <alignment horizontal="right"/>
    </xf>
    <xf numFmtId="0" fontId="37" fillId="0" borderId="43"/>
    <xf numFmtId="0" fontId="31" fillId="28" borderId="1"/>
    <xf numFmtId="0" fontId="1" fillId="4" borderId="1"/>
    <xf numFmtId="0" fontId="33" fillId="0" borderId="1"/>
    <xf numFmtId="0" fontId="1" fillId="0" borderId="2">
      <alignment horizontal="center" vertical="center" wrapText="1"/>
    </xf>
    <xf numFmtId="0" fontId="38" fillId="0" borderId="1"/>
    <xf numFmtId="1" fontId="1" fillId="0" borderId="2">
      <alignment horizontal="left" vertical="top" wrapText="1" indent="2"/>
    </xf>
    <xf numFmtId="0" fontId="32" fillId="0" borderId="1">
      <alignment horizontal="left"/>
    </xf>
    <xf numFmtId="0" fontId="1" fillId="0" borderId="1"/>
    <xf numFmtId="0" fontId="32" fillId="0" borderId="1"/>
    <xf numFmtId="0" fontId="1" fillId="0" borderId="2">
      <alignment horizontal="center" vertical="center" wrapText="1"/>
    </xf>
    <xf numFmtId="0" fontId="37" fillId="0" borderId="1"/>
    <xf numFmtId="1" fontId="1" fillId="0" borderId="2">
      <alignment horizontal="center" vertical="top" shrinkToFit="1"/>
    </xf>
    <xf numFmtId="0" fontId="31" fillId="0" borderId="1"/>
    <xf numFmtId="0" fontId="1" fillId="0" borderId="2">
      <alignment horizontal="center" vertical="center" wrapText="1"/>
    </xf>
    <xf numFmtId="0" fontId="31" fillId="28" borderId="14"/>
    <xf numFmtId="0" fontId="1" fillId="0" borderId="2">
      <alignment horizontal="center" vertical="center" wrapText="1"/>
    </xf>
    <xf numFmtId="49" fontId="32" fillId="0" borderId="2">
      <alignment horizontal="center" vertical="center" wrapText="1"/>
    </xf>
    <xf numFmtId="0" fontId="1" fillId="0" borderId="2">
      <alignment horizontal="center" vertical="center" wrapText="1"/>
    </xf>
    <xf numFmtId="49" fontId="32" fillId="0" borderId="2">
      <alignment horizontal="center" vertical="center" wrapText="1"/>
    </xf>
    <xf numFmtId="0" fontId="1" fillId="0" borderId="2">
      <alignment horizontal="center" vertical="center" wrapText="1"/>
    </xf>
    <xf numFmtId="0" fontId="31" fillId="28" borderId="44"/>
    <xf numFmtId="0" fontId="1" fillId="0" borderId="2">
      <alignment horizontal="center" vertical="center" wrapText="1"/>
    </xf>
    <xf numFmtId="0" fontId="32" fillId="0" borderId="18">
      <alignment horizontal="left" wrapText="1"/>
    </xf>
    <xf numFmtId="0" fontId="1" fillId="0" borderId="2">
      <alignment horizontal="center" vertical="center" wrapText="1"/>
    </xf>
    <xf numFmtId="0" fontId="32" fillId="0" borderId="26">
      <alignment horizontal="left" wrapText="1" indent="1"/>
    </xf>
    <xf numFmtId="0" fontId="1" fillId="4" borderId="1">
      <alignment shrinkToFit="1"/>
    </xf>
    <xf numFmtId="0" fontId="32" fillId="0" borderId="16">
      <alignment horizontal="left" wrapText="1" indent="2"/>
    </xf>
    <xf numFmtId="0" fontId="1" fillId="0" borderId="2">
      <alignment horizontal="center" vertical="center" wrapText="1"/>
    </xf>
    <xf numFmtId="0" fontId="31" fillId="28" borderId="28"/>
    <xf numFmtId="0" fontId="1" fillId="0" borderId="2">
      <alignment horizontal="center" vertical="center" wrapText="1"/>
    </xf>
    <xf numFmtId="0" fontId="39" fillId="0" borderId="1">
      <alignment horizontal="center" wrapText="1"/>
    </xf>
    <xf numFmtId="0" fontId="1" fillId="0" borderId="2">
      <alignment horizontal="center" vertical="center" wrapText="1"/>
    </xf>
    <xf numFmtId="0" fontId="40" fillId="0" borderId="1">
      <alignment horizontal="center" vertical="top"/>
    </xf>
    <xf numFmtId="0" fontId="3" fillId="0" borderId="2">
      <alignment horizontal="left"/>
    </xf>
    <xf numFmtId="0" fontId="32" fillId="0" borderId="14">
      <alignment wrapText="1"/>
    </xf>
    <xf numFmtId="0" fontId="1" fillId="0" borderId="2">
      <alignment horizontal="center" vertical="center" wrapText="1"/>
    </xf>
    <xf numFmtId="0" fontId="32" fillId="0" borderId="44">
      <alignment wrapText="1"/>
    </xf>
    <xf numFmtId="4" fontId="1" fillId="0" borderId="2">
      <alignment horizontal="right" vertical="top" shrinkToFit="1"/>
    </xf>
    <xf numFmtId="0" fontId="32" fillId="0" borderId="28">
      <alignment horizontal="left"/>
    </xf>
    <xf numFmtId="4" fontId="3" fillId="3" borderId="2">
      <alignment horizontal="right" vertical="top" shrinkToFit="1"/>
    </xf>
    <xf numFmtId="0" fontId="31" fillId="28" borderId="45"/>
    <xf numFmtId="0" fontId="1" fillId="0" borderId="1">
      <alignment wrapText="1"/>
    </xf>
    <xf numFmtId="49" fontId="32" fillId="0" borderId="36">
      <alignment horizontal="center" wrapText="1"/>
    </xf>
    <xf numFmtId="0" fontId="1" fillId="0" borderId="2">
      <alignment horizontal="center" vertical="center" wrapText="1"/>
    </xf>
    <xf numFmtId="49" fontId="32" fillId="0" borderId="38">
      <alignment horizontal="center" wrapText="1"/>
    </xf>
    <xf numFmtId="0" fontId="1" fillId="0" borderId="2">
      <alignment horizontal="center" vertical="center" wrapText="1"/>
    </xf>
    <xf numFmtId="49" fontId="32" fillId="0" borderId="23">
      <alignment horizontal="center"/>
    </xf>
    <xf numFmtId="0" fontId="1" fillId="0" borderId="2">
      <alignment horizontal="center" vertical="center" wrapText="1"/>
    </xf>
    <xf numFmtId="0" fontId="31" fillId="28" borderId="46"/>
    <xf numFmtId="0" fontId="1" fillId="0" borderId="2">
      <alignment horizontal="center" vertical="center" wrapText="1"/>
    </xf>
    <xf numFmtId="0" fontId="32" fillId="0" borderId="40"/>
    <xf numFmtId="0" fontId="1" fillId="0" borderId="2">
      <alignment horizontal="center" vertical="center" wrapText="1"/>
    </xf>
    <xf numFmtId="0" fontId="32" fillId="0" borderId="1">
      <alignment horizontal="center"/>
    </xf>
    <xf numFmtId="0" fontId="1" fillId="0" borderId="2">
      <alignment horizontal="center" vertical="center" wrapText="1"/>
    </xf>
    <xf numFmtId="49" fontId="32" fillId="0" borderId="28"/>
    <xf numFmtId="0" fontId="1" fillId="0" borderId="2">
      <alignment horizontal="center" vertical="center" wrapText="1"/>
    </xf>
    <xf numFmtId="49" fontId="32" fillId="0" borderId="1"/>
    <xf numFmtId="0" fontId="1" fillId="0" borderId="2">
      <alignment horizontal="center" vertical="center" wrapText="1"/>
    </xf>
    <xf numFmtId="49" fontId="32" fillId="0" borderId="15">
      <alignment horizontal="center"/>
    </xf>
    <xf numFmtId="0" fontId="1" fillId="0" borderId="2">
      <alignment horizontal="center" vertical="center" wrapText="1"/>
    </xf>
    <xf numFmtId="49" fontId="32" fillId="0" borderId="25">
      <alignment horizontal="center"/>
    </xf>
    <xf numFmtId="0" fontId="1" fillId="0" borderId="2">
      <alignment horizontal="center" vertical="center" wrapText="1"/>
    </xf>
    <xf numFmtId="49" fontId="32" fillId="0" borderId="12">
      <alignment horizontal="center"/>
    </xf>
    <xf numFmtId="0" fontId="1" fillId="0" borderId="2">
      <alignment horizontal="center" vertical="center" wrapText="1"/>
    </xf>
    <xf numFmtId="49" fontId="32" fillId="0" borderId="2">
      <alignment horizontal="center" vertical="center" wrapText="1"/>
    </xf>
    <xf numFmtId="0" fontId="1" fillId="0" borderId="1">
      <alignment horizontal="left" wrapText="1"/>
    </xf>
    <xf numFmtId="0" fontId="32" fillId="0" borderId="2">
      <alignment horizontal="center" vertical="center" wrapText="1"/>
    </xf>
    <xf numFmtId="10" fontId="1" fillId="0" borderId="2">
      <alignment horizontal="right" vertical="top" shrinkToFit="1"/>
    </xf>
    <xf numFmtId="49" fontId="32" fillId="0" borderId="41">
      <alignment horizontal="center" vertical="center" wrapText="1"/>
    </xf>
    <xf numFmtId="10" fontId="3" fillId="3" borderId="2">
      <alignment horizontal="right" vertical="top" shrinkToFit="1"/>
    </xf>
    <xf numFmtId="0" fontId="31" fillId="28" borderId="47"/>
    <xf numFmtId="0" fontId="2" fillId="0" borderId="1">
      <alignment horizontal="center" wrapText="1"/>
    </xf>
    <xf numFmtId="4" fontId="32" fillId="0" borderId="2">
      <alignment horizontal="right"/>
    </xf>
    <xf numFmtId="0" fontId="2" fillId="0" borderId="1">
      <alignment horizontal="center"/>
    </xf>
    <xf numFmtId="4" fontId="32" fillId="0" borderId="12">
      <alignment horizontal="right"/>
    </xf>
    <xf numFmtId="0" fontId="1" fillId="0" borderId="1">
      <alignment horizontal="right"/>
    </xf>
    <xf numFmtId="0" fontId="32" fillId="29" borderId="40"/>
    <xf numFmtId="0" fontId="1" fillId="0" borderId="1">
      <alignment vertical="top"/>
    </xf>
    <xf numFmtId="0" fontId="32" fillId="29" borderId="1"/>
    <xf numFmtId="0" fontId="3" fillId="0" borderId="2">
      <alignment vertical="top" wrapText="1"/>
    </xf>
    <xf numFmtId="0" fontId="33" fillId="0" borderId="1">
      <alignment horizontal="center"/>
    </xf>
    <xf numFmtId="0" fontId="1" fillId="4" borderId="1">
      <alignment horizontal="center"/>
    </xf>
    <xf numFmtId="49" fontId="41" fillId="0" borderId="1">
      <alignment horizontal="right"/>
    </xf>
    <xf numFmtId="0" fontId="1" fillId="4" borderId="1">
      <alignment horizontal="left"/>
    </xf>
    <xf numFmtId="0" fontId="32" fillId="0" borderId="1">
      <alignment horizontal="right"/>
    </xf>
    <xf numFmtId="4" fontId="3" fillId="2" borderId="2">
      <alignment horizontal="right" vertical="top" shrinkToFit="1"/>
    </xf>
    <xf numFmtId="0" fontId="42" fillId="0" borderId="1"/>
    <xf numFmtId="10" fontId="3" fillId="2" borderId="2">
      <alignment horizontal="right" vertical="top" shrinkToFit="1"/>
    </xf>
    <xf numFmtId="0" fontId="32" fillId="0" borderId="29">
      <alignment horizontal="center"/>
    </xf>
    <xf numFmtId="49" fontId="41" fillId="0" borderId="48">
      <alignment horizontal="right"/>
    </xf>
    <xf numFmtId="0" fontId="32" fillId="0" borderId="48">
      <alignment horizontal="right"/>
    </xf>
    <xf numFmtId="0" fontId="37" fillId="0" borderId="49"/>
    <xf numFmtId="0" fontId="42" fillId="0" borderId="14"/>
    <xf numFmtId="0" fontId="32" fillId="0" borderId="41">
      <alignment horizontal="center"/>
    </xf>
    <xf numFmtId="49" fontId="31" fillId="0" borderId="50">
      <alignment horizontal="center"/>
    </xf>
    <xf numFmtId="165" fontId="32" fillId="0" borderId="51">
      <alignment horizontal="center"/>
    </xf>
    <xf numFmtId="0" fontId="32" fillId="0" borderId="52">
      <alignment horizontal="center"/>
    </xf>
    <xf numFmtId="49" fontId="32" fillId="0" borderId="53">
      <alignment horizontal="center"/>
    </xf>
    <xf numFmtId="49" fontId="32" fillId="0" borderId="51">
      <alignment horizontal="center"/>
    </xf>
    <xf numFmtId="0" fontId="32" fillId="0" borderId="51">
      <alignment horizontal="center"/>
    </xf>
    <xf numFmtId="49" fontId="32" fillId="0" borderId="54">
      <alignment horizontal="center"/>
    </xf>
    <xf numFmtId="0" fontId="37" fillId="0" borderId="55"/>
    <xf numFmtId="0" fontId="31" fillId="0" borderId="56"/>
    <xf numFmtId="0" fontId="31" fillId="0" borderId="43"/>
    <xf numFmtId="49" fontId="31" fillId="0" borderId="1">
      <alignment horizontal="center"/>
    </xf>
    <xf numFmtId="165" fontId="32" fillId="0" borderId="1">
      <alignment horizontal="center"/>
    </xf>
    <xf numFmtId="49" fontId="32" fillId="0" borderId="1">
      <alignment horizontal="center"/>
    </xf>
    <xf numFmtId="0" fontId="32" fillId="0" borderId="49">
      <alignment horizontal="center"/>
    </xf>
    <xf numFmtId="0" fontId="42" fillId="0" borderId="57"/>
    <xf numFmtId="49" fontId="32" fillId="0" borderId="1">
      <alignment horizontal="right"/>
    </xf>
    <xf numFmtId="4" fontId="32" fillId="0" borderId="18">
      <alignment horizontal="right"/>
    </xf>
    <xf numFmtId="49" fontId="32" fillId="0" borderId="26">
      <alignment horizontal="center"/>
    </xf>
    <xf numFmtId="4" fontId="32" fillId="0" borderId="16">
      <alignment horizontal="right"/>
    </xf>
    <xf numFmtId="0" fontId="32" fillId="0" borderId="1">
      <alignment horizontal="left" wrapText="1"/>
    </xf>
    <xf numFmtId="0" fontId="32" fillId="0" borderId="14">
      <alignment horizontal="left"/>
    </xf>
    <xf numFmtId="0" fontId="32" fillId="0" borderId="58">
      <alignment horizontal="left" wrapText="1"/>
    </xf>
    <xf numFmtId="0" fontId="32" fillId="0" borderId="59">
      <alignment horizontal="left" wrapText="1" indent="1"/>
    </xf>
    <xf numFmtId="0" fontId="32" fillId="0" borderId="60"/>
    <xf numFmtId="0" fontId="33" fillId="0" borderId="61">
      <alignment horizontal="left" wrapText="1"/>
    </xf>
    <xf numFmtId="49" fontId="32" fillId="0" borderId="1">
      <alignment horizontal="center" wrapText="1"/>
    </xf>
    <xf numFmtId="49" fontId="32" fillId="0" borderId="37">
      <alignment horizontal="center" wrapText="1"/>
    </xf>
    <xf numFmtId="0" fontId="32" fillId="0" borderId="62">
      <alignment horizontal="center" wrapText="1"/>
    </xf>
    <xf numFmtId="0" fontId="31" fillId="28" borderId="40"/>
    <xf numFmtId="0" fontId="12" fillId="21" borderId="1" applyNumberFormat="0" applyBorder="0" applyAlignment="0" applyProtection="0"/>
    <xf numFmtId="0" fontId="12" fillId="21" borderId="1" applyNumberFormat="0" applyBorder="0" applyAlignment="0" applyProtection="0"/>
    <xf numFmtId="0" fontId="12" fillId="21" borderId="1" applyNumberFormat="0" applyBorder="0" applyAlignment="0" applyProtection="0"/>
    <xf numFmtId="0" fontId="12" fillId="22" borderId="1" applyNumberFormat="0" applyBorder="0" applyAlignment="0" applyProtection="0"/>
    <xf numFmtId="0" fontId="12" fillId="22" borderId="1" applyNumberFormat="0" applyBorder="0" applyAlignment="0" applyProtection="0"/>
    <xf numFmtId="0" fontId="12" fillId="22" borderId="1" applyNumberFormat="0" applyBorder="0" applyAlignment="0" applyProtection="0"/>
    <xf numFmtId="0" fontId="12" fillId="23" borderId="1" applyNumberFormat="0" applyBorder="0" applyAlignment="0" applyProtection="0"/>
    <xf numFmtId="0" fontId="12" fillId="23" borderId="1" applyNumberFormat="0" applyBorder="0" applyAlignment="0" applyProtection="0"/>
    <xf numFmtId="0" fontId="12" fillId="23" borderId="1" applyNumberFormat="0" applyBorder="0" applyAlignment="0" applyProtection="0"/>
    <xf numFmtId="0" fontId="12" fillId="16" borderId="1" applyNumberFormat="0" applyBorder="0" applyAlignment="0" applyProtection="0"/>
    <xf numFmtId="0" fontId="12" fillId="16" borderId="1" applyNumberFormat="0" applyBorder="0" applyAlignment="0" applyProtection="0"/>
    <xf numFmtId="0" fontId="12" fillId="16" borderId="1" applyNumberFormat="0" applyBorder="0" applyAlignment="0" applyProtection="0"/>
    <xf numFmtId="0" fontId="12" fillId="17" borderId="1" applyNumberFormat="0" applyBorder="0" applyAlignment="0" applyProtection="0"/>
    <xf numFmtId="0" fontId="12" fillId="17" borderId="1" applyNumberFormat="0" applyBorder="0" applyAlignment="0" applyProtection="0"/>
    <xf numFmtId="0" fontId="12" fillId="17" borderId="1" applyNumberFormat="0" applyBorder="0" applyAlignment="0" applyProtection="0"/>
    <xf numFmtId="0" fontId="12" fillId="24" borderId="1" applyNumberFormat="0" applyBorder="0" applyAlignment="0" applyProtection="0"/>
    <xf numFmtId="0" fontId="12" fillId="24" borderId="1" applyNumberFormat="0" applyBorder="0" applyAlignment="0" applyProtection="0"/>
    <xf numFmtId="0" fontId="12" fillId="24" borderId="1" applyNumberFormat="0" applyBorder="0" applyAlignment="0" applyProtection="0"/>
    <xf numFmtId="0" fontId="13" fillId="10" borderId="3" applyNumberFormat="0" applyAlignment="0" applyProtection="0"/>
    <xf numFmtId="0" fontId="13" fillId="10" borderId="3" applyNumberFormat="0" applyAlignment="0" applyProtection="0"/>
    <xf numFmtId="0" fontId="13" fillId="10" borderId="3" applyNumberFormat="0" applyAlignment="0" applyProtection="0"/>
    <xf numFmtId="0" fontId="14" fillId="19" borderId="4" applyNumberFormat="0" applyAlignment="0" applyProtection="0"/>
    <xf numFmtId="0" fontId="14" fillId="19" borderId="4" applyNumberFormat="0" applyAlignment="0" applyProtection="0"/>
    <xf numFmtId="0" fontId="14" fillId="19" borderId="4" applyNumberFormat="0" applyAlignment="0" applyProtection="0"/>
    <xf numFmtId="0" fontId="15" fillId="19" borderId="3" applyNumberFormat="0" applyAlignment="0" applyProtection="0"/>
    <xf numFmtId="0" fontId="15" fillId="19" borderId="3" applyNumberFormat="0" applyAlignment="0" applyProtection="0"/>
    <xf numFmtId="0" fontId="15" fillId="19" borderId="3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1" applyNumberFormat="0" applyFill="0" applyBorder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25" borderId="9" applyNumberFormat="0" applyAlignment="0" applyProtection="0"/>
    <xf numFmtId="0" fontId="20" fillId="25" borderId="9" applyNumberFormat="0" applyAlignment="0" applyProtection="0"/>
    <xf numFmtId="0" fontId="20" fillId="25" borderId="9" applyNumberFormat="0" applyAlignment="0" applyProtection="0"/>
    <xf numFmtId="0" fontId="21" fillId="0" borderId="1" applyNumberFormat="0" applyFill="0" applyBorder="0" applyAlignment="0" applyProtection="0"/>
    <xf numFmtId="0" fontId="22" fillId="26" borderId="1" applyNumberFormat="0" applyBorder="0" applyAlignment="0" applyProtection="0"/>
    <xf numFmtId="0" fontId="22" fillId="26" borderId="1" applyNumberFormat="0" applyBorder="0" applyAlignment="0" applyProtection="0"/>
    <xf numFmtId="0" fontId="22" fillId="26" borderId="1" applyNumberFormat="0" applyBorder="0" applyAlignment="0" applyProtection="0"/>
    <xf numFmtId="0" fontId="10" fillId="0" borderId="1"/>
    <xf numFmtId="0" fontId="10" fillId="0" borderId="1"/>
    <xf numFmtId="0" fontId="28" fillId="0" borderId="1"/>
    <xf numFmtId="0" fontId="10" fillId="27" borderId="1"/>
    <xf numFmtId="0" fontId="5" fillId="0" borderId="1"/>
    <xf numFmtId="0" fontId="10" fillId="0" borderId="1"/>
    <xf numFmtId="0" fontId="10" fillId="0" borderId="1"/>
    <xf numFmtId="0" fontId="4" fillId="0" borderId="1"/>
    <xf numFmtId="0" fontId="23" fillId="6" borderId="1" applyNumberFormat="0" applyBorder="0" applyAlignment="0" applyProtection="0"/>
    <xf numFmtId="0" fontId="23" fillId="6" borderId="1" applyNumberFormat="0" applyBorder="0" applyAlignment="0" applyProtection="0"/>
    <xf numFmtId="0" fontId="23" fillId="6" borderId="1" applyNumberFormat="0" applyBorder="0" applyAlignment="0" applyProtection="0"/>
    <xf numFmtId="0" fontId="24" fillId="0" borderId="1" applyNumberFormat="0" applyFill="0" applyBorder="0" applyAlignment="0" applyProtection="0"/>
    <xf numFmtId="0" fontId="24" fillId="0" borderId="1" applyNumberFormat="0" applyFill="0" applyBorder="0" applyAlignment="0" applyProtection="0"/>
    <xf numFmtId="0" fontId="24" fillId="0" borderId="1" applyNumberFormat="0" applyFill="0" applyBorder="0" applyAlignment="0" applyProtection="0"/>
    <xf numFmtId="0" fontId="10" fillId="20" borderId="10" applyNumberFormat="0" applyFont="0" applyAlignment="0" applyProtection="0"/>
    <xf numFmtId="0" fontId="10" fillId="20" borderId="10" applyNumberFormat="0" applyFont="0" applyAlignment="0" applyProtection="0"/>
    <xf numFmtId="0" fontId="10" fillId="20" borderId="10" applyNumberFormat="0" applyFont="0" applyAlignment="0" applyProtection="0"/>
    <xf numFmtId="0" fontId="25" fillId="0" borderId="11" applyNumberFormat="0" applyFill="0" applyAlignment="0" applyProtection="0"/>
    <xf numFmtId="0" fontId="25" fillId="0" borderId="11" applyNumberFormat="0" applyFill="0" applyAlignment="0" applyProtection="0"/>
    <xf numFmtId="0" fontId="25" fillId="0" borderId="11" applyNumberFormat="0" applyFill="0" applyAlignment="0" applyProtection="0"/>
    <xf numFmtId="0" fontId="26" fillId="0" borderId="1" applyNumberFormat="0" applyFill="0" applyBorder="0" applyAlignment="0" applyProtection="0"/>
    <xf numFmtId="0" fontId="26" fillId="0" borderId="1" applyNumberFormat="0" applyFill="0" applyBorder="0" applyAlignment="0" applyProtection="0"/>
    <xf numFmtId="0" fontId="26" fillId="0" borderId="1" applyNumberFormat="0" applyFill="0" applyBorder="0" applyAlignment="0" applyProtection="0"/>
    <xf numFmtId="0" fontId="27" fillId="7" borderId="1" applyNumberFormat="0" applyBorder="0" applyAlignment="0" applyProtection="0"/>
    <xf numFmtId="0" fontId="27" fillId="7" borderId="1" applyNumberFormat="0" applyBorder="0" applyAlignment="0" applyProtection="0"/>
    <xf numFmtId="0" fontId="27" fillId="7" borderId="1" applyNumberFormat="0" applyBorder="0" applyAlignment="0" applyProtection="0"/>
  </cellStyleXfs>
  <cellXfs count="63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6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4" fontId="6" fillId="2" borderId="2" xfId="32" applyNumberFormat="1" applyFont="1" applyProtection="1">
      <alignment horizontal="right" vertical="top" shrinkToFit="1"/>
    </xf>
    <xf numFmtId="0" fontId="6" fillId="0" borderId="1" xfId="37" applyNumberFormat="1" applyFont="1" applyProtection="1">
      <alignment horizontal="left" wrapText="1"/>
    </xf>
    <xf numFmtId="0" fontId="8" fillId="0" borderId="2" xfId="30" applyNumberFormat="1" applyFont="1" applyProtection="1">
      <alignment vertical="top" wrapText="1"/>
    </xf>
    <xf numFmtId="1" fontId="8" fillId="0" borderId="2" xfId="31" applyNumberFormat="1" applyFont="1" applyProtection="1">
      <alignment horizontal="center" vertical="top" shrinkToFit="1"/>
    </xf>
    <xf numFmtId="4" fontId="8" fillId="2" borderId="2" xfId="32" applyNumberFormat="1" applyFont="1" applyProtection="1">
      <alignment horizontal="right" vertical="top" shrinkToFit="1"/>
    </xf>
    <xf numFmtId="0" fontId="9" fillId="0" borderId="0" xfId="0" applyFont="1" applyProtection="1">
      <protection locked="0"/>
    </xf>
    <xf numFmtId="4" fontId="8" fillId="3" borderId="2" xfId="35" applyNumberFormat="1" applyFont="1" applyProtection="1">
      <alignment horizontal="right" vertical="top" shrinkToFit="1"/>
    </xf>
    <xf numFmtId="4" fontId="8" fillId="0" borderId="2" xfId="31" applyNumberFormat="1" applyFont="1" applyAlignment="1" applyProtection="1">
      <alignment horizontal="center" vertical="top" shrinkToFit="1"/>
    </xf>
    <xf numFmtId="4" fontId="6" fillId="0" borderId="2" xfId="31" applyNumberFormat="1" applyFont="1" applyAlignment="1" applyProtection="1">
      <alignment horizontal="center" vertical="top" shrinkToFit="1"/>
    </xf>
    <xf numFmtId="4" fontId="8" fillId="0" borderId="2" xfId="34" applyNumberFormat="1" applyFont="1" applyAlignment="1">
      <alignment horizontal="center"/>
    </xf>
    <xf numFmtId="4" fontId="6" fillId="0" borderId="1" xfId="2" applyNumberFormat="1" applyFont="1" applyAlignment="1" applyProtection="1">
      <alignment horizontal="center"/>
    </xf>
    <xf numFmtId="4" fontId="7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Protection="1">
      <protection locked="0"/>
    </xf>
    <xf numFmtId="164" fontId="8" fillId="0" borderId="2" xfId="31" applyNumberFormat="1" applyFont="1" applyProtection="1">
      <alignment horizontal="center" vertical="top" shrinkToFit="1"/>
    </xf>
    <xf numFmtId="164" fontId="6" fillId="0" borderId="2" xfId="31" applyNumberFormat="1" applyFont="1" applyProtection="1">
      <alignment horizontal="center" vertical="top" shrinkToFit="1"/>
    </xf>
    <xf numFmtId="164" fontId="6" fillId="0" borderId="1" xfId="2" applyNumberFormat="1" applyFont="1" applyProtection="1"/>
    <xf numFmtId="164" fontId="7" fillId="0" borderId="0" xfId="0" applyNumberFormat="1" applyFont="1" applyProtection="1">
      <protection locked="0"/>
    </xf>
    <xf numFmtId="164" fontId="8" fillId="0" borderId="2" xfId="31" applyNumberFormat="1" applyFont="1" applyAlignment="1" applyProtection="1">
      <alignment horizontal="center" shrinkToFit="1"/>
    </xf>
    <xf numFmtId="0" fontId="6" fillId="0" borderId="1" xfId="1" applyNumberFormat="1" applyFont="1" applyProtection="1">
      <alignment wrapText="1"/>
    </xf>
    <xf numFmtId="0" fontId="6" fillId="0" borderId="1" xfId="1" applyNumberFormat="1" applyFont="1" applyAlignment="1" applyProtection="1">
      <alignment wrapText="1"/>
    </xf>
    <xf numFmtId="0" fontId="6" fillId="0" borderId="1" xfId="1" applyFont="1" applyAlignment="1">
      <alignment wrapText="1"/>
    </xf>
    <xf numFmtId="0" fontId="43" fillId="27" borderId="1" xfId="386" applyFont="1" applyAlignment="1">
      <alignment horizontal="right" wrapText="1"/>
    </xf>
    <xf numFmtId="0" fontId="43" fillId="30" borderId="1" xfId="386" applyFont="1" applyFill="1" applyAlignment="1">
      <alignment horizontal="right" wrapText="1"/>
    </xf>
    <xf numFmtId="4" fontId="43" fillId="30" borderId="1" xfId="386" applyNumberFormat="1" applyFont="1" applyFill="1" applyAlignment="1">
      <alignment horizontal="right" wrapText="1"/>
    </xf>
    <xf numFmtId="0" fontId="30" fillId="30" borderId="1" xfId="386" applyFont="1" applyFill="1" applyAlignment="1">
      <alignment horizontal="right" wrapText="1"/>
    </xf>
    <xf numFmtId="0" fontId="30" fillId="27" borderId="1" xfId="386" applyFont="1" applyAlignment="1">
      <alignment horizontal="right" wrapText="1"/>
    </xf>
    <xf numFmtId="0" fontId="8" fillId="0" borderId="12" xfId="30" applyNumberFormat="1" applyFont="1" applyBorder="1" applyProtection="1">
      <alignment vertical="top" wrapText="1"/>
    </xf>
    <xf numFmtId="1" fontId="8" fillId="0" borderId="12" xfId="31" applyNumberFormat="1" applyFont="1" applyBorder="1" applyProtection="1">
      <alignment horizontal="center" vertical="top" shrinkToFit="1"/>
    </xf>
    <xf numFmtId="4" fontId="8" fillId="0" borderId="12" xfId="31" applyNumberFormat="1" applyFont="1" applyBorder="1" applyAlignment="1" applyProtection="1">
      <alignment horizontal="center" vertical="top" shrinkToFit="1"/>
    </xf>
    <xf numFmtId="164" fontId="8" fillId="0" borderId="12" xfId="31" applyNumberFormat="1" applyFont="1" applyBorder="1" applyProtection="1">
      <alignment horizontal="center" vertical="top" shrinkToFit="1"/>
    </xf>
    <xf numFmtId="0" fontId="6" fillId="0" borderId="1" xfId="37" applyNumberFormat="1" applyFont="1" applyProtection="1">
      <alignment horizontal="left" wrapText="1"/>
    </xf>
    <xf numFmtId="0" fontId="6" fillId="0" borderId="1" xfId="37" applyFont="1">
      <alignment horizontal="left" wrapText="1"/>
    </xf>
    <xf numFmtId="0" fontId="8" fillId="0" borderId="2" xfId="34" applyNumberFormat="1" applyFont="1" applyProtection="1">
      <alignment horizontal="left"/>
    </xf>
    <xf numFmtId="0" fontId="8" fillId="0" borderId="2" xfId="34" applyFont="1">
      <alignment horizontal="left"/>
    </xf>
    <xf numFmtId="164" fontId="6" fillId="0" borderId="67" xfId="19" applyNumberFormat="1" applyFont="1" applyBorder="1" applyProtection="1">
      <alignment horizontal="center" vertical="center" wrapText="1"/>
    </xf>
    <xf numFmtId="164" fontId="6" fillId="0" borderId="68" xfId="19" applyNumberFormat="1" applyFont="1" applyBorder="1">
      <alignment horizontal="center" vertical="center" wrapText="1"/>
    </xf>
    <xf numFmtId="0" fontId="6" fillId="0" borderId="63" xfId="6" applyNumberFormat="1" applyFont="1" applyBorder="1" applyProtection="1">
      <alignment horizontal="center" vertical="center" wrapText="1"/>
    </xf>
    <xf numFmtId="0" fontId="6" fillId="0" borderId="64" xfId="6" applyFont="1" applyBorder="1">
      <alignment horizontal="center" vertical="center" wrapText="1"/>
    </xf>
    <xf numFmtId="0" fontId="6" fillId="0" borderId="1" xfId="5" applyNumberFormat="1" applyFont="1" applyProtection="1">
      <alignment horizontal="right"/>
    </xf>
    <xf numFmtId="0" fontId="6" fillId="0" borderId="1" xfId="5" applyFont="1">
      <alignment horizontal="right"/>
    </xf>
    <xf numFmtId="0" fontId="6" fillId="0" borderId="2" xfId="29" applyNumberFormat="1" applyFont="1" applyProtection="1">
      <alignment horizontal="center" vertical="center" wrapText="1"/>
    </xf>
    <xf numFmtId="0" fontId="6" fillId="0" borderId="2" xfId="29" applyFont="1">
      <alignment horizontal="center" vertical="center" wrapText="1"/>
    </xf>
    <xf numFmtId="0" fontId="6" fillId="0" borderId="65" xfId="7" applyNumberFormat="1" applyFont="1" applyBorder="1" applyProtection="1">
      <alignment horizontal="center" vertical="center" wrapText="1"/>
    </xf>
    <xf numFmtId="0" fontId="6" fillId="0" borderId="66" xfId="7" applyFont="1" applyBorder="1">
      <alignment horizontal="center" vertical="center" wrapText="1"/>
    </xf>
    <xf numFmtId="0" fontId="6" fillId="0" borderId="65" xfId="8" applyNumberFormat="1" applyFont="1" applyBorder="1" applyProtection="1">
      <alignment horizontal="center" vertical="center" wrapText="1"/>
    </xf>
    <xf numFmtId="0" fontId="6" fillId="0" borderId="66" xfId="8" applyFont="1" applyBorder="1">
      <alignment horizontal="center" vertical="center" wrapText="1"/>
    </xf>
    <xf numFmtId="0" fontId="6" fillId="0" borderId="65" xfId="9" applyNumberFormat="1" applyFont="1" applyBorder="1" applyProtection="1">
      <alignment horizontal="center" vertical="center" wrapText="1"/>
    </xf>
    <xf numFmtId="0" fontId="6" fillId="0" borderId="66" xfId="9" applyFont="1" applyBorder="1">
      <alignment horizontal="center" vertical="center" wrapText="1"/>
    </xf>
    <xf numFmtId="0" fontId="6" fillId="0" borderId="65" xfId="10" applyNumberFormat="1" applyFont="1" applyBorder="1" applyProtection="1">
      <alignment horizontal="center" vertical="center" wrapText="1"/>
    </xf>
    <xf numFmtId="0" fontId="6" fillId="0" borderId="66" xfId="10" applyFont="1" applyBorder="1">
      <alignment horizontal="center" vertical="center" wrapText="1"/>
    </xf>
    <xf numFmtId="4" fontId="6" fillId="0" borderId="65" xfId="19" applyNumberFormat="1" applyFont="1" applyBorder="1" applyAlignment="1" applyProtection="1">
      <alignment horizontal="center" vertical="center" wrapText="1"/>
    </xf>
    <xf numFmtId="4" fontId="6" fillId="0" borderId="66" xfId="19" applyNumberFormat="1" applyFont="1" applyBorder="1" applyAlignment="1">
      <alignment horizontal="center" vertical="center" wrapText="1"/>
    </xf>
    <xf numFmtId="0" fontId="6" fillId="27" borderId="1" xfId="386" applyFont="1" applyAlignment="1">
      <alignment horizontal="right" wrapText="1"/>
    </xf>
    <xf numFmtId="0" fontId="29" fillId="27" borderId="1" xfId="386" applyFont="1" applyAlignment="1">
      <alignment horizontal="right" wrapText="1"/>
    </xf>
    <xf numFmtId="0" fontId="6" fillId="0" borderId="27" xfId="19" applyNumberFormat="1" applyFont="1" applyBorder="1" applyProtection="1">
      <alignment horizontal="center" vertical="center" wrapText="1"/>
    </xf>
    <xf numFmtId="0" fontId="6" fillId="0" borderId="27" xfId="19" applyFont="1" applyBorder="1">
      <alignment horizontal="center" vertical="center" wrapText="1"/>
    </xf>
    <xf numFmtId="0" fontId="44" fillId="27" borderId="1" xfId="386" applyFont="1" applyAlignment="1">
      <alignment horizontal="center" vertical="center" wrapText="1"/>
    </xf>
    <xf numFmtId="0" fontId="45" fillId="27" borderId="1" xfId="386" applyFont="1" applyAlignment="1">
      <alignment horizontal="center" vertical="center" wrapText="1"/>
    </xf>
  </cellXfs>
  <cellStyles count="409">
    <cellStyle name="20% - Акцент1 2" xfId="52"/>
    <cellStyle name="20% - Акцент1 3" xfId="53"/>
    <cellStyle name="20% - Акцент1 4" xfId="54"/>
    <cellStyle name="20% - Акцент2 2" xfId="55"/>
    <cellStyle name="20% - Акцент2 3" xfId="56"/>
    <cellStyle name="20% - Акцент2 4" xfId="57"/>
    <cellStyle name="20% - Акцент3 2" xfId="58"/>
    <cellStyle name="20% - Акцент3 3" xfId="59"/>
    <cellStyle name="20% - Акцент3 4" xfId="60"/>
    <cellStyle name="20% - Акцент4 2" xfId="61"/>
    <cellStyle name="20% - Акцент4 3" xfId="62"/>
    <cellStyle name="20% - Акцент4 4" xfId="63"/>
    <cellStyle name="20% - Акцент5 2" xfId="64"/>
    <cellStyle name="20% - Акцент5 3" xfId="65"/>
    <cellStyle name="20% - Акцент5 4" xfId="66"/>
    <cellStyle name="20% - Акцент6 2" xfId="67"/>
    <cellStyle name="20% - Акцент6 3" xfId="68"/>
    <cellStyle name="20% - Акцент6 4" xfId="69"/>
    <cellStyle name="40% - Акцент1 2" xfId="70"/>
    <cellStyle name="40% - Акцент1 3" xfId="71"/>
    <cellStyle name="40% - Акцент1 4" xfId="72"/>
    <cellStyle name="40% - Акцент2 2" xfId="73"/>
    <cellStyle name="40% - Акцент2 3" xfId="74"/>
    <cellStyle name="40% - Акцент2 4" xfId="75"/>
    <cellStyle name="40% - Акцент3 2" xfId="76"/>
    <cellStyle name="40% - Акцент3 3" xfId="77"/>
    <cellStyle name="40% - Акцент3 4" xfId="78"/>
    <cellStyle name="40% - Акцент4 2" xfId="79"/>
    <cellStyle name="40% - Акцент4 3" xfId="80"/>
    <cellStyle name="40% - Акцент4 4" xfId="81"/>
    <cellStyle name="40% - Акцент5 2" xfId="82"/>
    <cellStyle name="40% - Акцент5 3" xfId="83"/>
    <cellStyle name="40% - Акцент5 4" xfId="84"/>
    <cellStyle name="40% - Акцент6 2" xfId="85"/>
    <cellStyle name="40% - Акцент6 3" xfId="86"/>
    <cellStyle name="40% - Акцент6 4" xfId="87"/>
    <cellStyle name="60% - Акцент1 2" xfId="88"/>
    <cellStyle name="60% - Акцент1 3" xfId="89"/>
    <cellStyle name="60% - Акцент1 4" xfId="90"/>
    <cellStyle name="60% - Акцент2 2" xfId="91"/>
    <cellStyle name="60% - Акцент2 3" xfId="92"/>
    <cellStyle name="60% - Акцент2 4" xfId="93"/>
    <cellStyle name="60% - Акцент3 2" xfId="94"/>
    <cellStyle name="60% - Акцент3 3" xfId="95"/>
    <cellStyle name="60% - Акцент3 4" xfId="96"/>
    <cellStyle name="60% - Акцент4 2" xfId="97"/>
    <cellStyle name="60% - Акцент4 3" xfId="98"/>
    <cellStyle name="60% - Акцент4 4" xfId="99"/>
    <cellStyle name="60% - Акцент5 2" xfId="100"/>
    <cellStyle name="60% - Акцент5 3" xfId="101"/>
    <cellStyle name="60% - Акцент5 4" xfId="102"/>
    <cellStyle name="60% - Акцент6 2" xfId="103"/>
    <cellStyle name="60% - Акцент6 3" xfId="104"/>
    <cellStyle name="60% - Акцент6 4" xfId="105"/>
    <cellStyle name="br" xfId="40"/>
    <cellStyle name="br 2" xfId="106"/>
    <cellStyle name="col" xfId="39"/>
    <cellStyle name="col 2" xfId="107"/>
    <cellStyle name="style0" xfId="41"/>
    <cellStyle name="style0 2" xfId="109"/>
    <cellStyle name="style0 3" xfId="108"/>
    <cellStyle name="td" xfId="42"/>
    <cellStyle name="td 2" xfId="111"/>
    <cellStyle name="td 3" xfId="110"/>
    <cellStyle name="tr" xfId="38"/>
    <cellStyle name="tr 2" xfId="112"/>
    <cellStyle name="xl100" xfId="113"/>
    <cellStyle name="xl101" xfId="114"/>
    <cellStyle name="xl102" xfId="115"/>
    <cellStyle name="xl103" xfId="116"/>
    <cellStyle name="xl104" xfId="117"/>
    <cellStyle name="xl105" xfId="118"/>
    <cellStyle name="xl106" xfId="119"/>
    <cellStyle name="xl107" xfId="120"/>
    <cellStyle name="xl108" xfId="121"/>
    <cellStyle name="xl109" xfId="122"/>
    <cellStyle name="xl110" xfId="123"/>
    <cellStyle name="xl111" xfId="124"/>
    <cellStyle name="xl112" xfId="125"/>
    <cellStyle name="xl113" xfId="126"/>
    <cellStyle name="xl114" xfId="127"/>
    <cellStyle name="xl115" xfId="128"/>
    <cellStyle name="xl116" xfId="129"/>
    <cellStyle name="xl117" xfId="130"/>
    <cellStyle name="xl118" xfId="131"/>
    <cellStyle name="xl119" xfId="132"/>
    <cellStyle name="xl120" xfId="133"/>
    <cellStyle name="xl121" xfId="134"/>
    <cellStyle name="xl122" xfId="135"/>
    <cellStyle name="xl123" xfId="136"/>
    <cellStyle name="xl124" xfId="137"/>
    <cellStyle name="xl125" xfId="138"/>
    <cellStyle name="xl126" xfId="139"/>
    <cellStyle name="xl127" xfId="140"/>
    <cellStyle name="xl128" xfId="141"/>
    <cellStyle name="xl129" xfId="142"/>
    <cellStyle name="xl130" xfId="143"/>
    <cellStyle name="xl131" xfId="144"/>
    <cellStyle name="xl132" xfId="145"/>
    <cellStyle name="xl133" xfId="146"/>
    <cellStyle name="xl134" xfId="147"/>
    <cellStyle name="xl135" xfId="148"/>
    <cellStyle name="xl136" xfId="149"/>
    <cellStyle name="xl137" xfId="150"/>
    <cellStyle name="xl138" xfId="151"/>
    <cellStyle name="xl139" xfId="152"/>
    <cellStyle name="xl140" xfId="153"/>
    <cellStyle name="xl141" xfId="154"/>
    <cellStyle name="xl142" xfId="155"/>
    <cellStyle name="xl143" xfId="156"/>
    <cellStyle name="xl144" xfId="157"/>
    <cellStyle name="xl145" xfId="158"/>
    <cellStyle name="xl146" xfId="159"/>
    <cellStyle name="xl147" xfId="160"/>
    <cellStyle name="xl148" xfId="161"/>
    <cellStyle name="xl149" xfId="162"/>
    <cellStyle name="xl150" xfId="163"/>
    <cellStyle name="xl151" xfId="164"/>
    <cellStyle name="xl152" xfId="165"/>
    <cellStyle name="xl153" xfId="166"/>
    <cellStyle name="xl154" xfId="167"/>
    <cellStyle name="xl155" xfId="168"/>
    <cellStyle name="xl156" xfId="169"/>
    <cellStyle name="xl157" xfId="170"/>
    <cellStyle name="xl158" xfId="171"/>
    <cellStyle name="xl159" xfId="172"/>
    <cellStyle name="xl160" xfId="173"/>
    <cellStyle name="xl161" xfId="174"/>
    <cellStyle name="xl162" xfId="175"/>
    <cellStyle name="xl163" xfId="176"/>
    <cellStyle name="xl164" xfId="177"/>
    <cellStyle name="xl165" xfId="178"/>
    <cellStyle name="xl166" xfId="179"/>
    <cellStyle name="xl167" xfId="180"/>
    <cellStyle name="xl168" xfId="181"/>
    <cellStyle name="xl169" xfId="182"/>
    <cellStyle name="xl170" xfId="183"/>
    <cellStyle name="xl171" xfId="184"/>
    <cellStyle name="xl172" xfId="185"/>
    <cellStyle name="xl173" xfId="186"/>
    <cellStyle name="xl174" xfId="187"/>
    <cellStyle name="xl175" xfId="188"/>
    <cellStyle name="xl176" xfId="189"/>
    <cellStyle name="xl177" xfId="190"/>
    <cellStyle name="xl178" xfId="191"/>
    <cellStyle name="xl179" xfId="192"/>
    <cellStyle name="xl180" xfId="193"/>
    <cellStyle name="xl181" xfId="194"/>
    <cellStyle name="xl182" xfId="195"/>
    <cellStyle name="xl183" xfId="196"/>
    <cellStyle name="xl184" xfId="197"/>
    <cellStyle name="xl185" xfId="198"/>
    <cellStyle name="xl186" xfId="199"/>
    <cellStyle name="xl187" xfId="200"/>
    <cellStyle name="xl188" xfId="201"/>
    <cellStyle name="xl189" xfId="202"/>
    <cellStyle name="xl190" xfId="203"/>
    <cellStyle name="xl191" xfId="204"/>
    <cellStyle name="xl192" xfId="205"/>
    <cellStyle name="xl193" xfId="206"/>
    <cellStyle name="xl194" xfId="207"/>
    <cellStyle name="xl195" xfId="208"/>
    <cellStyle name="xl196" xfId="209"/>
    <cellStyle name="xl197" xfId="210"/>
    <cellStyle name="xl198" xfId="211"/>
    <cellStyle name="xl199" xfId="212"/>
    <cellStyle name="xl200" xfId="213"/>
    <cellStyle name="xl201" xfId="214"/>
    <cellStyle name="xl202" xfId="215"/>
    <cellStyle name="xl203" xfId="216"/>
    <cellStyle name="xl21" xfId="43"/>
    <cellStyle name="xl21 2" xfId="218"/>
    <cellStyle name="xl21 3" xfId="217"/>
    <cellStyle name="xl22" xfId="6"/>
    <cellStyle name="xl22 2" xfId="220"/>
    <cellStyle name="xl22 3" xfId="219"/>
    <cellStyle name="xl23" xfId="44"/>
    <cellStyle name="xl23 2" xfId="222"/>
    <cellStyle name="xl23 3" xfId="221"/>
    <cellStyle name="xl24" xfId="2"/>
    <cellStyle name="xl24 2" xfId="224"/>
    <cellStyle name="xl24 3" xfId="223"/>
    <cellStyle name="xl25" xfId="7"/>
    <cellStyle name="xl25 2" xfId="226"/>
    <cellStyle name="xl25 3" xfId="225"/>
    <cellStyle name="xl26" xfId="31"/>
    <cellStyle name="xl26 2" xfId="228"/>
    <cellStyle name="xl26 3" xfId="227"/>
    <cellStyle name="xl27" xfId="8"/>
    <cellStyle name="xl27 2" xfId="230"/>
    <cellStyle name="xl27 3" xfId="229"/>
    <cellStyle name="xl28" xfId="9"/>
    <cellStyle name="xl28 2" xfId="232"/>
    <cellStyle name="xl28 3" xfId="231"/>
    <cellStyle name="xl29" xfId="10"/>
    <cellStyle name="xl29 2" xfId="234"/>
    <cellStyle name="xl29 3" xfId="233"/>
    <cellStyle name="xl30" xfId="11"/>
    <cellStyle name="xl30 2" xfId="236"/>
    <cellStyle name="xl30 3" xfId="235"/>
    <cellStyle name="xl31" xfId="12"/>
    <cellStyle name="xl31 2" xfId="238"/>
    <cellStyle name="xl31 3" xfId="237"/>
    <cellStyle name="xl32" xfId="13"/>
    <cellStyle name="xl32 2" xfId="240"/>
    <cellStyle name="xl32 3" xfId="239"/>
    <cellStyle name="xl33" xfId="45"/>
    <cellStyle name="xl33 2" xfId="242"/>
    <cellStyle name="xl33 3" xfId="241"/>
    <cellStyle name="xl34" xfId="14"/>
    <cellStyle name="xl34 2" xfId="244"/>
    <cellStyle name="xl34 3" xfId="243"/>
    <cellStyle name="xl35" xfId="15"/>
    <cellStyle name="xl35 2" xfId="246"/>
    <cellStyle name="xl35 3" xfId="245"/>
    <cellStyle name="xl36" xfId="16"/>
    <cellStyle name="xl36 2" xfId="248"/>
    <cellStyle name="xl36 3" xfId="247"/>
    <cellStyle name="xl37" xfId="17"/>
    <cellStyle name="xl37 2" xfId="250"/>
    <cellStyle name="xl37 3" xfId="249"/>
    <cellStyle name="xl38" xfId="34"/>
    <cellStyle name="xl38 2" xfId="252"/>
    <cellStyle name="xl38 3" xfId="251"/>
    <cellStyle name="xl39" xfId="18"/>
    <cellStyle name="xl39 2" xfId="254"/>
    <cellStyle name="xl39 3" xfId="253"/>
    <cellStyle name="xl40" xfId="46"/>
    <cellStyle name="xl40 2" xfId="256"/>
    <cellStyle name="xl40 3" xfId="255"/>
    <cellStyle name="xl41" xfId="35"/>
    <cellStyle name="xl41 2" xfId="258"/>
    <cellStyle name="xl41 3" xfId="257"/>
    <cellStyle name="xl42" xfId="1"/>
    <cellStyle name="xl42 2" xfId="260"/>
    <cellStyle name="xl42 3" xfId="259"/>
    <cellStyle name="xl43" xfId="19"/>
    <cellStyle name="xl43 2" xfId="262"/>
    <cellStyle name="xl43 3" xfId="261"/>
    <cellStyle name="xl44" xfId="20"/>
    <cellStyle name="xl44 2" xfId="264"/>
    <cellStyle name="xl44 3" xfId="263"/>
    <cellStyle name="xl45" xfId="21"/>
    <cellStyle name="xl45 2" xfId="266"/>
    <cellStyle name="xl45 3" xfId="265"/>
    <cellStyle name="xl46" xfId="22"/>
    <cellStyle name="xl46 2" xfId="268"/>
    <cellStyle name="xl46 3" xfId="267"/>
    <cellStyle name="xl47" xfId="23"/>
    <cellStyle name="xl47 2" xfId="270"/>
    <cellStyle name="xl47 3" xfId="269"/>
    <cellStyle name="xl48" xfId="24"/>
    <cellStyle name="xl48 2" xfId="272"/>
    <cellStyle name="xl48 3" xfId="271"/>
    <cellStyle name="xl49" xfId="25"/>
    <cellStyle name="xl49 2" xfId="274"/>
    <cellStyle name="xl49 3" xfId="273"/>
    <cellStyle name="xl50" xfId="26"/>
    <cellStyle name="xl50 2" xfId="276"/>
    <cellStyle name="xl50 3" xfId="275"/>
    <cellStyle name="xl51" xfId="27"/>
    <cellStyle name="xl51 2" xfId="278"/>
    <cellStyle name="xl51 3" xfId="277"/>
    <cellStyle name="xl52" xfId="28"/>
    <cellStyle name="xl52 2" xfId="280"/>
    <cellStyle name="xl52 3" xfId="279"/>
    <cellStyle name="xl53" xfId="29"/>
    <cellStyle name="xl53 2" xfId="282"/>
    <cellStyle name="xl53 3" xfId="281"/>
    <cellStyle name="xl54" xfId="37"/>
    <cellStyle name="xl54 2" xfId="284"/>
    <cellStyle name="xl54 3" xfId="283"/>
    <cellStyle name="xl55" xfId="47"/>
    <cellStyle name="xl55 2" xfId="286"/>
    <cellStyle name="xl55 3" xfId="285"/>
    <cellStyle name="xl56" xfId="36"/>
    <cellStyle name="xl56 2" xfId="288"/>
    <cellStyle name="xl56 3" xfId="287"/>
    <cellStyle name="xl57" xfId="3"/>
    <cellStyle name="xl57 2" xfId="290"/>
    <cellStyle name="xl57 3" xfId="289"/>
    <cellStyle name="xl58" xfId="4"/>
    <cellStyle name="xl58 2" xfId="292"/>
    <cellStyle name="xl58 3" xfId="291"/>
    <cellStyle name="xl59" xfId="5"/>
    <cellStyle name="xl59 2" xfId="294"/>
    <cellStyle name="xl59 3" xfId="293"/>
    <cellStyle name="xl60" xfId="48"/>
    <cellStyle name="xl60 2" xfId="296"/>
    <cellStyle name="xl60 3" xfId="295"/>
    <cellStyle name="xl61" xfId="30"/>
    <cellStyle name="xl61 2" xfId="298"/>
    <cellStyle name="xl61 3" xfId="297"/>
    <cellStyle name="xl62" xfId="49"/>
    <cellStyle name="xl62 2" xfId="300"/>
    <cellStyle name="xl62 3" xfId="299"/>
    <cellStyle name="xl63" xfId="50"/>
    <cellStyle name="xl63 2" xfId="302"/>
    <cellStyle name="xl63 3" xfId="301"/>
    <cellStyle name="xl64" xfId="32"/>
    <cellStyle name="xl64 2" xfId="304"/>
    <cellStyle name="xl64 3" xfId="303"/>
    <cellStyle name="xl65" xfId="33"/>
    <cellStyle name="xl65 2" xfId="305"/>
    <cellStyle name="xl66" xfId="306"/>
    <cellStyle name="xl67" xfId="307"/>
    <cellStyle name="xl68" xfId="308"/>
    <cellStyle name="xl69" xfId="309"/>
    <cellStyle name="xl70" xfId="310"/>
    <cellStyle name="xl71" xfId="311"/>
    <cellStyle name="xl72" xfId="312"/>
    <cellStyle name="xl73" xfId="313"/>
    <cellStyle name="xl74" xfId="314"/>
    <cellStyle name="xl75" xfId="315"/>
    <cellStyle name="xl76" xfId="316"/>
    <cellStyle name="xl77" xfId="317"/>
    <cellStyle name="xl78" xfId="318"/>
    <cellStyle name="xl79" xfId="319"/>
    <cellStyle name="xl80" xfId="320"/>
    <cellStyle name="xl81" xfId="321"/>
    <cellStyle name="xl82" xfId="322"/>
    <cellStyle name="xl83" xfId="323"/>
    <cellStyle name="xl84" xfId="324"/>
    <cellStyle name="xl85" xfId="325"/>
    <cellStyle name="xl86" xfId="326"/>
    <cellStyle name="xl87" xfId="327"/>
    <cellStyle name="xl88" xfId="328"/>
    <cellStyle name="xl89" xfId="329"/>
    <cellStyle name="xl90" xfId="330"/>
    <cellStyle name="xl91" xfId="331"/>
    <cellStyle name="xl92" xfId="332"/>
    <cellStyle name="xl93" xfId="333"/>
    <cellStyle name="xl94" xfId="334"/>
    <cellStyle name="xl95" xfId="335"/>
    <cellStyle name="xl96" xfId="336"/>
    <cellStyle name="xl97" xfId="337"/>
    <cellStyle name="xl98" xfId="338"/>
    <cellStyle name="xl99" xfId="339"/>
    <cellStyle name="Акцент1 2" xfId="340"/>
    <cellStyle name="Акцент1 3" xfId="341"/>
    <cellStyle name="Акцент1 4" xfId="342"/>
    <cellStyle name="Акцент2 2" xfId="343"/>
    <cellStyle name="Акцент2 3" xfId="344"/>
    <cellStyle name="Акцент2 4" xfId="345"/>
    <cellStyle name="Акцент3 2" xfId="346"/>
    <cellStyle name="Акцент3 3" xfId="347"/>
    <cellStyle name="Акцент3 4" xfId="348"/>
    <cellStyle name="Акцент4 2" xfId="349"/>
    <cellStyle name="Акцент4 3" xfId="350"/>
    <cellStyle name="Акцент4 4" xfId="351"/>
    <cellStyle name="Акцент5 2" xfId="352"/>
    <cellStyle name="Акцент5 3" xfId="353"/>
    <cellStyle name="Акцент5 4" xfId="354"/>
    <cellStyle name="Акцент6 2" xfId="355"/>
    <cellStyle name="Акцент6 3" xfId="356"/>
    <cellStyle name="Акцент6 4" xfId="357"/>
    <cellStyle name="Ввод  2" xfId="358"/>
    <cellStyle name="Ввод  3" xfId="359"/>
    <cellStyle name="Ввод  4" xfId="360"/>
    <cellStyle name="Вывод 2" xfId="361"/>
    <cellStyle name="Вывод 3" xfId="362"/>
    <cellStyle name="Вывод 4" xfId="363"/>
    <cellStyle name="Вычисление 2" xfId="364"/>
    <cellStyle name="Вычисление 3" xfId="365"/>
    <cellStyle name="Вычисление 4" xfId="366"/>
    <cellStyle name="Заголовок 1 2" xfId="367"/>
    <cellStyle name="Заголовок 2 2" xfId="368"/>
    <cellStyle name="Заголовок 2 3" xfId="369"/>
    <cellStyle name="Заголовок 2 4" xfId="370"/>
    <cellStyle name="Заголовок 3 2" xfId="371"/>
    <cellStyle name="Заголовок 4 2" xfId="372"/>
    <cellStyle name="Итог 2" xfId="373"/>
    <cellStyle name="Итог 3" xfId="374"/>
    <cellStyle name="Итог 4" xfId="375"/>
    <cellStyle name="Контрольная ячейка 2" xfId="376"/>
    <cellStyle name="Контрольная ячейка 3" xfId="377"/>
    <cellStyle name="Контрольная ячейка 4" xfId="378"/>
    <cellStyle name="Название 2" xfId="379"/>
    <cellStyle name="Нейтральный 2" xfId="380"/>
    <cellStyle name="Нейтральный 3" xfId="381"/>
    <cellStyle name="Нейтральный 4" xfId="382"/>
    <cellStyle name="Обычный" xfId="0" builtinId="0"/>
    <cellStyle name="Обычный 2" xfId="383"/>
    <cellStyle name="Обычный 2 2" xfId="384"/>
    <cellStyle name="Обычный 2 3" xfId="385"/>
    <cellStyle name="Обычный 2 4" xfId="386"/>
    <cellStyle name="Обычный 3" xfId="387"/>
    <cellStyle name="Обычный 3 2" xfId="388"/>
    <cellStyle name="Обычный 4" xfId="389"/>
    <cellStyle name="Обычный 5" xfId="390"/>
    <cellStyle name="Обычный 6" xfId="51"/>
    <cellStyle name="Плохой 2" xfId="391"/>
    <cellStyle name="Плохой 3" xfId="392"/>
    <cellStyle name="Плохой 4" xfId="393"/>
    <cellStyle name="Пояснение 2" xfId="394"/>
    <cellStyle name="Пояснение 3" xfId="395"/>
    <cellStyle name="Пояснение 4" xfId="396"/>
    <cellStyle name="Примечание 2" xfId="397"/>
    <cellStyle name="Примечание 3" xfId="398"/>
    <cellStyle name="Примечание 4" xfId="399"/>
    <cellStyle name="Связанная ячейка 2" xfId="400"/>
    <cellStyle name="Связанная ячейка 3" xfId="401"/>
    <cellStyle name="Связанная ячейка 4" xfId="402"/>
    <cellStyle name="Текст предупреждения 2" xfId="403"/>
    <cellStyle name="Текст предупреждения 3" xfId="404"/>
    <cellStyle name="Текст предупреждения 4" xfId="405"/>
    <cellStyle name="Хороший 2" xfId="406"/>
    <cellStyle name="Хороший 3" xfId="407"/>
    <cellStyle name="Хороший 4" xfId="40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37"/>
  <sheetViews>
    <sheetView showGridLines="0" tabSelected="1" zoomScaleNormal="100" zoomScaleSheetLayoutView="100" workbookViewId="0">
      <pane ySplit="9" topLeftCell="A790" activePane="bottomLeft" state="frozen"/>
      <selection pane="bottomLeft" activeCell="A4" sqref="A4:H4"/>
    </sheetView>
  </sheetViews>
  <sheetFormatPr defaultRowHeight="15" outlineLevelRow="6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7" width="11.7109375" style="16" customWidth="1"/>
    <col min="8" max="8" width="11.7109375" style="21" customWidth="1"/>
    <col min="9" max="9" width="14.7109375" style="2" hidden="1" customWidth="1"/>
    <col min="10" max="10" width="11.7109375" style="2" hidden="1" customWidth="1"/>
    <col min="11" max="11" width="13.42578125" style="2" hidden="1" customWidth="1"/>
    <col min="12" max="12" width="10.85546875" style="2" hidden="1" customWidth="1"/>
    <col min="13" max="13" width="9.140625" style="2" hidden="1" customWidth="1"/>
    <col min="14" max="16384" width="9.140625" style="2"/>
  </cols>
  <sheetData>
    <row r="1" spans="1:12" ht="15.75" customHeight="1">
      <c r="A1" s="57" t="s">
        <v>617</v>
      </c>
      <c r="B1" s="57"/>
      <c r="C1" s="57"/>
      <c r="D1" s="57"/>
      <c r="E1" s="57"/>
      <c r="F1" s="57"/>
      <c r="G1" s="58"/>
      <c r="H1" s="58"/>
      <c r="I1" s="25"/>
      <c r="J1" s="1"/>
    </row>
    <row r="2" spans="1:12" ht="15.75" customHeight="1">
      <c r="A2" s="57" t="s">
        <v>618</v>
      </c>
      <c r="B2" s="57"/>
      <c r="C2" s="57"/>
      <c r="D2" s="57"/>
      <c r="E2" s="57"/>
      <c r="F2" s="57"/>
      <c r="G2" s="58"/>
      <c r="H2" s="58"/>
      <c r="I2" s="24"/>
      <c r="J2" s="23"/>
    </row>
    <row r="3" spans="1:12" ht="15.75" customHeight="1">
      <c r="A3" s="57" t="s">
        <v>619</v>
      </c>
      <c r="B3" s="57"/>
      <c r="C3" s="57"/>
      <c r="D3" s="57"/>
      <c r="E3" s="57"/>
      <c r="F3" s="57"/>
      <c r="G3" s="58"/>
      <c r="H3" s="58"/>
      <c r="I3" s="24"/>
      <c r="J3" s="23"/>
    </row>
    <row r="4" spans="1:12" ht="15.75" customHeight="1">
      <c r="A4" s="57" t="s">
        <v>621</v>
      </c>
      <c r="B4" s="57"/>
      <c r="C4" s="57"/>
      <c r="D4" s="57"/>
      <c r="E4" s="57"/>
      <c r="F4" s="57"/>
      <c r="G4" s="58"/>
      <c r="H4" s="58"/>
      <c r="I4" s="25"/>
      <c r="J4" s="23"/>
    </row>
    <row r="5" spans="1:12" ht="6" customHeight="1">
      <c r="A5" s="26"/>
      <c r="B5" s="27"/>
      <c r="C5" s="27"/>
      <c r="D5" s="27"/>
      <c r="E5" s="28"/>
      <c r="F5" s="27"/>
      <c r="G5" s="29"/>
      <c r="H5" s="30"/>
      <c r="I5" s="25"/>
      <c r="J5" s="23"/>
    </row>
    <row r="6" spans="1:12" ht="55.5" customHeight="1">
      <c r="A6" s="61" t="s">
        <v>620</v>
      </c>
      <c r="B6" s="61"/>
      <c r="C6" s="61"/>
      <c r="D6" s="61"/>
      <c r="E6" s="61"/>
      <c r="F6" s="61"/>
      <c r="G6" s="62"/>
      <c r="H6" s="62"/>
      <c r="I6" s="25"/>
      <c r="J6" s="23"/>
    </row>
    <row r="7" spans="1:12" ht="12.75" customHeight="1" thickBot="1">
      <c r="A7" s="43" t="s">
        <v>0</v>
      </c>
      <c r="B7" s="44"/>
      <c r="C7" s="44"/>
      <c r="D7" s="44"/>
      <c r="E7" s="44"/>
      <c r="F7" s="44"/>
      <c r="G7" s="44"/>
      <c r="H7" s="44"/>
      <c r="I7" s="44"/>
      <c r="J7" s="44"/>
    </row>
    <row r="8" spans="1:12" ht="26.25" customHeight="1">
      <c r="A8" s="41" t="s">
        <v>1</v>
      </c>
      <c r="B8" s="47" t="s">
        <v>2</v>
      </c>
      <c r="C8" s="49" t="s">
        <v>3</v>
      </c>
      <c r="D8" s="51" t="s">
        <v>4</v>
      </c>
      <c r="E8" s="53" t="s">
        <v>5</v>
      </c>
      <c r="F8" s="55" t="s">
        <v>615</v>
      </c>
      <c r="G8" s="55" t="s">
        <v>615</v>
      </c>
      <c r="H8" s="39" t="s">
        <v>616</v>
      </c>
      <c r="I8" s="59" t="s">
        <v>6</v>
      </c>
      <c r="J8" s="45" t="s">
        <v>7</v>
      </c>
    </row>
    <row r="9" spans="1:12" ht="15.75" thickBot="1">
      <c r="A9" s="42"/>
      <c r="B9" s="48"/>
      <c r="C9" s="50"/>
      <c r="D9" s="52"/>
      <c r="E9" s="54"/>
      <c r="F9" s="56"/>
      <c r="G9" s="56"/>
      <c r="H9" s="40"/>
      <c r="I9" s="60"/>
      <c r="J9" s="46"/>
    </row>
    <row r="10" spans="1:12" ht="51">
      <c r="A10" s="31" t="s">
        <v>8</v>
      </c>
      <c r="B10" s="32" t="s">
        <v>9</v>
      </c>
      <c r="C10" s="32"/>
      <c r="D10" s="32"/>
      <c r="E10" s="32"/>
      <c r="F10" s="33">
        <f>F11+F25</f>
        <v>19590.760000000002</v>
      </c>
      <c r="G10" s="33">
        <f>G11+G25</f>
        <v>18267.89</v>
      </c>
      <c r="H10" s="34">
        <f>G10/F10</f>
        <v>0.93247479934418054</v>
      </c>
      <c r="I10" s="9">
        <v>19590.75303</v>
      </c>
      <c r="J10" s="9">
        <v>18267.887139999999</v>
      </c>
      <c r="K10" s="17">
        <f>I10-F10</f>
        <v>-6.9700000021839514E-3</v>
      </c>
      <c r="L10" s="17">
        <f>J10-G10</f>
        <v>-2.8600000005098991E-3</v>
      </c>
    </row>
    <row r="11" spans="1:12" outlineLevel="1">
      <c r="A11" s="3" t="s">
        <v>10</v>
      </c>
      <c r="B11" s="4" t="s">
        <v>9</v>
      </c>
      <c r="C11" s="4" t="s">
        <v>11</v>
      </c>
      <c r="D11" s="4"/>
      <c r="E11" s="4"/>
      <c r="F11" s="13">
        <f>F12</f>
        <v>1019.04</v>
      </c>
      <c r="G11" s="13">
        <f>G12</f>
        <v>1019.05</v>
      </c>
      <c r="H11" s="19">
        <f>G11/F11</f>
        <v>1.0000098131574815</v>
      </c>
      <c r="I11" s="5">
        <v>1019.045</v>
      </c>
      <c r="J11" s="5">
        <v>1019.045</v>
      </c>
      <c r="K11" s="17">
        <f t="shared" ref="K11:K74" si="0">I11-F11</f>
        <v>4.9999999999954525E-3</v>
      </c>
      <c r="L11" s="17">
        <f t="shared" ref="L11:L74" si="1">J11-G11</f>
        <v>-4.9999999999954525E-3</v>
      </c>
    </row>
    <row r="12" spans="1:12" outlineLevel="2">
      <c r="A12" s="3" t="s">
        <v>12</v>
      </c>
      <c r="B12" s="4" t="s">
        <v>9</v>
      </c>
      <c r="C12" s="4" t="s">
        <v>13</v>
      </c>
      <c r="D12" s="4"/>
      <c r="E12" s="4"/>
      <c r="F12" s="13">
        <f>F13</f>
        <v>1019.04</v>
      </c>
      <c r="G12" s="13">
        <f>G13</f>
        <v>1019.05</v>
      </c>
      <c r="H12" s="19">
        <f t="shared" ref="H12:H75" si="2">G12/F12</f>
        <v>1.0000098131574815</v>
      </c>
      <c r="I12" s="5">
        <v>1019.045</v>
      </c>
      <c r="J12" s="5">
        <v>1019.045</v>
      </c>
      <c r="K12" s="17">
        <f t="shared" si="0"/>
        <v>4.9999999999954525E-3</v>
      </c>
      <c r="L12" s="17">
        <f t="shared" si="1"/>
        <v>-4.9999999999954525E-3</v>
      </c>
    </row>
    <row r="13" spans="1:12" ht="25.5" outlineLevel="3">
      <c r="A13" s="3" t="s">
        <v>14</v>
      </c>
      <c r="B13" s="4" t="s">
        <v>9</v>
      </c>
      <c r="C13" s="4" t="s">
        <v>13</v>
      </c>
      <c r="D13" s="4" t="s">
        <v>15</v>
      </c>
      <c r="E13" s="4"/>
      <c r="F13" s="13">
        <f>F14+F22</f>
        <v>1019.04</v>
      </c>
      <c r="G13" s="13">
        <f>G14+G22</f>
        <v>1019.05</v>
      </c>
      <c r="H13" s="19">
        <f t="shared" si="2"/>
        <v>1.0000098131574815</v>
      </c>
      <c r="I13" s="5">
        <v>1019.045</v>
      </c>
      <c r="J13" s="5">
        <v>1019.045</v>
      </c>
      <c r="K13" s="17">
        <f t="shared" si="0"/>
        <v>4.9999999999954525E-3</v>
      </c>
      <c r="L13" s="17">
        <f t="shared" si="1"/>
        <v>-4.9999999999954525E-3</v>
      </c>
    </row>
    <row r="14" spans="1:12" ht="63.75" outlineLevel="4">
      <c r="A14" s="3" t="s">
        <v>16</v>
      </c>
      <c r="B14" s="4" t="s">
        <v>9</v>
      </c>
      <c r="C14" s="4" t="s">
        <v>13</v>
      </c>
      <c r="D14" s="4" t="s">
        <v>17</v>
      </c>
      <c r="E14" s="4"/>
      <c r="F14" s="13">
        <f>F15+F18+F20</f>
        <v>354.39</v>
      </c>
      <c r="G14" s="13">
        <f>G15+G18+G20</f>
        <v>354.4</v>
      </c>
      <c r="H14" s="19">
        <f t="shared" si="2"/>
        <v>1.0000282175004938</v>
      </c>
      <c r="I14" s="5">
        <v>354.39499999999998</v>
      </c>
      <c r="J14" s="5">
        <v>354.39499999999998</v>
      </c>
      <c r="K14" s="17">
        <f t="shared" si="0"/>
        <v>4.9999999999954525E-3</v>
      </c>
      <c r="L14" s="17">
        <f t="shared" si="1"/>
        <v>-4.9999999999954525E-3</v>
      </c>
    </row>
    <row r="15" spans="1:12" ht="25.5" outlineLevel="5">
      <c r="A15" s="3" t="s">
        <v>18</v>
      </c>
      <c r="B15" s="4" t="s">
        <v>9</v>
      </c>
      <c r="C15" s="4" t="s">
        <v>13</v>
      </c>
      <c r="D15" s="4" t="s">
        <v>19</v>
      </c>
      <c r="E15" s="4"/>
      <c r="F15" s="13">
        <f>F16+F17</f>
        <v>113.41999999999999</v>
      </c>
      <c r="G15" s="13">
        <f>G16+G17</f>
        <v>113.41999999999999</v>
      </c>
      <c r="H15" s="19">
        <f t="shared" si="2"/>
        <v>1</v>
      </c>
      <c r="I15" s="5">
        <v>113.42</v>
      </c>
      <c r="J15" s="5">
        <v>113.42</v>
      </c>
      <c r="K15" s="17">
        <f t="shared" si="0"/>
        <v>0</v>
      </c>
      <c r="L15" s="17">
        <f t="shared" si="1"/>
        <v>0</v>
      </c>
    </row>
    <row r="16" spans="1:12" ht="38.25" outlineLevel="6">
      <c r="A16" s="3" t="s">
        <v>20</v>
      </c>
      <c r="B16" s="4" t="s">
        <v>9</v>
      </c>
      <c r="C16" s="4" t="s">
        <v>13</v>
      </c>
      <c r="D16" s="4" t="s">
        <v>19</v>
      </c>
      <c r="E16" s="4" t="s">
        <v>21</v>
      </c>
      <c r="F16" s="13">
        <v>100.35</v>
      </c>
      <c r="G16" s="13">
        <v>100.35</v>
      </c>
      <c r="H16" s="19">
        <f t="shared" si="2"/>
        <v>1</v>
      </c>
      <c r="I16" s="5">
        <v>100.35</v>
      </c>
      <c r="J16" s="5">
        <v>100.35</v>
      </c>
      <c r="K16" s="17">
        <f t="shared" si="0"/>
        <v>0</v>
      </c>
      <c r="L16" s="17">
        <f t="shared" si="1"/>
        <v>0</v>
      </c>
    </row>
    <row r="17" spans="1:12" ht="38.25" outlineLevel="6">
      <c r="A17" s="3" t="s">
        <v>22</v>
      </c>
      <c r="B17" s="4" t="s">
        <v>9</v>
      </c>
      <c r="C17" s="4" t="s">
        <v>13</v>
      </c>
      <c r="D17" s="4" t="s">
        <v>19</v>
      </c>
      <c r="E17" s="4" t="s">
        <v>23</v>
      </c>
      <c r="F17" s="13">
        <v>13.07</v>
      </c>
      <c r="G17" s="13">
        <v>13.07</v>
      </c>
      <c r="H17" s="19">
        <f t="shared" si="2"/>
        <v>1</v>
      </c>
      <c r="I17" s="5">
        <v>13.07</v>
      </c>
      <c r="J17" s="5">
        <v>13.07</v>
      </c>
      <c r="K17" s="17">
        <f t="shared" si="0"/>
        <v>0</v>
      </c>
      <c r="L17" s="17">
        <f t="shared" si="1"/>
        <v>0</v>
      </c>
    </row>
    <row r="18" spans="1:12" ht="25.5" outlineLevel="5">
      <c r="A18" s="3" t="s">
        <v>24</v>
      </c>
      <c r="B18" s="4" t="s">
        <v>9</v>
      </c>
      <c r="C18" s="4" t="s">
        <v>13</v>
      </c>
      <c r="D18" s="4" t="s">
        <v>25</v>
      </c>
      <c r="E18" s="4"/>
      <c r="F18" s="13">
        <f>F19</f>
        <v>169.57</v>
      </c>
      <c r="G18" s="13">
        <f>G19</f>
        <v>169.58</v>
      </c>
      <c r="H18" s="19">
        <f t="shared" si="2"/>
        <v>1.0000589726956419</v>
      </c>
      <c r="I18" s="5">
        <v>169.57499999999999</v>
      </c>
      <c r="J18" s="5">
        <v>169.57499999999999</v>
      </c>
      <c r="K18" s="17">
        <f t="shared" si="0"/>
        <v>4.9999999999954525E-3</v>
      </c>
      <c r="L18" s="17">
        <f t="shared" si="1"/>
        <v>-5.0000000000238742E-3</v>
      </c>
    </row>
    <row r="19" spans="1:12" ht="38.25" outlineLevel="6">
      <c r="A19" s="3" t="s">
        <v>22</v>
      </c>
      <c r="B19" s="4" t="s">
        <v>9</v>
      </c>
      <c r="C19" s="4" t="s">
        <v>13</v>
      </c>
      <c r="D19" s="4" t="s">
        <v>25</v>
      </c>
      <c r="E19" s="4" t="s">
        <v>23</v>
      </c>
      <c r="F19" s="13">
        <v>169.57</v>
      </c>
      <c r="G19" s="13">
        <v>169.58</v>
      </c>
      <c r="H19" s="19">
        <f t="shared" si="2"/>
        <v>1.0000589726956419</v>
      </c>
      <c r="I19" s="5">
        <v>169.57499999999999</v>
      </c>
      <c r="J19" s="5">
        <v>169.57499999999999</v>
      </c>
      <c r="K19" s="17">
        <f t="shared" si="0"/>
        <v>4.9999999999954525E-3</v>
      </c>
      <c r="L19" s="17">
        <f t="shared" si="1"/>
        <v>-5.0000000000238742E-3</v>
      </c>
    </row>
    <row r="20" spans="1:12" ht="51" outlineLevel="5">
      <c r="A20" s="3" t="s">
        <v>26</v>
      </c>
      <c r="B20" s="4" t="s">
        <v>9</v>
      </c>
      <c r="C20" s="4" t="s">
        <v>13</v>
      </c>
      <c r="D20" s="4" t="s">
        <v>27</v>
      </c>
      <c r="E20" s="4"/>
      <c r="F20" s="13">
        <f>F21</f>
        <v>71.400000000000006</v>
      </c>
      <c r="G20" s="13">
        <f>G21</f>
        <v>71.400000000000006</v>
      </c>
      <c r="H20" s="19">
        <f t="shared" si="2"/>
        <v>1</v>
      </c>
      <c r="I20" s="5">
        <v>71.400000000000006</v>
      </c>
      <c r="J20" s="5">
        <v>71.400000000000006</v>
      </c>
      <c r="K20" s="17">
        <f t="shared" si="0"/>
        <v>0</v>
      </c>
      <c r="L20" s="17">
        <f t="shared" si="1"/>
        <v>0</v>
      </c>
    </row>
    <row r="21" spans="1:12" ht="38.25" outlineLevel="6">
      <c r="A21" s="3" t="s">
        <v>22</v>
      </c>
      <c r="B21" s="4" t="s">
        <v>9</v>
      </c>
      <c r="C21" s="4" t="s">
        <v>13</v>
      </c>
      <c r="D21" s="4" t="s">
        <v>27</v>
      </c>
      <c r="E21" s="4" t="s">
        <v>23</v>
      </c>
      <c r="F21" s="13">
        <v>71.400000000000006</v>
      </c>
      <c r="G21" s="13">
        <v>71.400000000000006</v>
      </c>
      <c r="H21" s="19">
        <f t="shared" si="2"/>
        <v>1</v>
      </c>
      <c r="I21" s="5">
        <v>71.400000000000006</v>
      </c>
      <c r="J21" s="5">
        <v>71.400000000000006</v>
      </c>
      <c r="K21" s="17">
        <f t="shared" si="0"/>
        <v>0</v>
      </c>
      <c r="L21" s="17">
        <f t="shared" si="1"/>
        <v>0</v>
      </c>
    </row>
    <row r="22" spans="1:12" ht="38.25" outlineLevel="4">
      <c r="A22" s="3" t="s">
        <v>28</v>
      </c>
      <c r="B22" s="4" t="s">
        <v>9</v>
      </c>
      <c r="C22" s="4" t="s">
        <v>13</v>
      </c>
      <c r="D22" s="4" t="s">
        <v>29</v>
      </c>
      <c r="E22" s="4"/>
      <c r="F22" s="13">
        <f>F23</f>
        <v>664.65</v>
      </c>
      <c r="G22" s="13">
        <f>G23</f>
        <v>664.65</v>
      </c>
      <c r="H22" s="19">
        <f t="shared" si="2"/>
        <v>1</v>
      </c>
      <c r="I22" s="5">
        <v>664.65</v>
      </c>
      <c r="J22" s="5">
        <v>664.65</v>
      </c>
      <c r="K22" s="17">
        <f t="shared" si="0"/>
        <v>0</v>
      </c>
      <c r="L22" s="17">
        <f t="shared" si="1"/>
        <v>0</v>
      </c>
    </row>
    <row r="23" spans="1:12" ht="51" outlineLevel="5">
      <c r="A23" s="3" t="s">
        <v>30</v>
      </c>
      <c r="B23" s="4" t="s">
        <v>9</v>
      </c>
      <c r="C23" s="4" t="s">
        <v>13</v>
      </c>
      <c r="D23" s="4" t="s">
        <v>31</v>
      </c>
      <c r="E23" s="4"/>
      <c r="F23" s="13">
        <f>F24</f>
        <v>664.65</v>
      </c>
      <c r="G23" s="13">
        <f>G24</f>
        <v>664.65</v>
      </c>
      <c r="H23" s="19">
        <f t="shared" si="2"/>
        <v>1</v>
      </c>
      <c r="I23" s="5">
        <v>664.65</v>
      </c>
      <c r="J23" s="5">
        <v>664.65</v>
      </c>
      <c r="K23" s="17">
        <f t="shared" si="0"/>
        <v>0</v>
      </c>
      <c r="L23" s="17">
        <f t="shared" si="1"/>
        <v>0</v>
      </c>
    </row>
    <row r="24" spans="1:12" ht="38.25" outlineLevel="6">
      <c r="A24" s="3" t="s">
        <v>22</v>
      </c>
      <c r="B24" s="4" t="s">
        <v>9</v>
      </c>
      <c r="C24" s="4" t="s">
        <v>13</v>
      </c>
      <c r="D24" s="4" t="s">
        <v>31</v>
      </c>
      <c r="E24" s="4" t="s">
        <v>23</v>
      </c>
      <c r="F24" s="13">
        <v>664.65</v>
      </c>
      <c r="G24" s="13">
        <v>664.65</v>
      </c>
      <c r="H24" s="19">
        <f t="shared" si="2"/>
        <v>1</v>
      </c>
      <c r="I24" s="5">
        <v>664.65</v>
      </c>
      <c r="J24" s="5">
        <v>664.65</v>
      </c>
      <c r="K24" s="17">
        <f t="shared" si="0"/>
        <v>0</v>
      </c>
      <c r="L24" s="17">
        <f t="shared" si="1"/>
        <v>0</v>
      </c>
    </row>
    <row r="25" spans="1:12" outlineLevel="1">
      <c r="A25" s="3" t="s">
        <v>32</v>
      </c>
      <c r="B25" s="4" t="s">
        <v>9</v>
      </c>
      <c r="C25" s="4" t="s">
        <v>33</v>
      </c>
      <c r="D25" s="4"/>
      <c r="E25" s="4"/>
      <c r="F25" s="13">
        <f>F26+F31+F56+F67</f>
        <v>18571.72</v>
      </c>
      <c r="G25" s="13">
        <f>G26+G31+G56+G67</f>
        <v>17248.84</v>
      </c>
      <c r="H25" s="19">
        <f t="shared" si="2"/>
        <v>0.92876911777692095</v>
      </c>
      <c r="I25" s="5">
        <v>18571.708030000002</v>
      </c>
      <c r="J25" s="5">
        <v>17248.842140000001</v>
      </c>
      <c r="K25" s="17">
        <f t="shared" si="0"/>
        <v>-1.1969999999564607E-2</v>
      </c>
      <c r="L25" s="17">
        <f t="shared" si="1"/>
        <v>2.140000000508735E-3</v>
      </c>
    </row>
    <row r="26" spans="1:12" outlineLevel="2">
      <c r="A26" s="3" t="s">
        <v>34</v>
      </c>
      <c r="B26" s="4" t="s">
        <v>9</v>
      </c>
      <c r="C26" s="4" t="s">
        <v>35</v>
      </c>
      <c r="D26" s="4"/>
      <c r="E26" s="4"/>
      <c r="F26" s="13">
        <f t="shared" ref="F26:G29" si="3">F27</f>
        <v>449.96</v>
      </c>
      <c r="G26" s="13">
        <f t="shared" si="3"/>
        <v>449.96</v>
      </c>
      <c r="H26" s="19">
        <f t="shared" si="2"/>
        <v>1</v>
      </c>
      <c r="I26" s="5">
        <v>449.96</v>
      </c>
      <c r="J26" s="5">
        <v>449.96</v>
      </c>
      <c r="K26" s="17">
        <f t="shared" si="0"/>
        <v>0</v>
      </c>
      <c r="L26" s="17">
        <f t="shared" si="1"/>
        <v>0</v>
      </c>
    </row>
    <row r="27" spans="1:12" ht="25.5" outlineLevel="3">
      <c r="A27" s="3" t="s">
        <v>14</v>
      </c>
      <c r="B27" s="4" t="s">
        <v>9</v>
      </c>
      <c r="C27" s="4" t="s">
        <v>35</v>
      </c>
      <c r="D27" s="4" t="s">
        <v>15</v>
      </c>
      <c r="E27" s="4"/>
      <c r="F27" s="13">
        <f t="shared" si="3"/>
        <v>449.96</v>
      </c>
      <c r="G27" s="13">
        <f t="shared" si="3"/>
        <v>449.96</v>
      </c>
      <c r="H27" s="19">
        <f t="shared" si="2"/>
        <v>1</v>
      </c>
      <c r="I27" s="5">
        <v>449.96</v>
      </c>
      <c r="J27" s="5">
        <v>449.96</v>
      </c>
      <c r="K27" s="17">
        <f t="shared" si="0"/>
        <v>0</v>
      </c>
      <c r="L27" s="17">
        <f t="shared" si="1"/>
        <v>0</v>
      </c>
    </row>
    <row r="28" spans="1:12" ht="25.5" outlineLevel="4">
      <c r="A28" s="3" t="s">
        <v>36</v>
      </c>
      <c r="B28" s="4" t="s">
        <v>9</v>
      </c>
      <c r="C28" s="4" t="s">
        <v>35</v>
      </c>
      <c r="D28" s="4" t="s">
        <v>37</v>
      </c>
      <c r="E28" s="4"/>
      <c r="F28" s="13">
        <f t="shared" si="3"/>
        <v>449.96</v>
      </c>
      <c r="G28" s="13">
        <f t="shared" si="3"/>
        <v>449.96</v>
      </c>
      <c r="H28" s="19">
        <f t="shared" si="2"/>
        <v>1</v>
      </c>
      <c r="I28" s="5">
        <v>449.96</v>
      </c>
      <c r="J28" s="5">
        <v>449.96</v>
      </c>
      <c r="K28" s="17">
        <f t="shared" si="0"/>
        <v>0</v>
      </c>
      <c r="L28" s="17">
        <f t="shared" si="1"/>
        <v>0</v>
      </c>
    </row>
    <row r="29" spans="1:12" ht="38.25" outlineLevel="5">
      <c r="A29" s="3" t="s">
        <v>38</v>
      </c>
      <c r="B29" s="4" t="s">
        <v>9</v>
      </c>
      <c r="C29" s="4" t="s">
        <v>35</v>
      </c>
      <c r="D29" s="4" t="s">
        <v>39</v>
      </c>
      <c r="E29" s="4"/>
      <c r="F29" s="13">
        <f t="shared" si="3"/>
        <v>449.96</v>
      </c>
      <c r="G29" s="13">
        <f t="shared" si="3"/>
        <v>449.96</v>
      </c>
      <c r="H29" s="19">
        <f t="shared" si="2"/>
        <v>1</v>
      </c>
      <c r="I29" s="5">
        <v>449.96</v>
      </c>
      <c r="J29" s="5">
        <v>449.96</v>
      </c>
      <c r="K29" s="17">
        <f t="shared" si="0"/>
        <v>0</v>
      </c>
      <c r="L29" s="17">
        <f t="shared" si="1"/>
        <v>0</v>
      </c>
    </row>
    <row r="30" spans="1:12" ht="25.5" outlineLevel="6">
      <c r="A30" s="3" t="s">
        <v>40</v>
      </c>
      <c r="B30" s="4" t="s">
        <v>9</v>
      </c>
      <c r="C30" s="4" t="s">
        <v>35</v>
      </c>
      <c r="D30" s="4" t="s">
        <v>39</v>
      </c>
      <c r="E30" s="4" t="s">
        <v>41</v>
      </c>
      <c r="F30" s="13">
        <v>449.96</v>
      </c>
      <c r="G30" s="13">
        <v>449.96</v>
      </c>
      <c r="H30" s="19">
        <f t="shared" si="2"/>
        <v>1</v>
      </c>
      <c r="I30" s="5">
        <v>449.96</v>
      </c>
      <c r="J30" s="5">
        <v>449.96</v>
      </c>
      <c r="K30" s="17">
        <f t="shared" si="0"/>
        <v>0</v>
      </c>
      <c r="L30" s="17">
        <f t="shared" si="1"/>
        <v>0</v>
      </c>
    </row>
    <row r="31" spans="1:12" outlineLevel="2">
      <c r="A31" s="3" t="s">
        <v>42</v>
      </c>
      <c r="B31" s="4" t="s">
        <v>9</v>
      </c>
      <c r="C31" s="4" t="s">
        <v>43</v>
      </c>
      <c r="D31" s="4"/>
      <c r="E31" s="4"/>
      <c r="F31" s="13">
        <f>F32+F52</f>
        <v>4065.88</v>
      </c>
      <c r="G31" s="13">
        <f>G32+G52</f>
        <v>3181.41</v>
      </c>
      <c r="H31" s="19">
        <f t="shared" si="2"/>
        <v>0.78246529656556507</v>
      </c>
      <c r="I31" s="5">
        <v>4065.8760299999999</v>
      </c>
      <c r="J31" s="5">
        <v>3181.4180900000001</v>
      </c>
      <c r="K31" s="17">
        <f t="shared" si="0"/>
        <v>-3.9700000002085289E-3</v>
      </c>
      <c r="L31" s="17">
        <f t="shared" si="1"/>
        <v>8.090000000265718E-3</v>
      </c>
    </row>
    <row r="32" spans="1:12" ht="25.5" outlineLevel="3">
      <c r="A32" s="3" t="s">
        <v>14</v>
      </c>
      <c r="B32" s="4" t="s">
        <v>9</v>
      </c>
      <c r="C32" s="4" t="s">
        <v>43</v>
      </c>
      <c r="D32" s="4" t="s">
        <v>15</v>
      </c>
      <c r="E32" s="4"/>
      <c r="F32" s="13">
        <f>F33+F43+F46+F49</f>
        <v>2660.86</v>
      </c>
      <c r="G32" s="13">
        <f>G33+G43+G46+G49</f>
        <v>2236.41</v>
      </c>
      <c r="H32" s="19">
        <f t="shared" si="2"/>
        <v>0.84048390370030734</v>
      </c>
      <c r="I32" s="5">
        <v>2660.8580299999999</v>
      </c>
      <c r="J32" s="5">
        <v>2236.4180900000001</v>
      </c>
      <c r="K32" s="17">
        <f t="shared" si="0"/>
        <v>-1.9700000002558227E-3</v>
      </c>
      <c r="L32" s="17">
        <f t="shared" si="1"/>
        <v>8.090000000265718E-3</v>
      </c>
    </row>
    <row r="33" spans="1:12" ht="25.5" outlineLevel="4">
      <c r="A33" s="3" t="s">
        <v>36</v>
      </c>
      <c r="B33" s="4" t="s">
        <v>9</v>
      </c>
      <c r="C33" s="4" t="s">
        <v>43</v>
      </c>
      <c r="D33" s="4" t="s">
        <v>37</v>
      </c>
      <c r="E33" s="4"/>
      <c r="F33" s="13">
        <f>F34+F36+F39+F41</f>
        <v>1260.7800000000002</v>
      </c>
      <c r="G33" s="13">
        <f>G34+G36+G39+G41</f>
        <v>989.7</v>
      </c>
      <c r="H33" s="19">
        <f t="shared" si="2"/>
        <v>0.78499024413458329</v>
      </c>
      <c r="I33" s="5">
        <v>1260.78</v>
      </c>
      <c r="J33" s="5">
        <v>989.70659000000001</v>
      </c>
      <c r="K33" s="17">
        <f t="shared" si="0"/>
        <v>0</v>
      </c>
      <c r="L33" s="17">
        <f t="shared" si="1"/>
        <v>6.5899999999601278E-3</v>
      </c>
    </row>
    <row r="34" spans="1:12" ht="51" outlineLevel="5">
      <c r="A34" s="3" t="s">
        <v>44</v>
      </c>
      <c r="B34" s="4" t="s">
        <v>9</v>
      </c>
      <c r="C34" s="4" t="s">
        <v>43</v>
      </c>
      <c r="D34" s="4" t="s">
        <v>45</v>
      </c>
      <c r="E34" s="4"/>
      <c r="F34" s="13">
        <f>F35</f>
        <v>28.08</v>
      </c>
      <c r="G34" s="13">
        <f>G35</f>
        <v>5.14</v>
      </c>
      <c r="H34" s="19">
        <f t="shared" si="2"/>
        <v>0.18304843304843305</v>
      </c>
      <c r="I34" s="5">
        <v>28.08</v>
      </c>
      <c r="J34" s="5">
        <v>5.1428500000000001</v>
      </c>
      <c r="K34" s="17">
        <f t="shared" si="0"/>
        <v>0</v>
      </c>
      <c r="L34" s="17">
        <f t="shared" si="1"/>
        <v>2.8500000000004633E-3</v>
      </c>
    </row>
    <row r="35" spans="1:12" ht="38.25" outlineLevel="6">
      <c r="A35" s="3" t="s">
        <v>22</v>
      </c>
      <c r="B35" s="4" t="s">
        <v>9</v>
      </c>
      <c r="C35" s="4" t="s">
        <v>43</v>
      </c>
      <c r="D35" s="4" t="s">
        <v>45</v>
      </c>
      <c r="E35" s="4" t="s">
        <v>23</v>
      </c>
      <c r="F35" s="13">
        <v>28.08</v>
      </c>
      <c r="G35" s="13">
        <v>5.14</v>
      </c>
      <c r="H35" s="19">
        <f t="shared" si="2"/>
        <v>0.18304843304843305</v>
      </c>
      <c r="I35" s="5">
        <v>28.08</v>
      </c>
      <c r="J35" s="5">
        <v>5.1428500000000001</v>
      </c>
      <c r="K35" s="17">
        <f t="shared" si="0"/>
        <v>0</v>
      </c>
      <c r="L35" s="17">
        <f t="shared" si="1"/>
        <v>2.8500000000004633E-3</v>
      </c>
    </row>
    <row r="36" spans="1:12" ht="25.5" outlineLevel="5">
      <c r="A36" s="3" t="s">
        <v>46</v>
      </c>
      <c r="B36" s="4" t="s">
        <v>9</v>
      </c>
      <c r="C36" s="4" t="s">
        <v>43</v>
      </c>
      <c r="D36" s="4" t="s">
        <v>47</v>
      </c>
      <c r="E36" s="4"/>
      <c r="F36" s="13">
        <f>F37+F38</f>
        <v>557.70000000000005</v>
      </c>
      <c r="G36" s="13">
        <f>G37+G38</f>
        <v>414.69</v>
      </c>
      <c r="H36" s="19">
        <f t="shared" si="2"/>
        <v>0.743571812802582</v>
      </c>
      <c r="I36" s="5">
        <v>557.70000000000005</v>
      </c>
      <c r="J36" s="5">
        <v>414.69324</v>
      </c>
      <c r="K36" s="17">
        <f t="shared" si="0"/>
        <v>0</v>
      </c>
      <c r="L36" s="17">
        <f t="shared" si="1"/>
        <v>3.2400000000052387E-3</v>
      </c>
    </row>
    <row r="37" spans="1:12" ht="38.25" outlineLevel="6">
      <c r="A37" s="3" t="s">
        <v>20</v>
      </c>
      <c r="B37" s="4" t="s">
        <v>9</v>
      </c>
      <c r="C37" s="4" t="s">
        <v>43</v>
      </c>
      <c r="D37" s="4" t="s">
        <v>47</v>
      </c>
      <c r="E37" s="4" t="s">
        <v>21</v>
      </c>
      <c r="F37" s="13">
        <v>377.7</v>
      </c>
      <c r="G37" s="13">
        <v>234.69</v>
      </c>
      <c r="H37" s="19">
        <f t="shared" si="2"/>
        <v>0.62136616362192221</v>
      </c>
      <c r="I37" s="5">
        <v>377.7</v>
      </c>
      <c r="J37" s="5">
        <v>234.69324</v>
      </c>
      <c r="K37" s="17">
        <f t="shared" si="0"/>
        <v>0</v>
      </c>
      <c r="L37" s="17">
        <f t="shared" si="1"/>
        <v>3.2400000000052387E-3</v>
      </c>
    </row>
    <row r="38" spans="1:12" ht="63.75" outlineLevel="6">
      <c r="A38" s="3" t="s">
        <v>48</v>
      </c>
      <c r="B38" s="4" t="s">
        <v>9</v>
      </c>
      <c r="C38" s="4" t="s">
        <v>43</v>
      </c>
      <c r="D38" s="4" t="s">
        <v>47</v>
      </c>
      <c r="E38" s="4" t="s">
        <v>49</v>
      </c>
      <c r="F38" s="13">
        <v>180</v>
      </c>
      <c r="G38" s="13">
        <v>180</v>
      </c>
      <c r="H38" s="19">
        <f t="shared" si="2"/>
        <v>1</v>
      </c>
      <c r="I38" s="5">
        <v>180</v>
      </c>
      <c r="J38" s="5">
        <v>180</v>
      </c>
      <c r="K38" s="17">
        <f t="shared" si="0"/>
        <v>0</v>
      </c>
      <c r="L38" s="17">
        <f t="shared" si="1"/>
        <v>0</v>
      </c>
    </row>
    <row r="39" spans="1:12" ht="38.25" outlineLevel="5">
      <c r="A39" s="3" t="s">
        <v>50</v>
      </c>
      <c r="B39" s="4" t="s">
        <v>9</v>
      </c>
      <c r="C39" s="4" t="s">
        <v>43</v>
      </c>
      <c r="D39" s="4" t="s">
        <v>51</v>
      </c>
      <c r="E39" s="4"/>
      <c r="F39" s="13">
        <f>F40</f>
        <v>600</v>
      </c>
      <c r="G39" s="13">
        <f>G40</f>
        <v>495.4</v>
      </c>
      <c r="H39" s="19">
        <f t="shared" si="2"/>
        <v>0.82566666666666666</v>
      </c>
      <c r="I39" s="5">
        <v>600</v>
      </c>
      <c r="J39" s="5">
        <v>495.4</v>
      </c>
      <c r="K39" s="17">
        <f t="shared" si="0"/>
        <v>0</v>
      </c>
      <c r="L39" s="17">
        <f t="shared" si="1"/>
        <v>0</v>
      </c>
    </row>
    <row r="40" spans="1:12" ht="38.25" outlineLevel="6">
      <c r="A40" s="3" t="s">
        <v>22</v>
      </c>
      <c r="B40" s="4" t="s">
        <v>9</v>
      </c>
      <c r="C40" s="4" t="s">
        <v>43</v>
      </c>
      <c r="D40" s="4" t="s">
        <v>51</v>
      </c>
      <c r="E40" s="4" t="s">
        <v>23</v>
      </c>
      <c r="F40" s="13">
        <v>600</v>
      </c>
      <c r="G40" s="13">
        <v>495.4</v>
      </c>
      <c r="H40" s="19">
        <f t="shared" si="2"/>
        <v>0.82566666666666666</v>
      </c>
      <c r="I40" s="5">
        <v>600</v>
      </c>
      <c r="J40" s="5">
        <v>495.4</v>
      </c>
      <c r="K40" s="17">
        <f t="shared" si="0"/>
        <v>0</v>
      </c>
      <c r="L40" s="17">
        <f t="shared" si="1"/>
        <v>0</v>
      </c>
    </row>
    <row r="41" spans="1:12" ht="51" outlineLevel="5">
      <c r="A41" s="3" t="s">
        <v>52</v>
      </c>
      <c r="B41" s="4" t="s">
        <v>9</v>
      </c>
      <c r="C41" s="4" t="s">
        <v>43</v>
      </c>
      <c r="D41" s="4" t="s">
        <v>53</v>
      </c>
      <c r="E41" s="4"/>
      <c r="F41" s="13">
        <f>F42</f>
        <v>75</v>
      </c>
      <c r="G41" s="13">
        <f>G42</f>
        <v>74.47</v>
      </c>
      <c r="H41" s="19">
        <f t="shared" si="2"/>
        <v>0.99293333333333333</v>
      </c>
      <c r="I41" s="5">
        <v>75</v>
      </c>
      <c r="J41" s="5">
        <v>74.470500000000001</v>
      </c>
      <c r="K41" s="17">
        <f t="shared" si="0"/>
        <v>0</v>
      </c>
      <c r="L41" s="17">
        <f t="shared" si="1"/>
        <v>5.0000000000238742E-4</v>
      </c>
    </row>
    <row r="42" spans="1:12" ht="38.25" outlineLevel="6">
      <c r="A42" s="3" t="s">
        <v>22</v>
      </c>
      <c r="B42" s="4" t="s">
        <v>9</v>
      </c>
      <c r="C42" s="4" t="s">
        <v>43</v>
      </c>
      <c r="D42" s="4" t="s">
        <v>53</v>
      </c>
      <c r="E42" s="4" t="s">
        <v>23</v>
      </c>
      <c r="F42" s="13">
        <v>75</v>
      </c>
      <c r="G42" s="13">
        <v>74.47</v>
      </c>
      <c r="H42" s="19">
        <f t="shared" si="2"/>
        <v>0.99293333333333333</v>
      </c>
      <c r="I42" s="5">
        <v>75</v>
      </c>
      <c r="J42" s="5">
        <v>74.470500000000001</v>
      </c>
      <c r="K42" s="17">
        <f t="shared" si="0"/>
        <v>0</v>
      </c>
      <c r="L42" s="17">
        <f t="shared" si="1"/>
        <v>5.0000000000238742E-4</v>
      </c>
    </row>
    <row r="43" spans="1:12" ht="38.25" outlineLevel="4">
      <c r="A43" s="3" t="s">
        <v>54</v>
      </c>
      <c r="B43" s="4" t="s">
        <v>9</v>
      </c>
      <c r="C43" s="4" t="s">
        <v>43</v>
      </c>
      <c r="D43" s="4" t="s">
        <v>55</v>
      </c>
      <c r="E43" s="4"/>
      <c r="F43" s="13">
        <f>F44</f>
        <v>0.08</v>
      </c>
      <c r="G43" s="13">
        <f>G44</f>
        <v>0</v>
      </c>
      <c r="H43" s="19">
        <f t="shared" si="2"/>
        <v>0</v>
      </c>
      <c r="I43" s="5">
        <v>7.8030000000000002E-2</v>
      </c>
      <c r="J43" s="5">
        <v>0</v>
      </c>
      <c r="K43" s="17">
        <f t="shared" si="0"/>
        <v>-1.9699999999999995E-3</v>
      </c>
      <c r="L43" s="17">
        <f t="shared" si="1"/>
        <v>0</v>
      </c>
    </row>
    <row r="44" spans="1:12" ht="76.5" outlineLevel="5">
      <c r="A44" s="3" t="s">
        <v>56</v>
      </c>
      <c r="B44" s="4" t="s">
        <v>9</v>
      </c>
      <c r="C44" s="4" t="s">
        <v>43</v>
      </c>
      <c r="D44" s="4" t="s">
        <v>57</v>
      </c>
      <c r="E44" s="4"/>
      <c r="F44" s="13">
        <f>F45</f>
        <v>0.08</v>
      </c>
      <c r="G44" s="13">
        <f>G45</f>
        <v>0</v>
      </c>
      <c r="H44" s="19">
        <f t="shared" si="2"/>
        <v>0</v>
      </c>
      <c r="I44" s="5">
        <v>7.8030000000000002E-2</v>
      </c>
      <c r="J44" s="5">
        <v>0</v>
      </c>
      <c r="K44" s="17">
        <f t="shared" si="0"/>
        <v>-1.9699999999999995E-3</v>
      </c>
      <c r="L44" s="17">
        <f t="shared" si="1"/>
        <v>0</v>
      </c>
    </row>
    <row r="45" spans="1:12" ht="38.25" outlineLevel="6">
      <c r="A45" s="3" t="s">
        <v>20</v>
      </c>
      <c r="B45" s="4" t="s">
        <v>9</v>
      </c>
      <c r="C45" s="4" t="s">
        <v>43</v>
      </c>
      <c r="D45" s="4" t="s">
        <v>57</v>
      </c>
      <c r="E45" s="4" t="s">
        <v>21</v>
      </c>
      <c r="F45" s="13">
        <v>0.08</v>
      </c>
      <c r="G45" s="13">
        <v>0</v>
      </c>
      <c r="H45" s="19">
        <f t="shared" si="2"/>
        <v>0</v>
      </c>
      <c r="I45" s="5">
        <v>7.8030000000000002E-2</v>
      </c>
      <c r="J45" s="5">
        <v>0</v>
      </c>
      <c r="K45" s="17">
        <f t="shared" si="0"/>
        <v>-1.9699999999999995E-3</v>
      </c>
      <c r="L45" s="17">
        <f t="shared" si="1"/>
        <v>0</v>
      </c>
    </row>
    <row r="46" spans="1:12" ht="25.5" outlineLevel="4">
      <c r="A46" s="3" t="s">
        <v>58</v>
      </c>
      <c r="B46" s="4" t="s">
        <v>9</v>
      </c>
      <c r="C46" s="4" t="s">
        <v>43</v>
      </c>
      <c r="D46" s="4" t="s">
        <v>59</v>
      </c>
      <c r="E46" s="4"/>
      <c r="F46" s="13">
        <f>F47</f>
        <v>500</v>
      </c>
      <c r="G46" s="13">
        <f>G47</f>
        <v>348</v>
      </c>
      <c r="H46" s="19">
        <f t="shared" si="2"/>
        <v>0.69599999999999995</v>
      </c>
      <c r="I46" s="5">
        <v>500</v>
      </c>
      <c r="J46" s="5">
        <v>348</v>
      </c>
      <c r="K46" s="17">
        <f t="shared" si="0"/>
        <v>0</v>
      </c>
      <c r="L46" s="17">
        <f t="shared" si="1"/>
        <v>0</v>
      </c>
    </row>
    <row r="47" spans="1:12" ht="25.5" outlineLevel="5">
      <c r="A47" s="3" t="s">
        <v>60</v>
      </c>
      <c r="B47" s="4" t="s">
        <v>9</v>
      </c>
      <c r="C47" s="4" t="s">
        <v>43</v>
      </c>
      <c r="D47" s="4" t="s">
        <v>61</v>
      </c>
      <c r="E47" s="4"/>
      <c r="F47" s="13">
        <f>F48</f>
        <v>500</v>
      </c>
      <c r="G47" s="13">
        <f>G48</f>
        <v>348</v>
      </c>
      <c r="H47" s="19">
        <f t="shared" si="2"/>
        <v>0.69599999999999995</v>
      </c>
      <c r="I47" s="5">
        <v>500</v>
      </c>
      <c r="J47" s="5">
        <v>348</v>
      </c>
      <c r="K47" s="17">
        <f t="shared" si="0"/>
        <v>0</v>
      </c>
      <c r="L47" s="17">
        <f t="shared" si="1"/>
        <v>0</v>
      </c>
    </row>
    <row r="48" spans="1:12" ht="38.25" outlineLevel="6">
      <c r="A48" s="3" t="s">
        <v>22</v>
      </c>
      <c r="B48" s="4" t="s">
        <v>9</v>
      </c>
      <c r="C48" s="4" t="s">
        <v>43</v>
      </c>
      <c r="D48" s="4" t="s">
        <v>61</v>
      </c>
      <c r="E48" s="4" t="s">
        <v>23</v>
      </c>
      <c r="F48" s="13">
        <v>500</v>
      </c>
      <c r="G48" s="13">
        <v>348</v>
      </c>
      <c r="H48" s="19">
        <f t="shared" si="2"/>
        <v>0.69599999999999995</v>
      </c>
      <c r="I48" s="5">
        <v>500</v>
      </c>
      <c r="J48" s="5">
        <v>348</v>
      </c>
      <c r="K48" s="17">
        <f t="shared" si="0"/>
        <v>0</v>
      </c>
      <c r="L48" s="17">
        <f t="shared" si="1"/>
        <v>0</v>
      </c>
    </row>
    <row r="49" spans="1:12" ht="51" outlineLevel="4">
      <c r="A49" s="3" t="s">
        <v>62</v>
      </c>
      <c r="B49" s="4" t="s">
        <v>9</v>
      </c>
      <c r="C49" s="4" t="s">
        <v>43</v>
      </c>
      <c r="D49" s="4" t="s">
        <v>63</v>
      </c>
      <c r="E49" s="4"/>
      <c r="F49" s="13">
        <f>F50</f>
        <v>900</v>
      </c>
      <c r="G49" s="13">
        <f>G50</f>
        <v>898.71</v>
      </c>
      <c r="H49" s="19">
        <f t="shared" si="2"/>
        <v>0.99856666666666671</v>
      </c>
      <c r="I49" s="5">
        <v>900</v>
      </c>
      <c r="J49" s="5">
        <v>898.7115</v>
      </c>
      <c r="K49" s="17">
        <f t="shared" si="0"/>
        <v>0</v>
      </c>
      <c r="L49" s="17">
        <f t="shared" si="1"/>
        <v>1.4999999999645297E-3</v>
      </c>
    </row>
    <row r="50" spans="1:12" ht="38.25" outlineLevel="5">
      <c r="A50" s="3" t="s">
        <v>64</v>
      </c>
      <c r="B50" s="4" t="s">
        <v>9</v>
      </c>
      <c r="C50" s="4" t="s">
        <v>43</v>
      </c>
      <c r="D50" s="4" t="s">
        <v>65</v>
      </c>
      <c r="E50" s="4"/>
      <c r="F50" s="13">
        <f>F51</f>
        <v>900</v>
      </c>
      <c r="G50" s="13">
        <f>G51</f>
        <v>898.71</v>
      </c>
      <c r="H50" s="19">
        <f t="shared" si="2"/>
        <v>0.99856666666666671</v>
      </c>
      <c r="I50" s="5">
        <v>900</v>
      </c>
      <c r="J50" s="5">
        <v>898.7115</v>
      </c>
      <c r="K50" s="17">
        <f t="shared" si="0"/>
        <v>0</v>
      </c>
      <c r="L50" s="17">
        <f t="shared" si="1"/>
        <v>1.4999999999645297E-3</v>
      </c>
    </row>
    <row r="51" spans="1:12" ht="38.25" outlineLevel="6">
      <c r="A51" s="3" t="s">
        <v>20</v>
      </c>
      <c r="B51" s="4" t="s">
        <v>9</v>
      </c>
      <c r="C51" s="4" t="s">
        <v>43</v>
      </c>
      <c r="D51" s="4" t="s">
        <v>65</v>
      </c>
      <c r="E51" s="4" t="s">
        <v>21</v>
      </c>
      <c r="F51" s="13">
        <v>900</v>
      </c>
      <c r="G51" s="13">
        <v>898.71</v>
      </c>
      <c r="H51" s="19">
        <f t="shared" si="2"/>
        <v>0.99856666666666671</v>
      </c>
      <c r="I51" s="5">
        <v>900</v>
      </c>
      <c r="J51" s="5">
        <v>898.7115</v>
      </c>
      <c r="K51" s="17">
        <f t="shared" si="0"/>
        <v>0</v>
      </c>
      <c r="L51" s="17">
        <f t="shared" si="1"/>
        <v>1.4999999999645297E-3</v>
      </c>
    </row>
    <row r="52" spans="1:12" ht="25.5" outlineLevel="3">
      <c r="A52" s="3" t="s">
        <v>66</v>
      </c>
      <c r="B52" s="4" t="s">
        <v>9</v>
      </c>
      <c r="C52" s="4" t="s">
        <v>43</v>
      </c>
      <c r="D52" s="4" t="s">
        <v>67</v>
      </c>
      <c r="E52" s="4"/>
      <c r="F52" s="13">
        <f t="shared" ref="F52:G54" si="4">F53</f>
        <v>1405.02</v>
      </c>
      <c r="G52" s="13">
        <f t="shared" si="4"/>
        <v>945</v>
      </c>
      <c r="H52" s="19">
        <f t="shared" si="2"/>
        <v>0.67258829055814151</v>
      </c>
      <c r="I52" s="5">
        <v>1405.018</v>
      </c>
      <c r="J52" s="5">
        <v>945</v>
      </c>
      <c r="K52" s="17">
        <f t="shared" si="0"/>
        <v>-1.9999999999527063E-3</v>
      </c>
      <c r="L52" s="17">
        <f t="shared" si="1"/>
        <v>0</v>
      </c>
    </row>
    <row r="53" spans="1:12" ht="25.5" outlineLevel="4">
      <c r="A53" s="3" t="s">
        <v>68</v>
      </c>
      <c r="B53" s="4" t="s">
        <v>9</v>
      </c>
      <c r="C53" s="4" t="s">
        <v>43</v>
      </c>
      <c r="D53" s="4" t="s">
        <v>69</v>
      </c>
      <c r="E53" s="4"/>
      <c r="F53" s="13">
        <f t="shared" si="4"/>
        <v>1405.02</v>
      </c>
      <c r="G53" s="13">
        <f t="shared" si="4"/>
        <v>945</v>
      </c>
      <c r="H53" s="19">
        <f t="shared" si="2"/>
        <v>0.67258829055814151</v>
      </c>
      <c r="I53" s="5">
        <v>1405.018</v>
      </c>
      <c r="J53" s="5">
        <v>945</v>
      </c>
      <c r="K53" s="17">
        <f t="shared" si="0"/>
        <v>-1.9999999999527063E-3</v>
      </c>
      <c r="L53" s="17">
        <f t="shared" si="1"/>
        <v>0</v>
      </c>
    </row>
    <row r="54" spans="1:12" ht="25.5" outlineLevel="5">
      <c r="A54" s="3" t="s">
        <v>70</v>
      </c>
      <c r="B54" s="4" t="s">
        <v>9</v>
      </c>
      <c r="C54" s="4" t="s">
        <v>43</v>
      </c>
      <c r="D54" s="4" t="s">
        <v>71</v>
      </c>
      <c r="E54" s="4"/>
      <c r="F54" s="13">
        <f t="shared" si="4"/>
        <v>1405.02</v>
      </c>
      <c r="G54" s="13">
        <f t="shared" si="4"/>
        <v>945</v>
      </c>
      <c r="H54" s="19">
        <f t="shared" si="2"/>
        <v>0.67258829055814151</v>
      </c>
      <c r="I54" s="5">
        <v>1405.018</v>
      </c>
      <c r="J54" s="5">
        <v>945</v>
      </c>
      <c r="K54" s="17">
        <f t="shared" si="0"/>
        <v>-1.9999999999527063E-3</v>
      </c>
      <c r="L54" s="17">
        <f t="shared" si="1"/>
        <v>0</v>
      </c>
    </row>
    <row r="55" spans="1:12" ht="38.25" outlineLevel="6">
      <c r="A55" s="3" t="s">
        <v>22</v>
      </c>
      <c r="B55" s="4" t="s">
        <v>9</v>
      </c>
      <c r="C55" s="4" t="s">
        <v>43</v>
      </c>
      <c r="D55" s="4" t="s">
        <v>71</v>
      </c>
      <c r="E55" s="4" t="s">
        <v>23</v>
      </c>
      <c r="F55" s="13">
        <v>1405.02</v>
      </c>
      <c r="G55" s="13">
        <v>945</v>
      </c>
      <c r="H55" s="19">
        <f t="shared" si="2"/>
        <v>0.67258829055814151</v>
      </c>
      <c r="I55" s="5">
        <v>1405.018</v>
      </c>
      <c r="J55" s="5">
        <v>945</v>
      </c>
      <c r="K55" s="17">
        <f t="shared" si="0"/>
        <v>-1.9999999999527063E-3</v>
      </c>
      <c r="L55" s="17">
        <f t="shared" si="1"/>
        <v>0</v>
      </c>
    </row>
    <row r="56" spans="1:12" outlineLevel="2">
      <c r="A56" s="3" t="s">
        <v>72</v>
      </c>
      <c r="B56" s="4" t="s">
        <v>9</v>
      </c>
      <c r="C56" s="4" t="s">
        <v>73</v>
      </c>
      <c r="D56" s="4"/>
      <c r="E56" s="4"/>
      <c r="F56" s="13">
        <f>F57</f>
        <v>8546.57</v>
      </c>
      <c r="G56" s="13">
        <f>G57</f>
        <v>8129.9900000000007</v>
      </c>
      <c r="H56" s="19">
        <f t="shared" si="2"/>
        <v>0.9512576390294587</v>
      </c>
      <c r="I56" s="5">
        <v>8546.5650000000005</v>
      </c>
      <c r="J56" s="5">
        <v>8129.9801699999998</v>
      </c>
      <c r="K56" s="17">
        <f t="shared" si="0"/>
        <v>-4.9999999991996447E-3</v>
      </c>
      <c r="L56" s="17">
        <f t="shared" si="1"/>
        <v>-9.8300000008748611E-3</v>
      </c>
    </row>
    <row r="57" spans="1:12" ht="25.5" outlineLevel="3">
      <c r="A57" s="3" t="s">
        <v>14</v>
      </c>
      <c r="B57" s="4" t="s">
        <v>9</v>
      </c>
      <c r="C57" s="4" t="s">
        <v>73</v>
      </c>
      <c r="D57" s="4" t="s">
        <v>15</v>
      </c>
      <c r="E57" s="4"/>
      <c r="F57" s="13">
        <f>F58+F62</f>
        <v>8546.57</v>
      </c>
      <c r="G57" s="13">
        <f>G58+G62</f>
        <v>8129.9900000000007</v>
      </c>
      <c r="H57" s="19">
        <f t="shared" si="2"/>
        <v>0.9512576390294587</v>
      </c>
      <c r="I57" s="5">
        <v>8546.5650000000005</v>
      </c>
      <c r="J57" s="5">
        <v>8129.9801699999998</v>
      </c>
      <c r="K57" s="17">
        <f t="shared" si="0"/>
        <v>-4.9999999991996447E-3</v>
      </c>
      <c r="L57" s="17">
        <f t="shared" si="1"/>
        <v>-9.8300000008748611E-3</v>
      </c>
    </row>
    <row r="58" spans="1:12" ht="25.5" outlineLevel="4">
      <c r="A58" s="3" t="s">
        <v>58</v>
      </c>
      <c r="B58" s="4" t="s">
        <v>9</v>
      </c>
      <c r="C58" s="4" t="s">
        <v>73</v>
      </c>
      <c r="D58" s="4" t="s">
        <v>59</v>
      </c>
      <c r="E58" s="4"/>
      <c r="F58" s="13">
        <f>F59</f>
        <v>670.74</v>
      </c>
      <c r="G58" s="13">
        <f>G59</f>
        <v>581.04000000000008</v>
      </c>
      <c r="H58" s="19">
        <f t="shared" si="2"/>
        <v>0.8662671079703016</v>
      </c>
      <c r="I58" s="5">
        <v>670.74</v>
      </c>
      <c r="J58" s="5">
        <v>581.03200000000004</v>
      </c>
      <c r="K58" s="17">
        <f t="shared" si="0"/>
        <v>0</v>
      </c>
      <c r="L58" s="17">
        <f t="shared" si="1"/>
        <v>-8.0000000000381988E-3</v>
      </c>
    </row>
    <row r="59" spans="1:12" ht="89.25" outlineLevel="5">
      <c r="A59" s="3" t="s">
        <v>74</v>
      </c>
      <c r="B59" s="4" t="s">
        <v>9</v>
      </c>
      <c r="C59" s="4" t="s">
        <v>73</v>
      </c>
      <c r="D59" s="4" t="s">
        <v>75</v>
      </c>
      <c r="E59" s="4"/>
      <c r="F59" s="13">
        <f>F60+F61</f>
        <v>670.74</v>
      </c>
      <c r="G59" s="13">
        <f>G60+G61</f>
        <v>581.04000000000008</v>
      </c>
      <c r="H59" s="19">
        <f t="shared" si="2"/>
        <v>0.8662671079703016</v>
      </c>
      <c r="I59" s="5">
        <v>670.74</v>
      </c>
      <c r="J59" s="5">
        <v>581.03200000000004</v>
      </c>
      <c r="K59" s="17">
        <f t="shared" si="0"/>
        <v>0</v>
      </c>
      <c r="L59" s="17">
        <f t="shared" si="1"/>
        <v>-8.0000000000381988E-3</v>
      </c>
    </row>
    <row r="60" spans="1:12" outlineLevel="6">
      <c r="A60" s="3" t="s">
        <v>76</v>
      </c>
      <c r="B60" s="4" t="s">
        <v>9</v>
      </c>
      <c r="C60" s="4" t="s">
        <v>73</v>
      </c>
      <c r="D60" s="4" t="s">
        <v>75</v>
      </c>
      <c r="E60" s="4" t="s">
        <v>77</v>
      </c>
      <c r="F60" s="13">
        <v>70.13</v>
      </c>
      <c r="G60" s="13">
        <v>45.08</v>
      </c>
      <c r="H60" s="19">
        <f t="shared" si="2"/>
        <v>0.6428062170255241</v>
      </c>
      <c r="I60" s="5">
        <v>70.13</v>
      </c>
      <c r="J60" s="5">
        <v>45.075000000000003</v>
      </c>
      <c r="K60" s="17">
        <f t="shared" si="0"/>
        <v>0</v>
      </c>
      <c r="L60" s="17">
        <f t="shared" si="1"/>
        <v>-4.9999999999954525E-3</v>
      </c>
    </row>
    <row r="61" spans="1:12" outlineLevel="6">
      <c r="A61" s="3" t="s">
        <v>78</v>
      </c>
      <c r="B61" s="4" t="s">
        <v>9</v>
      </c>
      <c r="C61" s="4" t="s">
        <v>73</v>
      </c>
      <c r="D61" s="4" t="s">
        <v>75</v>
      </c>
      <c r="E61" s="4" t="s">
        <v>79</v>
      </c>
      <c r="F61" s="13">
        <v>600.61</v>
      </c>
      <c r="G61" s="13">
        <v>535.96</v>
      </c>
      <c r="H61" s="19">
        <f t="shared" si="2"/>
        <v>0.8923594345748489</v>
      </c>
      <c r="I61" s="5">
        <v>600.61</v>
      </c>
      <c r="J61" s="5">
        <v>535.95699999999999</v>
      </c>
      <c r="K61" s="17">
        <f t="shared" si="0"/>
        <v>0</v>
      </c>
      <c r="L61" s="17">
        <f t="shared" si="1"/>
        <v>-3.0000000000427463E-3</v>
      </c>
    </row>
    <row r="62" spans="1:12" ht="38.25" outlineLevel="4">
      <c r="A62" s="3" t="s">
        <v>80</v>
      </c>
      <c r="B62" s="4" t="s">
        <v>9</v>
      </c>
      <c r="C62" s="4" t="s">
        <v>73</v>
      </c>
      <c r="D62" s="4" t="s">
        <v>81</v>
      </c>
      <c r="E62" s="4"/>
      <c r="F62" s="13">
        <f>F63+F65</f>
        <v>7875.83</v>
      </c>
      <c r="G62" s="13">
        <f>G63+G65</f>
        <v>7548.9500000000007</v>
      </c>
      <c r="H62" s="19">
        <f t="shared" si="2"/>
        <v>0.95849580298203496</v>
      </c>
      <c r="I62" s="5">
        <v>7875.8249999999998</v>
      </c>
      <c r="J62" s="5">
        <v>7548.9481699999997</v>
      </c>
      <c r="K62" s="17">
        <f t="shared" si="0"/>
        <v>-5.0000000001091394E-3</v>
      </c>
      <c r="L62" s="17">
        <f t="shared" si="1"/>
        <v>-1.830000001064036E-3</v>
      </c>
    </row>
    <row r="63" spans="1:12" ht="89.25" outlineLevel="5">
      <c r="A63" s="3" t="s">
        <v>82</v>
      </c>
      <c r="B63" s="4" t="s">
        <v>9</v>
      </c>
      <c r="C63" s="4" t="s">
        <v>73</v>
      </c>
      <c r="D63" s="4" t="s">
        <v>83</v>
      </c>
      <c r="E63" s="4"/>
      <c r="F63" s="13">
        <f>F64</f>
        <v>6855.4</v>
      </c>
      <c r="G63" s="13">
        <f>G64</f>
        <v>6529.01</v>
      </c>
      <c r="H63" s="19">
        <f t="shared" si="2"/>
        <v>0.9523893572949792</v>
      </c>
      <c r="I63" s="5">
        <v>6855.4</v>
      </c>
      <c r="J63" s="5">
        <v>6529.0089799999996</v>
      </c>
      <c r="K63" s="17">
        <f t="shared" si="0"/>
        <v>0</v>
      </c>
      <c r="L63" s="17">
        <f t="shared" si="1"/>
        <v>-1.020000000607979E-3</v>
      </c>
    </row>
    <row r="64" spans="1:12" ht="38.25" outlineLevel="6">
      <c r="A64" s="3" t="s">
        <v>22</v>
      </c>
      <c r="B64" s="4" t="s">
        <v>9</v>
      </c>
      <c r="C64" s="4" t="s">
        <v>73</v>
      </c>
      <c r="D64" s="4" t="s">
        <v>83</v>
      </c>
      <c r="E64" s="4" t="s">
        <v>23</v>
      </c>
      <c r="F64" s="13">
        <v>6855.4</v>
      </c>
      <c r="G64" s="13">
        <v>6529.01</v>
      </c>
      <c r="H64" s="19">
        <f t="shared" si="2"/>
        <v>0.9523893572949792</v>
      </c>
      <c r="I64" s="5">
        <v>6855.4</v>
      </c>
      <c r="J64" s="5">
        <v>6529.0089799999996</v>
      </c>
      <c r="K64" s="17">
        <f t="shared" si="0"/>
        <v>0</v>
      </c>
      <c r="L64" s="17">
        <f t="shared" si="1"/>
        <v>-1.020000000607979E-3</v>
      </c>
    </row>
    <row r="65" spans="1:12" ht="25.5" outlineLevel="5">
      <c r="A65" s="3" t="s">
        <v>84</v>
      </c>
      <c r="B65" s="4" t="s">
        <v>9</v>
      </c>
      <c r="C65" s="4" t="s">
        <v>73</v>
      </c>
      <c r="D65" s="4" t="s">
        <v>85</v>
      </c>
      <c r="E65" s="4"/>
      <c r="F65" s="13">
        <f>F66</f>
        <v>1020.43</v>
      </c>
      <c r="G65" s="13">
        <f>G66</f>
        <v>1019.94</v>
      </c>
      <c r="H65" s="19">
        <f t="shared" si="2"/>
        <v>0.99951981027606018</v>
      </c>
      <c r="I65" s="5">
        <v>1020.425</v>
      </c>
      <c r="J65" s="5">
        <v>1019.9391900000001</v>
      </c>
      <c r="K65" s="17">
        <f t="shared" si="0"/>
        <v>-4.9999999999954525E-3</v>
      </c>
      <c r="L65" s="17">
        <f t="shared" si="1"/>
        <v>-8.1000000000130967E-4</v>
      </c>
    </row>
    <row r="66" spans="1:12" ht="38.25" outlineLevel="6">
      <c r="A66" s="3" t="s">
        <v>20</v>
      </c>
      <c r="B66" s="4" t="s">
        <v>9</v>
      </c>
      <c r="C66" s="4" t="s">
        <v>73</v>
      </c>
      <c r="D66" s="4" t="s">
        <v>85</v>
      </c>
      <c r="E66" s="4" t="s">
        <v>21</v>
      </c>
      <c r="F66" s="13">
        <v>1020.43</v>
      </c>
      <c r="G66" s="13">
        <v>1019.94</v>
      </c>
      <c r="H66" s="19">
        <f t="shared" si="2"/>
        <v>0.99951981027606018</v>
      </c>
      <c r="I66" s="5">
        <v>1020.425</v>
      </c>
      <c r="J66" s="5">
        <v>1019.9391900000001</v>
      </c>
      <c r="K66" s="17">
        <f t="shared" si="0"/>
        <v>-4.9999999999954525E-3</v>
      </c>
      <c r="L66" s="17">
        <f t="shared" si="1"/>
        <v>-8.1000000000130967E-4</v>
      </c>
    </row>
    <row r="67" spans="1:12" ht="25.5" outlineLevel="2">
      <c r="A67" s="3" t="s">
        <v>86</v>
      </c>
      <c r="B67" s="4" t="s">
        <v>9</v>
      </c>
      <c r="C67" s="4" t="s">
        <v>87</v>
      </c>
      <c r="D67" s="4"/>
      <c r="E67" s="4"/>
      <c r="F67" s="13">
        <f>F68</f>
        <v>5509.3099999999995</v>
      </c>
      <c r="G67" s="13">
        <f>G68</f>
        <v>5487.48</v>
      </c>
      <c r="H67" s="19">
        <f t="shared" si="2"/>
        <v>0.99603761632581944</v>
      </c>
      <c r="I67" s="5">
        <v>5509.3069999999998</v>
      </c>
      <c r="J67" s="5">
        <v>5487.4838799999998</v>
      </c>
      <c r="K67" s="17">
        <f t="shared" si="0"/>
        <v>-2.9999999997016857E-3</v>
      </c>
      <c r="L67" s="17">
        <f t="shared" si="1"/>
        <v>3.8800000002083834E-3</v>
      </c>
    </row>
    <row r="68" spans="1:12" ht="25.5" outlineLevel="3">
      <c r="A68" s="3" t="s">
        <v>14</v>
      </c>
      <c r="B68" s="4" t="s">
        <v>9</v>
      </c>
      <c r="C68" s="4" t="s">
        <v>87</v>
      </c>
      <c r="D68" s="4" t="s">
        <v>15</v>
      </c>
      <c r="E68" s="4"/>
      <c r="F68" s="13">
        <f>F69+F73+F80</f>
        <v>5509.3099999999995</v>
      </c>
      <c r="G68" s="13">
        <f>G69+G73+G80</f>
        <v>5487.48</v>
      </c>
      <c r="H68" s="19">
        <f t="shared" si="2"/>
        <v>0.99603761632581944</v>
      </c>
      <c r="I68" s="5">
        <v>5509.3069999999998</v>
      </c>
      <c r="J68" s="5">
        <v>5487.4838799999998</v>
      </c>
      <c r="K68" s="17">
        <f t="shared" si="0"/>
        <v>-2.9999999997016857E-3</v>
      </c>
      <c r="L68" s="17">
        <f t="shared" si="1"/>
        <v>3.8800000002083834E-3</v>
      </c>
    </row>
    <row r="69" spans="1:12" ht="51" outlineLevel="4">
      <c r="A69" s="3" t="s">
        <v>62</v>
      </c>
      <c r="B69" s="4" t="s">
        <v>9</v>
      </c>
      <c r="C69" s="4" t="s">
        <v>87</v>
      </c>
      <c r="D69" s="4" t="s">
        <v>63</v>
      </c>
      <c r="E69" s="4"/>
      <c r="F69" s="13">
        <f>F70</f>
        <v>111.98</v>
      </c>
      <c r="G69" s="13">
        <f>G70</f>
        <v>111.98</v>
      </c>
      <c r="H69" s="19">
        <f t="shared" si="2"/>
        <v>1</v>
      </c>
      <c r="I69" s="5">
        <v>111.98</v>
      </c>
      <c r="J69" s="5">
        <v>111.98</v>
      </c>
      <c r="K69" s="17">
        <f t="shared" si="0"/>
        <v>0</v>
      </c>
      <c r="L69" s="17">
        <f t="shared" si="1"/>
        <v>0</v>
      </c>
    </row>
    <row r="70" spans="1:12" ht="63.75" outlineLevel="5">
      <c r="A70" s="3" t="s">
        <v>88</v>
      </c>
      <c r="B70" s="4" t="s">
        <v>9</v>
      </c>
      <c r="C70" s="4" t="s">
        <v>87</v>
      </c>
      <c r="D70" s="4" t="s">
        <v>89</v>
      </c>
      <c r="E70" s="4"/>
      <c r="F70" s="13">
        <f>F71+F72</f>
        <v>111.98</v>
      </c>
      <c r="G70" s="13">
        <f>G71+G72</f>
        <v>111.98</v>
      </c>
      <c r="H70" s="19">
        <f t="shared" si="2"/>
        <v>1</v>
      </c>
      <c r="I70" s="5">
        <v>111.98</v>
      </c>
      <c r="J70" s="5">
        <v>111.98</v>
      </c>
      <c r="K70" s="17">
        <f t="shared" si="0"/>
        <v>0</v>
      </c>
      <c r="L70" s="17">
        <f t="shared" si="1"/>
        <v>0</v>
      </c>
    </row>
    <row r="71" spans="1:12" ht="25.5" outlineLevel="6">
      <c r="A71" s="3" t="s">
        <v>90</v>
      </c>
      <c r="B71" s="4" t="s">
        <v>9</v>
      </c>
      <c r="C71" s="4" t="s">
        <v>87</v>
      </c>
      <c r="D71" s="4" t="s">
        <v>89</v>
      </c>
      <c r="E71" s="4" t="s">
        <v>91</v>
      </c>
      <c r="F71" s="13">
        <v>104.68</v>
      </c>
      <c r="G71" s="13">
        <v>104.68</v>
      </c>
      <c r="H71" s="19">
        <f t="shared" si="2"/>
        <v>1</v>
      </c>
      <c r="I71" s="5">
        <v>104.68</v>
      </c>
      <c r="J71" s="5">
        <v>104.68</v>
      </c>
      <c r="K71" s="17">
        <f t="shared" si="0"/>
        <v>0</v>
      </c>
      <c r="L71" s="17">
        <f t="shared" si="1"/>
        <v>0</v>
      </c>
    </row>
    <row r="72" spans="1:12" ht="38.25" outlineLevel="6">
      <c r="A72" s="3" t="s">
        <v>20</v>
      </c>
      <c r="B72" s="4" t="s">
        <v>9</v>
      </c>
      <c r="C72" s="4" t="s">
        <v>87</v>
      </c>
      <c r="D72" s="4" t="s">
        <v>89</v>
      </c>
      <c r="E72" s="4" t="s">
        <v>21</v>
      </c>
      <c r="F72" s="13">
        <v>7.3</v>
      </c>
      <c r="G72" s="13">
        <v>7.3</v>
      </c>
      <c r="H72" s="19">
        <f t="shared" si="2"/>
        <v>1</v>
      </c>
      <c r="I72" s="5">
        <v>7.3</v>
      </c>
      <c r="J72" s="5">
        <v>7.3</v>
      </c>
      <c r="K72" s="17">
        <f t="shared" si="0"/>
        <v>0</v>
      </c>
      <c r="L72" s="17">
        <f t="shared" si="1"/>
        <v>0</v>
      </c>
    </row>
    <row r="73" spans="1:12" ht="38.25" outlineLevel="4">
      <c r="A73" s="3" t="s">
        <v>92</v>
      </c>
      <c r="B73" s="4" t="s">
        <v>9</v>
      </c>
      <c r="C73" s="4" t="s">
        <v>87</v>
      </c>
      <c r="D73" s="4" t="s">
        <v>93</v>
      </c>
      <c r="E73" s="4"/>
      <c r="F73" s="13">
        <f>F74+F77</f>
        <v>4445.99</v>
      </c>
      <c r="G73" s="13">
        <f>G74+G77</f>
        <v>4424.16</v>
      </c>
      <c r="H73" s="19">
        <f t="shared" si="2"/>
        <v>0.99508995746729079</v>
      </c>
      <c r="I73" s="5">
        <v>4445.9870000000001</v>
      </c>
      <c r="J73" s="5">
        <v>4424.1638800000001</v>
      </c>
      <c r="K73" s="17">
        <f t="shared" si="0"/>
        <v>-2.9999999997016857E-3</v>
      </c>
      <c r="L73" s="17">
        <f t="shared" si="1"/>
        <v>3.8800000002083834E-3</v>
      </c>
    </row>
    <row r="74" spans="1:12" ht="51" outlineLevel="5">
      <c r="A74" s="3" t="s">
        <v>94</v>
      </c>
      <c r="B74" s="4" t="s">
        <v>9</v>
      </c>
      <c r="C74" s="4" t="s">
        <v>87</v>
      </c>
      <c r="D74" s="4" t="s">
        <v>95</v>
      </c>
      <c r="E74" s="4"/>
      <c r="F74" s="13">
        <f>F75+F76</f>
        <v>1023.9300000000001</v>
      </c>
      <c r="G74" s="13">
        <f>G75+G76</f>
        <v>1023.9300000000001</v>
      </c>
      <c r="H74" s="19">
        <f t="shared" si="2"/>
        <v>1</v>
      </c>
      <c r="I74" s="5">
        <v>1023.93</v>
      </c>
      <c r="J74" s="5">
        <v>1023.93</v>
      </c>
      <c r="K74" s="17">
        <f t="shared" si="0"/>
        <v>0</v>
      </c>
      <c r="L74" s="17">
        <f t="shared" si="1"/>
        <v>0</v>
      </c>
    </row>
    <row r="75" spans="1:12" ht="25.5" outlineLevel="6">
      <c r="A75" s="3" t="s">
        <v>90</v>
      </c>
      <c r="B75" s="4" t="s">
        <v>9</v>
      </c>
      <c r="C75" s="4" t="s">
        <v>87</v>
      </c>
      <c r="D75" s="4" t="s">
        <v>95</v>
      </c>
      <c r="E75" s="4" t="s">
        <v>91</v>
      </c>
      <c r="F75" s="13">
        <v>1009.83</v>
      </c>
      <c r="G75" s="13">
        <v>1009.83</v>
      </c>
      <c r="H75" s="19">
        <f t="shared" si="2"/>
        <v>1</v>
      </c>
      <c r="I75" s="5">
        <v>1009.83</v>
      </c>
      <c r="J75" s="5">
        <v>1009.83</v>
      </c>
      <c r="K75" s="17">
        <f t="shared" ref="K75:K138" si="5">I75-F75</f>
        <v>0</v>
      </c>
      <c r="L75" s="17">
        <f t="shared" ref="L75:L138" si="6">J75-G75</f>
        <v>0</v>
      </c>
    </row>
    <row r="76" spans="1:12" ht="38.25" outlineLevel="6">
      <c r="A76" s="3" t="s">
        <v>20</v>
      </c>
      <c r="B76" s="4" t="s">
        <v>9</v>
      </c>
      <c r="C76" s="4" t="s">
        <v>87</v>
      </c>
      <c r="D76" s="4" t="s">
        <v>95</v>
      </c>
      <c r="E76" s="4" t="s">
        <v>21</v>
      </c>
      <c r="F76" s="13">
        <v>14.1</v>
      </c>
      <c r="G76" s="13">
        <v>14.1</v>
      </c>
      <c r="H76" s="19">
        <f t="shared" ref="H76:H139" si="7">G76/F76</f>
        <v>1</v>
      </c>
      <c r="I76" s="5">
        <v>14.1</v>
      </c>
      <c r="J76" s="5">
        <v>14.1</v>
      </c>
      <c r="K76" s="17">
        <f t="shared" si="5"/>
        <v>0</v>
      </c>
      <c r="L76" s="17">
        <f t="shared" si="6"/>
        <v>0</v>
      </c>
    </row>
    <row r="77" spans="1:12" ht="38.25" outlineLevel="5">
      <c r="A77" s="3" t="s">
        <v>96</v>
      </c>
      <c r="B77" s="4" t="s">
        <v>9</v>
      </c>
      <c r="C77" s="4" t="s">
        <v>87</v>
      </c>
      <c r="D77" s="4" t="s">
        <v>97</v>
      </c>
      <c r="E77" s="4"/>
      <c r="F77" s="13">
        <f>F78+F79</f>
        <v>3422.06</v>
      </c>
      <c r="G77" s="13">
        <f>G78+G79</f>
        <v>3400.23</v>
      </c>
      <c r="H77" s="19">
        <f t="shared" si="7"/>
        <v>0.9936208015055259</v>
      </c>
      <c r="I77" s="5">
        <v>3422.0569999999998</v>
      </c>
      <c r="J77" s="5">
        <v>3400.2338800000002</v>
      </c>
      <c r="K77" s="17">
        <f t="shared" si="5"/>
        <v>-3.0000000001564331E-3</v>
      </c>
      <c r="L77" s="17">
        <f t="shared" si="6"/>
        <v>3.8800000002083834E-3</v>
      </c>
    </row>
    <row r="78" spans="1:12" ht="25.5" outlineLevel="6">
      <c r="A78" s="3" t="s">
        <v>90</v>
      </c>
      <c r="B78" s="4" t="s">
        <v>9</v>
      </c>
      <c r="C78" s="4" t="s">
        <v>87</v>
      </c>
      <c r="D78" s="4" t="s">
        <v>97</v>
      </c>
      <c r="E78" s="4" t="s">
        <v>91</v>
      </c>
      <c r="F78" s="13">
        <v>3157.47</v>
      </c>
      <c r="G78" s="13">
        <v>3144.9</v>
      </c>
      <c r="H78" s="19">
        <f t="shared" si="7"/>
        <v>0.99601896455073213</v>
      </c>
      <c r="I78" s="5">
        <v>3157.47</v>
      </c>
      <c r="J78" s="5">
        <v>3144.89984</v>
      </c>
      <c r="K78" s="17">
        <f t="shared" si="5"/>
        <v>0</v>
      </c>
      <c r="L78" s="17">
        <f t="shared" si="6"/>
        <v>-1.6000000005078618E-4</v>
      </c>
    </row>
    <row r="79" spans="1:12" ht="38.25" outlineLevel="6">
      <c r="A79" s="3" t="s">
        <v>20</v>
      </c>
      <c r="B79" s="4" t="s">
        <v>9</v>
      </c>
      <c r="C79" s="4" t="s">
        <v>87</v>
      </c>
      <c r="D79" s="4" t="s">
        <v>97</v>
      </c>
      <c r="E79" s="4" t="s">
        <v>21</v>
      </c>
      <c r="F79" s="13">
        <v>264.58999999999997</v>
      </c>
      <c r="G79" s="13">
        <v>255.33</v>
      </c>
      <c r="H79" s="19">
        <f t="shared" si="7"/>
        <v>0.96500245663101414</v>
      </c>
      <c r="I79" s="5">
        <v>264.58699999999999</v>
      </c>
      <c r="J79" s="5">
        <v>255.33403999999999</v>
      </c>
      <c r="K79" s="17">
        <f t="shared" si="5"/>
        <v>-2.9999999999859028E-3</v>
      </c>
      <c r="L79" s="17">
        <f t="shared" si="6"/>
        <v>4.0399999999749525E-3</v>
      </c>
    </row>
    <row r="80" spans="1:12" ht="38.25" outlineLevel="4">
      <c r="A80" s="3" t="s">
        <v>80</v>
      </c>
      <c r="B80" s="4" t="s">
        <v>9</v>
      </c>
      <c r="C80" s="4" t="s">
        <v>87</v>
      </c>
      <c r="D80" s="4" t="s">
        <v>81</v>
      </c>
      <c r="E80" s="4"/>
      <c r="F80" s="13">
        <f>F81</f>
        <v>951.34</v>
      </c>
      <c r="G80" s="13">
        <f>G81</f>
        <v>951.34</v>
      </c>
      <c r="H80" s="19">
        <f t="shared" si="7"/>
        <v>1</v>
      </c>
      <c r="I80" s="5">
        <v>951.34</v>
      </c>
      <c r="J80" s="5">
        <v>951.34</v>
      </c>
      <c r="K80" s="17">
        <f t="shared" si="5"/>
        <v>0</v>
      </c>
      <c r="L80" s="17">
        <f t="shared" si="6"/>
        <v>0</v>
      </c>
    </row>
    <row r="81" spans="1:12" ht="51" outlineLevel="5">
      <c r="A81" s="3" t="s">
        <v>102</v>
      </c>
      <c r="B81" s="4" t="s">
        <v>9</v>
      </c>
      <c r="C81" s="4" t="s">
        <v>87</v>
      </c>
      <c r="D81" s="4" t="s">
        <v>103</v>
      </c>
      <c r="E81" s="4"/>
      <c r="F81" s="13">
        <f>F82+F83</f>
        <v>951.34</v>
      </c>
      <c r="G81" s="13">
        <f>G82+G83</f>
        <v>951.34</v>
      </c>
      <c r="H81" s="19">
        <f t="shared" si="7"/>
        <v>1</v>
      </c>
      <c r="I81" s="5">
        <v>951.34</v>
      </c>
      <c r="J81" s="5">
        <v>951.34</v>
      </c>
      <c r="K81" s="17">
        <f t="shared" si="5"/>
        <v>0</v>
      </c>
      <c r="L81" s="17">
        <f t="shared" si="6"/>
        <v>0</v>
      </c>
    </row>
    <row r="82" spans="1:12" ht="25.5" outlineLevel="6">
      <c r="A82" s="3" t="s">
        <v>90</v>
      </c>
      <c r="B82" s="4" t="s">
        <v>9</v>
      </c>
      <c r="C82" s="4" t="s">
        <v>87</v>
      </c>
      <c r="D82" s="4" t="s">
        <v>103</v>
      </c>
      <c r="E82" s="4" t="s">
        <v>91</v>
      </c>
      <c r="F82" s="13">
        <v>911.64</v>
      </c>
      <c r="G82" s="13">
        <v>911.64</v>
      </c>
      <c r="H82" s="19">
        <f t="shared" si="7"/>
        <v>1</v>
      </c>
      <c r="I82" s="5">
        <v>911.64</v>
      </c>
      <c r="J82" s="5">
        <v>911.64</v>
      </c>
      <c r="K82" s="17">
        <f t="shared" si="5"/>
        <v>0</v>
      </c>
      <c r="L82" s="17">
        <f t="shared" si="6"/>
        <v>0</v>
      </c>
    </row>
    <row r="83" spans="1:12" ht="38.25" outlineLevel="6">
      <c r="A83" s="3" t="s">
        <v>20</v>
      </c>
      <c r="B83" s="4" t="s">
        <v>9</v>
      </c>
      <c r="C83" s="4" t="s">
        <v>87</v>
      </c>
      <c r="D83" s="4" t="s">
        <v>103</v>
      </c>
      <c r="E83" s="4" t="s">
        <v>21</v>
      </c>
      <c r="F83" s="13">
        <v>39.700000000000003</v>
      </c>
      <c r="G83" s="13">
        <v>39.700000000000003</v>
      </c>
      <c r="H83" s="19">
        <f t="shared" si="7"/>
        <v>1</v>
      </c>
      <c r="I83" s="5">
        <v>39.700000000000003</v>
      </c>
      <c r="J83" s="5">
        <v>39.700000000000003</v>
      </c>
      <c r="K83" s="17">
        <f t="shared" si="5"/>
        <v>0</v>
      </c>
      <c r="L83" s="17">
        <f t="shared" si="6"/>
        <v>0</v>
      </c>
    </row>
    <row r="84" spans="1:12" s="10" customFormat="1" ht="63.75">
      <c r="A84" s="7" t="s">
        <v>104</v>
      </c>
      <c r="B84" s="8" t="s">
        <v>105</v>
      </c>
      <c r="C84" s="8"/>
      <c r="D84" s="8"/>
      <c r="E84" s="8"/>
      <c r="F84" s="12">
        <f>F85+F91+F98+F119</f>
        <v>175165.99999999997</v>
      </c>
      <c r="G84" s="12">
        <f>G85+G91+G98+G119</f>
        <v>164854.66</v>
      </c>
      <c r="H84" s="18">
        <f t="shared" si="7"/>
        <v>0.94113389584736784</v>
      </c>
      <c r="I84" s="9">
        <v>175165.9792</v>
      </c>
      <c r="J84" s="9">
        <v>164854.65439000001</v>
      </c>
      <c r="K84" s="17">
        <f t="shared" si="5"/>
        <v>-2.0799999969312921E-2</v>
      </c>
      <c r="L84" s="17">
        <f t="shared" si="6"/>
        <v>-5.6099999928846955E-3</v>
      </c>
    </row>
    <row r="85" spans="1:12" outlineLevel="1">
      <c r="A85" s="3" t="s">
        <v>106</v>
      </c>
      <c r="B85" s="4" t="s">
        <v>105</v>
      </c>
      <c r="C85" s="4" t="s">
        <v>107</v>
      </c>
      <c r="D85" s="4"/>
      <c r="E85" s="4"/>
      <c r="F85" s="13">
        <f t="shared" ref="F85:G89" si="8">F86</f>
        <v>20</v>
      </c>
      <c r="G85" s="13">
        <f t="shared" si="8"/>
        <v>20</v>
      </c>
      <c r="H85" s="19">
        <f t="shared" si="7"/>
        <v>1</v>
      </c>
      <c r="I85" s="5">
        <v>20</v>
      </c>
      <c r="J85" s="5">
        <v>20</v>
      </c>
      <c r="K85" s="17">
        <f t="shared" si="5"/>
        <v>0</v>
      </c>
      <c r="L85" s="17">
        <f t="shared" si="6"/>
        <v>0</v>
      </c>
    </row>
    <row r="86" spans="1:12" outlineLevel="2">
      <c r="A86" s="3" t="s">
        <v>108</v>
      </c>
      <c r="B86" s="4" t="s">
        <v>105</v>
      </c>
      <c r="C86" s="4" t="s">
        <v>109</v>
      </c>
      <c r="D86" s="4"/>
      <c r="E86" s="4"/>
      <c r="F86" s="13">
        <f t="shared" si="8"/>
        <v>20</v>
      </c>
      <c r="G86" s="13">
        <f t="shared" si="8"/>
        <v>20</v>
      </c>
      <c r="H86" s="19">
        <f t="shared" si="7"/>
        <v>1</v>
      </c>
      <c r="I86" s="5">
        <v>20</v>
      </c>
      <c r="J86" s="5">
        <v>20</v>
      </c>
      <c r="K86" s="17">
        <f t="shared" si="5"/>
        <v>0</v>
      </c>
      <c r="L86" s="17">
        <f t="shared" si="6"/>
        <v>0</v>
      </c>
    </row>
    <row r="87" spans="1:12" ht="25.5" outlineLevel="3">
      <c r="A87" s="3" t="s">
        <v>110</v>
      </c>
      <c r="B87" s="4" t="s">
        <v>105</v>
      </c>
      <c r="C87" s="4" t="s">
        <v>109</v>
      </c>
      <c r="D87" s="4" t="s">
        <v>111</v>
      </c>
      <c r="E87" s="4"/>
      <c r="F87" s="13">
        <f t="shared" si="8"/>
        <v>20</v>
      </c>
      <c r="G87" s="13">
        <f t="shared" si="8"/>
        <v>20</v>
      </c>
      <c r="H87" s="19">
        <f t="shared" si="7"/>
        <v>1</v>
      </c>
      <c r="I87" s="5">
        <v>20</v>
      </c>
      <c r="J87" s="5">
        <v>20</v>
      </c>
      <c r="K87" s="17">
        <f t="shared" si="5"/>
        <v>0</v>
      </c>
      <c r="L87" s="17">
        <f t="shared" si="6"/>
        <v>0</v>
      </c>
    </row>
    <row r="88" spans="1:12" ht="25.5" outlineLevel="4">
      <c r="A88" s="3" t="s">
        <v>112</v>
      </c>
      <c r="B88" s="4" t="s">
        <v>105</v>
      </c>
      <c r="C88" s="4" t="s">
        <v>109</v>
      </c>
      <c r="D88" s="4" t="s">
        <v>113</v>
      </c>
      <c r="E88" s="4"/>
      <c r="F88" s="13">
        <f t="shared" si="8"/>
        <v>20</v>
      </c>
      <c r="G88" s="13">
        <f t="shared" si="8"/>
        <v>20</v>
      </c>
      <c r="H88" s="19">
        <f t="shared" si="7"/>
        <v>1</v>
      </c>
      <c r="I88" s="5">
        <v>20</v>
      </c>
      <c r="J88" s="5">
        <v>20</v>
      </c>
      <c r="K88" s="17">
        <f t="shared" si="5"/>
        <v>0</v>
      </c>
      <c r="L88" s="17">
        <f t="shared" si="6"/>
        <v>0</v>
      </c>
    </row>
    <row r="89" spans="1:12" ht="25.5" outlineLevel="5">
      <c r="A89" s="3" t="s">
        <v>114</v>
      </c>
      <c r="B89" s="4" t="s">
        <v>105</v>
      </c>
      <c r="C89" s="4" t="s">
        <v>109</v>
      </c>
      <c r="D89" s="4" t="s">
        <v>115</v>
      </c>
      <c r="E89" s="4"/>
      <c r="F89" s="13">
        <f t="shared" si="8"/>
        <v>20</v>
      </c>
      <c r="G89" s="13">
        <f t="shared" si="8"/>
        <v>20</v>
      </c>
      <c r="H89" s="19">
        <f t="shared" si="7"/>
        <v>1</v>
      </c>
      <c r="I89" s="5">
        <v>20</v>
      </c>
      <c r="J89" s="5">
        <v>20</v>
      </c>
      <c r="K89" s="17">
        <f t="shared" si="5"/>
        <v>0</v>
      </c>
      <c r="L89" s="17">
        <f t="shared" si="6"/>
        <v>0</v>
      </c>
    </row>
    <row r="90" spans="1:12" outlineLevel="6">
      <c r="A90" s="3" t="s">
        <v>116</v>
      </c>
      <c r="B90" s="4" t="s">
        <v>105</v>
      </c>
      <c r="C90" s="4" t="s">
        <v>109</v>
      </c>
      <c r="D90" s="4" t="s">
        <v>115</v>
      </c>
      <c r="E90" s="4" t="s">
        <v>117</v>
      </c>
      <c r="F90" s="13">
        <v>20</v>
      </c>
      <c r="G90" s="13">
        <v>20</v>
      </c>
      <c r="H90" s="19">
        <f t="shared" si="7"/>
        <v>1</v>
      </c>
      <c r="I90" s="5">
        <v>20</v>
      </c>
      <c r="J90" s="5">
        <v>20</v>
      </c>
      <c r="K90" s="17">
        <f t="shared" si="5"/>
        <v>0</v>
      </c>
      <c r="L90" s="17">
        <f t="shared" si="6"/>
        <v>0</v>
      </c>
    </row>
    <row r="91" spans="1:12" ht="25.5" outlineLevel="1">
      <c r="A91" s="3" t="s">
        <v>118</v>
      </c>
      <c r="B91" s="4" t="s">
        <v>105</v>
      </c>
      <c r="C91" s="4" t="s">
        <v>119</v>
      </c>
      <c r="D91" s="4"/>
      <c r="E91" s="4"/>
      <c r="F91" s="13">
        <f t="shared" ref="F91:G94" si="9">F92</f>
        <v>3402.23</v>
      </c>
      <c r="G91" s="13">
        <f t="shared" si="9"/>
        <v>3365.49</v>
      </c>
      <c r="H91" s="19">
        <f t="shared" si="7"/>
        <v>0.98920120038915649</v>
      </c>
      <c r="I91" s="5">
        <v>3402.2280000000001</v>
      </c>
      <c r="J91" s="5">
        <v>3365.4898600000001</v>
      </c>
      <c r="K91" s="17">
        <f t="shared" si="5"/>
        <v>-1.9999999999527063E-3</v>
      </c>
      <c r="L91" s="17">
        <f t="shared" si="6"/>
        <v>-1.3999999964653398E-4</v>
      </c>
    </row>
    <row r="92" spans="1:12" ht="38.25" outlineLevel="2">
      <c r="A92" s="3" t="s">
        <v>120</v>
      </c>
      <c r="B92" s="4" t="s">
        <v>105</v>
      </c>
      <c r="C92" s="4" t="s">
        <v>121</v>
      </c>
      <c r="D92" s="4"/>
      <c r="E92" s="4"/>
      <c r="F92" s="13">
        <f t="shared" si="9"/>
        <v>3402.23</v>
      </c>
      <c r="G92" s="13">
        <f t="shared" si="9"/>
        <v>3365.49</v>
      </c>
      <c r="H92" s="19">
        <f t="shared" si="7"/>
        <v>0.98920120038915649</v>
      </c>
      <c r="I92" s="5">
        <v>3402.2280000000001</v>
      </c>
      <c r="J92" s="5">
        <v>3365.4898600000001</v>
      </c>
      <c r="K92" s="17">
        <f t="shared" si="5"/>
        <v>-1.9999999999527063E-3</v>
      </c>
      <c r="L92" s="17">
        <f t="shared" si="6"/>
        <v>-1.3999999964653398E-4</v>
      </c>
    </row>
    <row r="93" spans="1:12" ht="51" outlineLevel="3">
      <c r="A93" s="3" t="s">
        <v>122</v>
      </c>
      <c r="B93" s="4" t="s">
        <v>105</v>
      </c>
      <c r="C93" s="4" t="s">
        <v>121</v>
      </c>
      <c r="D93" s="4" t="s">
        <v>123</v>
      </c>
      <c r="E93" s="4"/>
      <c r="F93" s="13">
        <f t="shared" si="9"/>
        <v>3402.23</v>
      </c>
      <c r="G93" s="13">
        <f t="shared" si="9"/>
        <v>3365.49</v>
      </c>
      <c r="H93" s="19">
        <f t="shared" si="7"/>
        <v>0.98920120038915649</v>
      </c>
      <c r="I93" s="5">
        <v>3402.2280000000001</v>
      </c>
      <c r="J93" s="5">
        <v>3365.4898600000001</v>
      </c>
      <c r="K93" s="17">
        <f t="shared" si="5"/>
        <v>-1.9999999999527063E-3</v>
      </c>
      <c r="L93" s="17">
        <f t="shared" si="6"/>
        <v>-1.3999999964653398E-4</v>
      </c>
    </row>
    <row r="94" spans="1:12" ht="63.75" outlineLevel="4">
      <c r="A94" s="3" t="s">
        <v>124</v>
      </c>
      <c r="B94" s="4" t="s">
        <v>105</v>
      </c>
      <c r="C94" s="4" t="s">
        <v>121</v>
      </c>
      <c r="D94" s="4" t="s">
        <v>125</v>
      </c>
      <c r="E94" s="4"/>
      <c r="F94" s="13">
        <f t="shared" si="9"/>
        <v>3402.23</v>
      </c>
      <c r="G94" s="13">
        <f t="shared" si="9"/>
        <v>3365.49</v>
      </c>
      <c r="H94" s="19">
        <f t="shared" si="7"/>
        <v>0.98920120038915649</v>
      </c>
      <c r="I94" s="5">
        <v>3402.2280000000001</v>
      </c>
      <c r="J94" s="5">
        <v>3365.4898600000001</v>
      </c>
      <c r="K94" s="17">
        <f t="shared" si="5"/>
        <v>-1.9999999999527063E-3</v>
      </c>
      <c r="L94" s="17">
        <f t="shared" si="6"/>
        <v>-1.3999999964653398E-4</v>
      </c>
    </row>
    <row r="95" spans="1:12" ht="25.5" outlineLevel="5">
      <c r="A95" s="3" t="s">
        <v>126</v>
      </c>
      <c r="B95" s="4" t="s">
        <v>105</v>
      </c>
      <c r="C95" s="4" t="s">
        <v>121</v>
      </c>
      <c r="D95" s="4" t="s">
        <v>127</v>
      </c>
      <c r="E95" s="4"/>
      <c r="F95" s="13">
        <f>F96+F97</f>
        <v>3402.23</v>
      </c>
      <c r="G95" s="13">
        <f>G96+G97</f>
        <v>3365.49</v>
      </c>
      <c r="H95" s="19">
        <f t="shared" si="7"/>
        <v>0.98920120038915649</v>
      </c>
      <c r="I95" s="5">
        <v>3402.2280000000001</v>
      </c>
      <c r="J95" s="5">
        <v>3365.4898600000001</v>
      </c>
      <c r="K95" s="17">
        <f t="shared" si="5"/>
        <v>-1.9999999999527063E-3</v>
      </c>
      <c r="L95" s="17">
        <f t="shared" si="6"/>
        <v>-1.3999999964653398E-4</v>
      </c>
    </row>
    <row r="96" spans="1:12" ht="25.5" outlineLevel="6">
      <c r="A96" s="3" t="s">
        <v>128</v>
      </c>
      <c r="B96" s="4" t="s">
        <v>105</v>
      </c>
      <c r="C96" s="4" t="s">
        <v>121</v>
      </c>
      <c r="D96" s="4" t="s">
        <v>127</v>
      </c>
      <c r="E96" s="4" t="s">
        <v>129</v>
      </c>
      <c r="F96" s="13">
        <v>3231.37</v>
      </c>
      <c r="G96" s="13">
        <v>3226.64</v>
      </c>
      <c r="H96" s="19">
        <f t="shared" si="7"/>
        <v>0.99853622457347813</v>
      </c>
      <c r="I96" s="5">
        <v>3231.3679999999999</v>
      </c>
      <c r="J96" s="5">
        <v>3226.6407300000001</v>
      </c>
      <c r="K96" s="17">
        <f t="shared" si="5"/>
        <v>-1.9999999999527063E-3</v>
      </c>
      <c r="L96" s="17">
        <f t="shared" si="6"/>
        <v>7.3000000020329026E-4</v>
      </c>
    </row>
    <row r="97" spans="1:12" ht="38.25" outlineLevel="6">
      <c r="A97" s="3" t="s">
        <v>20</v>
      </c>
      <c r="B97" s="4" t="s">
        <v>105</v>
      </c>
      <c r="C97" s="4" t="s">
        <v>121</v>
      </c>
      <c r="D97" s="4" t="s">
        <v>127</v>
      </c>
      <c r="E97" s="4" t="s">
        <v>21</v>
      </c>
      <c r="F97" s="13">
        <v>170.86</v>
      </c>
      <c r="G97" s="13">
        <v>138.85</v>
      </c>
      <c r="H97" s="19">
        <f t="shared" si="7"/>
        <v>0.81265363455460604</v>
      </c>
      <c r="I97" s="5">
        <v>170.86</v>
      </c>
      <c r="J97" s="5">
        <v>138.84913</v>
      </c>
      <c r="K97" s="17">
        <f t="shared" si="5"/>
        <v>0</v>
      </c>
      <c r="L97" s="17">
        <f t="shared" si="6"/>
        <v>-8.6999999999193278E-4</v>
      </c>
    </row>
    <row r="98" spans="1:12" outlineLevel="1">
      <c r="A98" s="3" t="s">
        <v>130</v>
      </c>
      <c r="B98" s="4" t="s">
        <v>105</v>
      </c>
      <c r="C98" s="4" t="s">
        <v>131</v>
      </c>
      <c r="D98" s="4"/>
      <c r="E98" s="4"/>
      <c r="F98" s="13">
        <f>F99+F108</f>
        <v>6780.8499999999995</v>
      </c>
      <c r="G98" s="13">
        <f>G99+G108</f>
        <v>6573.5199999999995</v>
      </c>
      <c r="H98" s="19">
        <f t="shared" si="7"/>
        <v>0.96942418723316404</v>
      </c>
      <c r="I98" s="5">
        <v>6780.8393999999998</v>
      </c>
      <c r="J98" s="5">
        <v>6573.5102699999998</v>
      </c>
      <c r="K98" s="17">
        <f t="shared" si="5"/>
        <v>-1.0599999999612919E-2</v>
      </c>
      <c r="L98" s="17">
        <f t="shared" si="6"/>
        <v>-9.7299999997630948E-3</v>
      </c>
    </row>
    <row r="99" spans="1:12" outlineLevel="2">
      <c r="A99" s="3" t="s">
        <v>132</v>
      </c>
      <c r="B99" s="4" t="s">
        <v>105</v>
      </c>
      <c r="C99" s="4" t="s">
        <v>133</v>
      </c>
      <c r="D99" s="4"/>
      <c r="E99" s="4"/>
      <c r="F99" s="13">
        <f>F100+F104</f>
        <v>1729.04</v>
      </c>
      <c r="G99" s="13">
        <f>G100+G104</f>
        <v>1729.04</v>
      </c>
      <c r="H99" s="19">
        <f t="shared" si="7"/>
        <v>1</v>
      </c>
      <c r="I99" s="5">
        <v>1729.0324000000001</v>
      </c>
      <c r="J99" s="5">
        <v>1729.0322699999999</v>
      </c>
      <c r="K99" s="17">
        <f t="shared" si="5"/>
        <v>-7.5999999999112333E-3</v>
      </c>
      <c r="L99" s="17">
        <f t="shared" si="6"/>
        <v>-7.7300000000377622E-3</v>
      </c>
    </row>
    <row r="100" spans="1:12" ht="51" outlineLevel="3">
      <c r="A100" s="3" t="s">
        <v>134</v>
      </c>
      <c r="B100" s="4" t="s">
        <v>105</v>
      </c>
      <c r="C100" s="4" t="s">
        <v>133</v>
      </c>
      <c r="D100" s="4" t="s">
        <v>135</v>
      </c>
      <c r="E100" s="4"/>
      <c r="F100" s="13">
        <f t="shared" ref="F100:G102" si="10">F101</f>
        <v>1680.46</v>
      </c>
      <c r="G100" s="13">
        <f t="shared" si="10"/>
        <v>1680.46</v>
      </c>
      <c r="H100" s="19">
        <f t="shared" si="7"/>
        <v>1</v>
      </c>
      <c r="I100" s="5">
        <v>1680.4574</v>
      </c>
      <c r="J100" s="5">
        <v>1680.4572700000001</v>
      </c>
      <c r="K100" s="17">
        <f t="shared" si="5"/>
        <v>-2.6000000000294676E-3</v>
      </c>
      <c r="L100" s="17">
        <f t="shared" si="6"/>
        <v>-2.7299999999286229E-3</v>
      </c>
    </row>
    <row r="101" spans="1:12" ht="51" outlineLevel="4">
      <c r="A101" s="3" t="s">
        <v>136</v>
      </c>
      <c r="B101" s="4" t="s">
        <v>105</v>
      </c>
      <c r="C101" s="4" t="s">
        <v>133</v>
      </c>
      <c r="D101" s="4" t="s">
        <v>137</v>
      </c>
      <c r="E101" s="4"/>
      <c r="F101" s="13">
        <f t="shared" si="10"/>
        <v>1680.46</v>
      </c>
      <c r="G101" s="13">
        <f t="shared" si="10"/>
        <v>1680.46</v>
      </c>
      <c r="H101" s="19">
        <f t="shared" si="7"/>
        <v>1</v>
      </c>
      <c r="I101" s="5">
        <v>1680.4574</v>
      </c>
      <c r="J101" s="5">
        <v>1680.4572700000001</v>
      </c>
      <c r="K101" s="17">
        <f t="shared" si="5"/>
        <v>-2.6000000000294676E-3</v>
      </c>
      <c r="L101" s="17">
        <f t="shared" si="6"/>
        <v>-2.7299999999286229E-3</v>
      </c>
    </row>
    <row r="102" spans="1:12" ht="25.5" outlineLevel="5">
      <c r="A102" s="3" t="s">
        <v>138</v>
      </c>
      <c r="B102" s="4" t="s">
        <v>105</v>
      </c>
      <c r="C102" s="4" t="s">
        <v>133</v>
      </c>
      <c r="D102" s="4" t="s">
        <v>139</v>
      </c>
      <c r="E102" s="4"/>
      <c r="F102" s="13">
        <f t="shared" si="10"/>
        <v>1680.46</v>
      </c>
      <c r="G102" s="13">
        <f t="shared" si="10"/>
        <v>1680.46</v>
      </c>
      <c r="H102" s="19">
        <f t="shared" si="7"/>
        <v>1</v>
      </c>
      <c r="I102" s="5">
        <v>1680.4574</v>
      </c>
      <c r="J102" s="5">
        <v>1680.4572700000001</v>
      </c>
      <c r="K102" s="17">
        <f t="shared" si="5"/>
        <v>-2.6000000000294676E-3</v>
      </c>
      <c r="L102" s="17">
        <f t="shared" si="6"/>
        <v>-2.7299999999286229E-3</v>
      </c>
    </row>
    <row r="103" spans="1:12" ht="38.25" outlineLevel="6">
      <c r="A103" s="3" t="s">
        <v>20</v>
      </c>
      <c r="B103" s="4" t="s">
        <v>105</v>
      </c>
      <c r="C103" s="4" t="s">
        <v>133</v>
      </c>
      <c r="D103" s="4" t="s">
        <v>139</v>
      </c>
      <c r="E103" s="4" t="s">
        <v>21</v>
      </c>
      <c r="F103" s="13">
        <v>1680.46</v>
      </c>
      <c r="G103" s="13">
        <v>1680.46</v>
      </c>
      <c r="H103" s="19">
        <f t="shared" si="7"/>
        <v>1</v>
      </c>
      <c r="I103" s="5">
        <v>1680.4574</v>
      </c>
      <c r="J103" s="5">
        <v>1680.4572700000001</v>
      </c>
      <c r="K103" s="17">
        <f t="shared" si="5"/>
        <v>-2.6000000000294676E-3</v>
      </c>
      <c r="L103" s="17">
        <f t="shared" si="6"/>
        <v>-2.7299999999286229E-3</v>
      </c>
    </row>
    <row r="104" spans="1:12" ht="25.5" outlineLevel="3">
      <c r="A104" s="3" t="s">
        <v>110</v>
      </c>
      <c r="B104" s="4" t="s">
        <v>105</v>
      </c>
      <c r="C104" s="4" t="s">
        <v>133</v>
      </c>
      <c r="D104" s="4" t="s">
        <v>111</v>
      </c>
      <c r="E104" s="4"/>
      <c r="F104" s="13">
        <f t="shared" ref="F104:G106" si="11">F105</f>
        <v>48.58</v>
      </c>
      <c r="G104" s="13">
        <f t="shared" si="11"/>
        <v>48.58</v>
      </c>
      <c r="H104" s="19">
        <f t="shared" si="7"/>
        <v>1</v>
      </c>
      <c r="I104" s="5">
        <v>48.575000000000003</v>
      </c>
      <c r="J104" s="5">
        <v>48.575000000000003</v>
      </c>
      <c r="K104" s="17">
        <f t="shared" si="5"/>
        <v>-4.9999999999954525E-3</v>
      </c>
      <c r="L104" s="17">
        <f t="shared" si="6"/>
        <v>-4.9999999999954525E-3</v>
      </c>
    </row>
    <row r="105" spans="1:12" ht="25.5" outlineLevel="4">
      <c r="A105" s="3" t="s">
        <v>140</v>
      </c>
      <c r="B105" s="4" t="s">
        <v>105</v>
      </c>
      <c r="C105" s="4" t="s">
        <v>133</v>
      </c>
      <c r="D105" s="4" t="s">
        <v>141</v>
      </c>
      <c r="E105" s="4"/>
      <c r="F105" s="13">
        <f t="shared" si="11"/>
        <v>48.58</v>
      </c>
      <c r="G105" s="13">
        <f t="shared" si="11"/>
        <v>48.58</v>
      </c>
      <c r="H105" s="19">
        <f t="shared" si="7"/>
        <v>1</v>
      </c>
      <c r="I105" s="5">
        <v>48.575000000000003</v>
      </c>
      <c r="J105" s="5">
        <v>48.575000000000003</v>
      </c>
      <c r="K105" s="17">
        <f t="shared" si="5"/>
        <v>-4.9999999999954525E-3</v>
      </c>
      <c r="L105" s="17">
        <f t="shared" si="6"/>
        <v>-4.9999999999954525E-3</v>
      </c>
    </row>
    <row r="106" spans="1:12" ht="25.5" outlineLevel="5">
      <c r="A106" s="3" t="s">
        <v>142</v>
      </c>
      <c r="B106" s="4" t="s">
        <v>105</v>
      </c>
      <c r="C106" s="4" t="s">
        <v>133</v>
      </c>
      <c r="D106" s="4" t="s">
        <v>143</v>
      </c>
      <c r="E106" s="4"/>
      <c r="F106" s="13">
        <f t="shared" si="11"/>
        <v>48.58</v>
      </c>
      <c r="G106" s="13">
        <f t="shared" si="11"/>
        <v>48.58</v>
      </c>
      <c r="H106" s="19">
        <f t="shared" si="7"/>
        <v>1</v>
      </c>
      <c r="I106" s="5">
        <v>48.575000000000003</v>
      </c>
      <c r="J106" s="5">
        <v>48.575000000000003</v>
      </c>
      <c r="K106" s="17">
        <f t="shared" si="5"/>
        <v>-4.9999999999954525E-3</v>
      </c>
      <c r="L106" s="17">
        <f t="shared" si="6"/>
        <v>-4.9999999999954525E-3</v>
      </c>
    </row>
    <row r="107" spans="1:12" ht="38.25" outlineLevel="6">
      <c r="A107" s="3" t="s">
        <v>20</v>
      </c>
      <c r="B107" s="4" t="s">
        <v>105</v>
      </c>
      <c r="C107" s="4" t="s">
        <v>133</v>
      </c>
      <c r="D107" s="4" t="s">
        <v>143</v>
      </c>
      <c r="E107" s="4" t="s">
        <v>21</v>
      </c>
      <c r="F107" s="13">
        <v>48.58</v>
      </c>
      <c r="G107" s="13">
        <v>48.58</v>
      </c>
      <c r="H107" s="19">
        <f t="shared" si="7"/>
        <v>1</v>
      </c>
      <c r="I107" s="5">
        <v>48.575000000000003</v>
      </c>
      <c r="J107" s="5">
        <v>48.575000000000003</v>
      </c>
      <c r="K107" s="17">
        <f t="shared" si="5"/>
        <v>-4.9999999999954525E-3</v>
      </c>
      <c r="L107" s="17">
        <f t="shared" si="6"/>
        <v>-4.9999999999954525E-3</v>
      </c>
    </row>
    <row r="108" spans="1:12" ht="25.5" outlineLevel="2">
      <c r="A108" s="3" t="s">
        <v>144</v>
      </c>
      <c r="B108" s="4" t="s">
        <v>105</v>
      </c>
      <c r="C108" s="4" t="s">
        <v>145</v>
      </c>
      <c r="D108" s="4"/>
      <c r="E108" s="4"/>
      <c r="F108" s="13">
        <f>F109+F115</f>
        <v>5051.8099999999995</v>
      </c>
      <c r="G108" s="13">
        <f>G109+G115</f>
        <v>4844.4799999999996</v>
      </c>
      <c r="H108" s="19">
        <f t="shared" si="7"/>
        <v>0.95895926410534049</v>
      </c>
      <c r="I108" s="5">
        <v>5051.8069999999998</v>
      </c>
      <c r="J108" s="5">
        <v>4844.4780000000001</v>
      </c>
      <c r="K108" s="17">
        <f t="shared" si="5"/>
        <v>-2.9999999997016857E-3</v>
      </c>
      <c r="L108" s="17">
        <f t="shared" si="6"/>
        <v>-1.9999999994979589E-3</v>
      </c>
    </row>
    <row r="109" spans="1:12" ht="25.5" outlineLevel="3">
      <c r="A109" s="3" t="s">
        <v>146</v>
      </c>
      <c r="B109" s="4" t="s">
        <v>105</v>
      </c>
      <c r="C109" s="4" t="s">
        <v>145</v>
      </c>
      <c r="D109" s="4" t="s">
        <v>147</v>
      </c>
      <c r="E109" s="4"/>
      <c r="F109" s="13">
        <f>F110</f>
        <v>4500</v>
      </c>
      <c r="G109" s="13">
        <f>G110</f>
        <v>4500</v>
      </c>
      <c r="H109" s="19">
        <f t="shared" si="7"/>
        <v>1</v>
      </c>
      <c r="I109" s="5">
        <v>4500</v>
      </c>
      <c r="J109" s="5">
        <v>4500</v>
      </c>
      <c r="K109" s="17">
        <f t="shared" si="5"/>
        <v>0</v>
      </c>
      <c r="L109" s="17">
        <f t="shared" si="6"/>
        <v>0</v>
      </c>
    </row>
    <row r="110" spans="1:12" ht="38.25" outlineLevel="4">
      <c r="A110" s="3" t="s">
        <v>148</v>
      </c>
      <c r="B110" s="4" t="s">
        <v>105</v>
      </c>
      <c r="C110" s="4" t="s">
        <v>145</v>
      </c>
      <c r="D110" s="4" t="s">
        <v>149</v>
      </c>
      <c r="E110" s="4"/>
      <c r="F110" s="13">
        <f>F111+F113</f>
        <v>4500</v>
      </c>
      <c r="G110" s="13">
        <f>G111+G113</f>
        <v>4500</v>
      </c>
      <c r="H110" s="19">
        <f t="shared" si="7"/>
        <v>1</v>
      </c>
      <c r="I110" s="5">
        <v>4500</v>
      </c>
      <c r="J110" s="5">
        <v>4500</v>
      </c>
      <c r="K110" s="17">
        <f t="shared" si="5"/>
        <v>0</v>
      </c>
      <c r="L110" s="17">
        <f t="shared" si="6"/>
        <v>0</v>
      </c>
    </row>
    <row r="111" spans="1:12" ht="51" outlineLevel="5">
      <c r="A111" s="3" t="s">
        <v>150</v>
      </c>
      <c r="B111" s="4" t="s">
        <v>105</v>
      </c>
      <c r="C111" s="4" t="s">
        <v>145</v>
      </c>
      <c r="D111" s="4" t="s">
        <v>151</v>
      </c>
      <c r="E111" s="4"/>
      <c r="F111" s="13">
        <f>F112</f>
        <v>2500</v>
      </c>
      <c r="G111" s="13">
        <f>G112</f>
        <v>2500</v>
      </c>
      <c r="H111" s="19">
        <f t="shared" si="7"/>
        <v>1</v>
      </c>
      <c r="I111" s="5">
        <v>2500</v>
      </c>
      <c r="J111" s="5">
        <v>2500</v>
      </c>
      <c r="K111" s="17">
        <f t="shared" si="5"/>
        <v>0</v>
      </c>
      <c r="L111" s="17">
        <f t="shared" si="6"/>
        <v>0</v>
      </c>
    </row>
    <row r="112" spans="1:12" ht="38.25" outlineLevel="6">
      <c r="A112" s="3" t="s">
        <v>20</v>
      </c>
      <c r="B112" s="4" t="s">
        <v>105</v>
      </c>
      <c r="C112" s="4" t="s">
        <v>145</v>
      </c>
      <c r="D112" s="4" t="s">
        <v>151</v>
      </c>
      <c r="E112" s="4" t="s">
        <v>21</v>
      </c>
      <c r="F112" s="13">
        <v>2500</v>
      </c>
      <c r="G112" s="13">
        <v>2500</v>
      </c>
      <c r="H112" s="19">
        <f t="shared" si="7"/>
        <v>1</v>
      </c>
      <c r="I112" s="5">
        <v>2500</v>
      </c>
      <c r="J112" s="5">
        <v>2500</v>
      </c>
      <c r="K112" s="17">
        <f t="shared" si="5"/>
        <v>0</v>
      </c>
      <c r="L112" s="17">
        <f t="shared" si="6"/>
        <v>0</v>
      </c>
    </row>
    <row r="113" spans="1:12" ht="38.25" outlineLevel="5">
      <c r="A113" s="3" t="s">
        <v>152</v>
      </c>
      <c r="B113" s="4" t="s">
        <v>105</v>
      </c>
      <c r="C113" s="4" t="s">
        <v>145</v>
      </c>
      <c r="D113" s="4" t="s">
        <v>153</v>
      </c>
      <c r="E113" s="4"/>
      <c r="F113" s="13">
        <f>F114</f>
        <v>2000</v>
      </c>
      <c r="G113" s="13">
        <f>G114</f>
        <v>2000</v>
      </c>
      <c r="H113" s="19">
        <f t="shared" si="7"/>
        <v>1</v>
      </c>
      <c r="I113" s="5">
        <v>2000</v>
      </c>
      <c r="J113" s="5">
        <v>2000</v>
      </c>
      <c r="K113" s="17">
        <f t="shared" si="5"/>
        <v>0</v>
      </c>
      <c r="L113" s="17">
        <f t="shared" si="6"/>
        <v>0</v>
      </c>
    </row>
    <row r="114" spans="1:12" ht="38.25" outlineLevel="6">
      <c r="A114" s="3" t="s">
        <v>20</v>
      </c>
      <c r="B114" s="4" t="s">
        <v>105</v>
      </c>
      <c r="C114" s="4" t="s">
        <v>145</v>
      </c>
      <c r="D114" s="4" t="s">
        <v>153</v>
      </c>
      <c r="E114" s="4" t="s">
        <v>21</v>
      </c>
      <c r="F114" s="13">
        <v>2000</v>
      </c>
      <c r="G114" s="13">
        <v>2000</v>
      </c>
      <c r="H114" s="19">
        <f t="shared" si="7"/>
        <v>1</v>
      </c>
      <c r="I114" s="5">
        <v>2000</v>
      </c>
      <c r="J114" s="5">
        <v>2000</v>
      </c>
      <c r="K114" s="17">
        <f t="shared" si="5"/>
        <v>0</v>
      </c>
      <c r="L114" s="17">
        <f t="shared" si="6"/>
        <v>0</v>
      </c>
    </row>
    <row r="115" spans="1:12" ht="38.25" outlineLevel="3">
      <c r="A115" s="3" t="s">
        <v>154</v>
      </c>
      <c r="B115" s="4" t="s">
        <v>105</v>
      </c>
      <c r="C115" s="4" t="s">
        <v>145</v>
      </c>
      <c r="D115" s="4" t="s">
        <v>155</v>
      </c>
      <c r="E115" s="4"/>
      <c r="F115" s="13">
        <f t="shared" ref="F115:G117" si="12">F116</f>
        <v>551.80999999999995</v>
      </c>
      <c r="G115" s="13">
        <f t="shared" si="12"/>
        <v>344.48</v>
      </c>
      <c r="H115" s="19">
        <f t="shared" si="7"/>
        <v>0.62427284753810197</v>
      </c>
      <c r="I115" s="5">
        <v>551.80700000000002</v>
      </c>
      <c r="J115" s="5">
        <v>344.47800000000001</v>
      </c>
      <c r="K115" s="17">
        <f t="shared" si="5"/>
        <v>-2.9999999999290594E-3</v>
      </c>
      <c r="L115" s="17">
        <f t="shared" si="6"/>
        <v>-2.0000000000095497E-3</v>
      </c>
    </row>
    <row r="116" spans="1:12" ht="38.25" outlineLevel="4">
      <c r="A116" s="3" t="s">
        <v>156</v>
      </c>
      <c r="B116" s="4" t="s">
        <v>105</v>
      </c>
      <c r="C116" s="4" t="s">
        <v>145</v>
      </c>
      <c r="D116" s="4" t="s">
        <v>157</v>
      </c>
      <c r="E116" s="4"/>
      <c r="F116" s="13">
        <f t="shared" si="12"/>
        <v>551.80999999999995</v>
      </c>
      <c r="G116" s="13">
        <f t="shared" si="12"/>
        <v>344.48</v>
      </c>
      <c r="H116" s="19">
        <f t="shared" si="7"/>
        <v>0.62427284753810197</v>
      </c>
      <c r="I116" s="5">
        <v>551.80700000000002</v>
      </c>
      <c r="J116" s="5">
        <v>344.47800000000001</v>
      </c>
      <c r="K116" s="17">
        <f t="shared" si="5"/>
        <v>-2.9999999999290594E-3</v>
      </c>
      <c r="L116" s="17">
        <f t="shared" si="6"/>
        <v>-2.0000000000095497E-3</v>
      </c>
    </row>
    <row r="117" spans="1:12" ht="38.25" outlineLevel="5">
      <c r="A117" s="3" t="s">
        <v>158</v>
      </c>
      <c r="B117" s="4" t="s">
        <v>105</v>
      </c>
      <c r="C117" s="4" t="s">
        <v>145</v>
      </c>
      <c r="D117" s="4" t="s">
        <v>159</v>
      </c>
      <c r="E117" s="4"/>
      <c r="F117" s="13">
        <f t="shared" si="12"/>
        <v>551.80999999999995</v>
      </c>
      <c r="G117" s="13">
        <f t="shared" si="12"/>
        <v>344.48</v>
      </c>
      <c r="H117" s="19">
        <f t="shared" si="7"/>
        <v>0.62427284753810197</v>
      </c>
      <c r="I117" s="5">
        <v>551.80700000000002</v>
      </c>
      <c r="J117" s="5">
        <v>344.47800000000001</v>
      </c>
      <c r="K117" s="17">
        <f t="shared" si="5"/>
        <v>-2.9999999999290594E-3</v>
      </c>
      <c r="L117" s="17">
        <f t="shared" si="6"/>
        <v>-2.0000000000095497E-3</v>
      </c>
    </row>
    <row r="118" spans="1:12" ht="38.25" outlineLevel="6">
      <c r="A118" s="3" t="s">
        <v>20</v>
      </c>
      <c r="B118" s="4" t="s">
        <v>105</v>
      </c>
      <c r="C118" s="4" t="s">
        <v>145</v>
      </c>
      <c r="D118" s="4" t="s">
        <v>159</v>
      </c>
      <c r="E118" s="4" t="s">
        <v>21</v>
      </c>
      <c r="F118" s="13">
        <v>551.80999999999995</v>
      </c>
      <c r="G118" s="13">
        <v>344.48</v>
      </c>
      <c r="H118" s="19">
        <f t="shared" si="7"/>
        <v>0.62427284753810197</v>
      </c>
      <c r="I118" s="5">
        <v>551.80700000000002</v>
      </c>
      <c r="J118" s="5">
        <v>344.47800000000001</v>
      </c>
      <c r="K118" s="17">
        <f t="shared" si="5"/>
        <v>-2.9999999999290594E-3</v>
      </c>
      <c r="L118" s="17">
        <f t="shared" si="6"/>
        <v>-2.0000000000095497E-3</v>
      </c>
    </row>
    <row r="119" spans="1:12" ht="25.5" outlineLevel="1">
      <c r="A119" s="3" t="s">
        <v>160</v>
      </c>
      <c r="B119" s="4" t="s">
        <v>105</v>
      </c>
      <c r="C119" s="4" t="s">
        <v>161</v>
      </c>
      <c r="D119" s="4"/>
      <c r="E119" s="4"/>
      <c r="F119" s="13">
        <f>F120+F133+F159+F210</f>
        <v>164962.91999999998</v>
      </c>
      <c r="G119" s="13">
        <f>G120+G133+G159+G210</f>
        <v>154895.65</v>
      </c>
      <c r="H119" s="19">
        <f t="shared" si="7"/>
        <v>0.93897252788687302</v>
      </c>
      <c r="I119" s="5">
        <v>164962.9118</v>
      </c>
      <c r="J119" s="5">
        <v>154895.65426000001</v>
      </c>
      <c r="K119" s="17">
        <f t="shared" si="5"/>
        <v>-8.1999999820254743E-3</v>
      </c>
      <c r="L119" s="17">
        <f t="shared" si="6"/>
        <v>4.2600000160746276E-3</v>
      </c>
    </row>
    <row r="120" spans="1:12" outlineLevel="2">
      <c r="A120" s="3" t="s">
        <v>162</v>
      </c>
      <c r="B120" s="4" t="s">
        <v>105</v>
      </c>
      <c r="C120" s="4" t="s">
        <v>163</v>
      </c>
      <c r="D120" s="4"/>
      <c r="E120" s="4"/>
      <c r="F120" s="13">
        <f>F121</f>
        <v>3211.71</v>
      </c>
      <c r="G120" s="13">
        <f>G121</f>
        <v>2359.56</v>
      </c>
      <c r="H120" s="19">
        <f t="shared" si="7"/>
        <v>0.73467405214044856</v>
      </c>
      <c r="I120" s="5">
        <v>3211.7060000000001</v>
      </c>
      <c r="J120" s="5">
        <v>2359.55744</v>
      </c>
      <c r="K120" s="17">
        <f t="shared" si="5"/>
        <v>-3.9999999999054126E-3</v>
      </c>
      <c r="L120" s="17">
        <f t="shared" si="6"/>
        <v>-2.5599999999030842E-3</v>
      </c>
    </row>
    <row r="121" spans="1:12" ht="76.5" outlineLevel="3">
      <c r="A121" s="3" t="s">
        <v>164</v>
      </c>
      <c r="B121" s="4" t="s">
        <v>105</v>
      </c>
      <c r="C121" s="4" t="s">
        <v>163</v>
      </c>
      <c r="D121" s="4" t="s">
        <v>165</v>
      </c>
      <c r="E121" s="4"/>
      <c r="F121" s="13">
        <f>F122</f>
        <v>3211.71</v>
      </c>
      <c r="G121" s="13">
        <f>G122</f>
        <v>2359.56</v>
      </c>
      <c r="H121" s="19">
        <f t="shared" si="7"/>
        <v>0.73467405214044856</v>
      </c>
      <c r="I121" s="5">
        <v>3211.7060000000001</v>
      </c>
      <c r="J121" s="5">
        <v>2359.55744</v>
      </c>
      <c r="K121" s="17">
        <f t="shared" si="5"/>
        <v>-3.9999999999054126E-3</v>
      </c>
      <c r="L121" s="17">
        <f t="shared" si="6"/>
        <v>-2.5599999999030842E-3</v>
      </c>
    </row>
    <row r="122" spans="1:12" ht="63.75" outlineLevel="4">
      <c r="A122" s="3" t="s">
        <v>166</v>
      </c>
      <c r="B122" s="4" t="s">
        <v>105</v>
      </c>
      <c r="C122" s="4" t="s">
        <v>163</v>
      </c>
      <c r="D122" s="4" t="s">
        <v>167</v>
      </c>
      <c r="E122" s="4"/>
      <c r="F122" s="13">
        <f>F123+F125+F127+F129+F131</f>
        <v>3211.71</v>
      </c>
      <c r="G122" s="13">
        <f>G123+G125+G127+G129+G131</f>
        <v>2359.56</v>
      </c>
      <c r="H122" s="19">
        <f t="shared" si="7"/>
        <v>0.73467405214044856</v>
      </c>
      <c r="I122" s="5">
        <v>3211.7060000000001</v>
      </c>
      <c r="J122" s="5">
        <v>2359.55744</v>
      </c>
      <c r="K122" s="17">
        <f t="shared" si="5"/>
        <v>-3.9999999999054126E-3</v>
      </c>
      <c r="L122" s="17">
        <f t="shared" si="6"/>
        <v>-2.5599999999030842E-3</v>
      </c>
    </row>
    <row r="123" spans="1:12" ht="51" outlineLevel="5">
      <c r="A123" s="3" t="s">
        <v>168</v>
      </c>
      <c r="B123" s="4" t="s">
        <v>105</v>
      </c>
      <c r="C123" s="4" t="s">
        <v>163</v>
      </c>
      <c r="D123" s="4" t="s">
        <v>169</v>
      </c>
      <c r="E123" s="4"/>
      <c r="F123" s="13">
        <f>F124</f>
        <v>89.5</v>
      </c>
      <c r="G123" s="13">
        <f>G124</f>
        <v>59.22</v>
      </c>
      <c r="H123" s="19">
        <f t="shared" si="7"/>
        <v>0.66167597765363129</v>
      </c>
      <c r="I123" s="5">
        <v>89.5</v>
      </c>
      <c r="J123" s="5">
        <v>59.220059999999997</v>
      </c>
      <c r="K123" s="17">
        <f t="shared" si="5"/>
        <v>0</v>
      </c>
      <c r="L123" s="17">
        <f t="shared" si="6"/>
        <v>5.9999999997728537E-5</v>
      </c>
    </row>
    <row r="124" spans="1:12" ht="38.25" outlineLevel="6">
      <c r="A124" s="3" t="s">
        <v>20</v>
      </c>
      <c r="B124" s="4" t="s">
        <v>105</v>
      </c>
      <c r="C124" s="4" t="s">
        <v>163</v>
      </c>
      <c r="D124" s="4" t="s">
        <v>169</v>
      </c>
      <c r="E124" s="4" t="s">
        <v>21</v>
      </c>
      <c r="F124" s="13">
        <v>89.5</v>
      </c>
      <c r="G124" s="13">
        <v>59.22</v>
      </c>
      <c r="H124" s="19">
        <f t="shared" si="7"/>
        <v>0.66167597765363129</v>
      </c>
      <c r="I124" s="5">
        <v>89.5</v>
      </c>
      <c r="J124" s="5">
        <v>59.220059999999997</v>
      </c>
      <c r="K124" s="17">
        <f t="shared" si="5"/>
        <v>0</v>
      </c>
      <c r="L124" s="17">
        <f t="shared" si="6"/>
        <v>5.9999999997728537E-5</v>
      </c>
    </row>
    <row r="125" spans="1:12" ht="51" outlineLevel="5">
      <c r="A125" s="3" t="s">
        <v>170</v>
      </c>
      <c r="B125" s="4" t="s">
        <v>105</v>
      </c>
      <c r="C125" s="4" t="s">
        <v>163</v>
      </c>
      <c r="D125" s="4" t="s">
        <v>171</v>
      </c>
      <c r="E125" s="4"/>
      <c r="F125" s="13">
        <f>F126</f>
        <v>865.35</v>
      </c>
      <c r="G125" s="13">
        <f>G126</f>
        <v>797.83</v>
      </c>
      <c r="H125" s="19">
        <f t="shared" si="7"/>
        <v>0.9219737678396025</v>
      </c>
      <c r="I125" s="5">
        <v>865.346</v>
      </c>
      <c r="J125" s="5">
        <v>797.82988999999998</v>
      </c>
      <c r="K125" s="17">
        <f t="shared" si="5"/>
        <v>-4.0000000000190994E-3</v>
      </c>
      <c r="L125" s="17">
        <f t="shared" si="6"/>
        <v>-1.1000000006333721E-4</v>
      </c>
    </row>
    <row r="126" spans="1:12" ht="38.25" outlineLevel="6">
      <c r="A126" s="3" t="s">
        <v>20</v>
      </c>
      <c r="B126" s="4" t="s">
        <v>105</v>
      </c>
      <c r="C126" s="4" t="s">
        <v>163</v>
      </c>
      <c r="D126" s="4" t="s">
        <v>171</v>
      </c>
      <c r="E126" s="4" t="s">
        <v>21</v>
      </c>
      <c r="F126" s="13">
        <v>865.35</v>
      </c>
      <c r="G126" s="13">
        <v>797.83</v>
      </c>
      <c r="H126" s="19">
        <f t="shared" si="7"/>
        <v>0.9219737678396025</v>
      </c>
      <c r="I126" s="5">
        <v>865.346</v>
      </c>
      <c r="J126" s="5">
        <v>797.82988999999998</v>
      </c>
      <c r="K126" s="17">
        <f t="shared" si="5"/>
        <v>-4.0000000000190994E-3</v>
      </c>
      <c r="L126" s="17">
        <f t="shared" si="6"/>
        <v>-1.1000000006333721E-4</v>
      </c>
    </row>
    <row r="127" spans="1:12" ht="38.25" outlineLevel="5">
      <c r="A127" s="3" t="s">
        <v>172</v>
      </c>
      <c r="B127" s="4" t="s">
        <v>105</v>
      </c>
      <c r="C127" s="4" t="s">
        <v>163</v>
      </c>
      <c r="D127" s="4" t="s">
        <v>173</v>
      </c>
      <c r="E127" s="4"/>
      <c r="F127" s="13">
        <f>F128</f>
        <v>510.5</v>
      </c>
      <c r="G127" s="13">
        <f>G128</f>
        <v>433.24</v>
      </c>
      <c r="H127" s="19">
        <f t="shared" si="7"/>
        <v>0.84865817825661116</v>
      </c>
      <c r="I127" s="5">
        <v>510.5</v>
      </c>
      <c r="J127" s="5">
        <v>433.23599999999999</v>
      </c>
      <c r="K127" s="17">
        <f t="shared" si="5"/>
        <v>0</v>
      </c>
      <c r="L127" s="17">
        <f t="shared" si="6"/>
        <v>-4.0000000000190994E-3</v>
      </c>
    </row>
    <row r="128" spans="1:12" ht="38.25" outlineLevel="6">
      <c r="A128" s="3" t="s">
        <v>20</v>
      </c>
      <c r="B128" s="4" t="s">
        <v>105</v>
      </c>
      <c r="C128" s="4" t="s">
        <v>163</v>
      </c>
      <c r="D128" s="4" t="s">
        <v>173</v>
      </c>
      <c r="E128" s="4" t="s">
        <v>21</v>
      </c>
      <c r="F128" s="13">
        <v>510.5</v>
      </c>
      <c r="G128" s="13">
        <v>433.24</v>
      </c>
      <c r="H128" s="19">
        <f t="shared" si="7"/>
        <v>0.84865817825661116</v>
      </c>
      <c r="I128" s="5">
        <v>510.5</v>
      </c>
      <c r="J128" s="5">
        <v>433.23599999999999</v>
      </c>
      <c r="K128" s="17">
        <f t="shared" si="5"/>
        <v>0</v>
      </c>
      <c r="L128" s="17">
        <f t="shared" si="6"/>
        <v>-4.0000000000190994E-3</v>
      </c>
    </row>
    <row r="129" spans="1:12" ht="63.75" outlineLevel="5">
      <c r="A129" s="3" t="s">
        <v>174</v>
      </c>
      <c r="B129" s="4" t="s">
        <v>105</v>
      </c>
      <c r="C129" s="4" t="s">
        <v>163</v>
      </c>
      <c r="D129" s="4" t="s">
        <v>175</v>
      </c>
      <c r="E129" s="4"/>
      <c r="F129" s="13">
        <f>F130</f>
        <v>246.36</v>
      </c>
      <c r="G129" s="13">
        <f>G130</f>
        <v>73.069999999999993</v>
      </c>
      <c r="H129" s="19">
        <f t="shared" si="7"/>
        <v>0.29659847377821069</v>
      </c>
      <c r="I129" s="5">
        <v>246.36</v>
      </c>
      <c r="J129" s="5">
        <v>73.07011</v>
      </c>
      <c r="K129" s="17">
        <f t="shared" si="5"/>
        <v>0</v>
      </c>
      <c r="L129" s="17">
        <f t="shared" si="6"/>
        <v>1.1000000000649379E-4</v>
      </c>
    </row>
    <row r="130" spans="1:12" ht="38.25" outlineLevel="6">
      <c r="A130" s="3" t="s">
        <v>20</v>
      </c>
      <c r="B130" s="4" t="s">
        <v>105</v>
      </c>
      <c r="C130" s="4" t="s">
        <v>163</v>
      </c>
      <c r="D130" s="4" t="s">
        <v>175</v>
      </c>
      <c r="E130" s="4" t="s">
        <v>21</v>
      </c>
      <c r="F130" s="13">
        <v>246.36</v>
      </c>
      <c r="G130" s="13">
        <v>73.069999999999993</v>
      </c>
      <c r="H130" s="19">
        <f t="shared" si="7"/>
        <v>0.29659847377821069</v>
      </c>
      <c r="I130" s="5">
        <v>246.36</v>
      </c>
      <c r="J130" s="5">
        <v>73.07011</v>
      </c>
      <c r="K130" s="17">
        <f t="shared" si="5"/>
        <v>0</v>
      </c>
      <c r="L130" s="17">
        <f t="shared" si="6"/>
        <v>1.1000000000649379E-4</v>
      </c>
    </row>
    <row r="131" spans="1:12" ht="63.75" outlineLevel="5">
      <c r="A131" s="3" t="s">
        <v>176</v>
      </c>
      <c r="B131" s="4" t="s">
        <v>105</v>
      </c>
      <c r="C131" s="4" t="s">
        <v>163</v>
      </c>
      <c r="D131" s="4" t="s">
        <v>177</v>
      </c>
      <c r="E131" s="4"/>
      <c r="F131" s="13">
        <f>F132</f>
        <v>1500</v>
      </c>
      <c r="G131" s="13">
        <f>G132</f>
        <v>996.2</v>
      </c>
      <c r="H131" s="19">
        <f t="shared" si="7"/>
        <v>0.66413333333333335</v>
      </c>
      <c r="I131" s="5">
        <v>1500</v>
      </c>
      <c r="J131" s="5">
        <v>996.20137999999997</v>
      </c>
      <c r="K131" s="17">
        <f t="shared" si="5"/>
        <v>0</v>
      </c>
      <c r="L131" s="17">
        <f t="shared" si="6"/>
        <v>1.3799999999264401E-3</v>
      </c>
    </row>
    <row r="132" spans="1:12" ht="38.25" outlineLevel="6">
      <c r="A132" s="3" t="s">
        <v>20</v>
      </c>
      <c r="B132" s="4" t="s">
        <v>105</v>
      </c>
      <c r="C132" s="4" t="s">
        <v>163</v>
      </c>
      <c r="D132" s="4" t="s">
        <v>177</v>
      </c>
      <c r="E132" s="4" t="s">
        <v>21</v>
      </c>
      <c r="F132" s="13">
        <v>1500</v>
      </c>
      <c r="G132" s="13">
        <v>996.2</v>
      </c>
      <c r="H132" s="19">
        <f t="shared" si="7"/>
        <v>0.66413333333333335</v>
      </c>
      <c r="I132" s="5">
        <v>1500</v>
      </c>
      <c r="J132" s="5">
        <v>996.20137999999997</v>
      </c>
      <c r="K132" s="17">
        <f t="shared" si="5"/>
        <v>0</v>
      </c>
      <c r="L132" s="17">
        <f t="shared" si="6"/>
        <v>1.3799999999264401E-3</v>
      </c>
    </row>
    <row r="133" spans="1:12" outlineLevel="2">
      <c r="A133" s="3" t="s">
        <v>190</v>
      </c>
      <c r="B133" s="4" t="s">
        <v>105</v>
      </c>
      <c r="C133" s="4" t="s">
        <v>191</v>
      </c>
      <c r="D133" s="4"/>
      <c r="E133" s="4"/>
      <c r="F133" s="13">
        <f>F134+F139+F148</f>
        <v>34309</v>
      </c>
      <c r="G133" s="13">
        <f>G134+G139+G148</f>
        <v>32734.54</v>
      </c>
      <c r="H133" s="19">
        <f t="shared" si="7"/>
        <v>0.95410941735404708</v>
      </c>
      <c r="I133" s="5">
        <v>34308.985800000002</v>
      </c>
      <c r="J133" s="5">
        <v>32734.52763</v>
      </c>
      <c r="K133" s="17">
        <f t="shared" si="5"/>
        <v>-1.419999999779975E-2</v>
      </c>
      <c r="L133" s="17">
        <f t="shared" si="6"/>
        <v>-1.2370000000373693E-2</v>
      </c>
    </row>
    <row r="134" spans="1:12" ht="38.25" outlineLevel="3">
      <c r="A134" s="3" t="s">
        <v>192</v>
      </c>
      <c r="B134" s="4" t="s">
        <v>105</v>
      </c>
      <c r="C134" s="4" t="s">
        <v>191</v>
      </c>
      <c r="D134" s="4" t="s">
        <v>193</v>
      </c>
      <c r="E134" s="4"/>
      <c r="F134" s="13">
        <f>F135</f>
        <v>1683.95</v>
      </c>
      <c r="G134" s="13">
        <f>G135</f>
        <v>114.27</v>
      </c>
      <c r="H134" s="19">
        <f t="shared" si="7"/>
        <v>6.7858309332224823E-2</v>
      </c>
      <c r="I134" s="5">
        <v>1683.953</v>
      </c>
      <c r="J134" s="5">
        <v>114.27164999999999</v>
      </c>
      <c r="K134" s="17">
        <f t="shared" si="5"/>
        <v>2.9999999999290594E-3</v>
      </c>
      <c r="L134" s="17">
        <f t="shared" si="6"/>
        <v>1.6499999999979309E-3</v>
      </c>
    </row>
    <row r="135" spans="1:12" ht="38.25" outlineLevel="4">
      <c r="A135" s="3" t="s">
        <v>194</v>
      </c>
      <c r="B135" s="4" t="s">
        <v>105</v>
      </c>
      <c r="C135" s="4" t="s">
        <v>191</v>
      </c>
      <c r="D135" s="4" t="s">
        <v>195</v>
      </c>
      <c r="E135" s="4"/>
      <c r="F135" s="13">
        <f>F136</f>
        <v>1683.95</v>
      </c>
      <c r="G135" s="13">
        <f>G136</f>
        <v>114.27</v>
      </c>
      <c r="H135" s="19">
        <f t="shared" si="7"/>
        <v>6.7858309332224823E-2</v>
      </c>
      <c r="I135" s="5">
        <v>1683.953</v>
      </c>
      <c r="J135" s="5">
        <v>114.27164999999999</v>
      </c>
      <c r="K135" s="17">
        <f t="shared" si="5"/>
        <v>2.9999999999290594E-3</v>
      </c>
      <c r="L135" s="17">
        <f t="shared" si="6"/>
        <v>1.6499999999979309E-3</v>
      </c>
    </row>
    <row r="136" spans="1:12" ht="38.25" outlineLevel="5">
      <c r="A136" s="3" t="s">
        <v>198</v>
      </c>
      <c r="B136" s="4" t="s">
        <v>105</v>
      </c>
      <c r="C136" s="4" t="s">
        <v>191</v>
      </c>
      <c r="D136" s="4" t="s">
        <v>199</v>
      </c>
      <c r="E136" s="4"/>
      <c r="F136" s="13">
        <f>F137+F138</f>
        <v>1683.95</v>
      </c>
      <c r="G136" s="13">
        <f>G137+G138</f>
        <v>114.27</v>
      </c>
      <c r="H136" s="19">
        <f t="shared" si="7"/>
        <v>6.7858309332224823E-2</v>
      </c>
      <c r="I136" s="5">
        <v>1683.953</v>
      </c>
      <c r="J136" s="5">
        <v>114.27164999999999</v>
      </c>
      <c r="K136" s="17">
        <f t="shared" si="5"/>
        <v>2.9999999999290594E-3</v>
      </c>
      <c r="L136" s="17">
        <f t="shared" si="6"/>
        <v>1.6499999999979309E-3</v>
      </c>
    </row>
    <row r="137" spans="1:12" ht="38.25" outlineLevel="6">
      <c r="A137" s="3" t="s">
        <v>20</v>
      </c>
      <c r="B137" s="4" t="s">
        <v>105</v>
      </c>
      <c r="C137" s="4" t="s">
        <v>191</v>
      </c>
      <c r="D137" s="4" t="s">
        <v>199</v>
      </c>
      <c r="E137" s="4" t="s">
        <v>21</v>
      </c>
      <c r="F137" s="13">
        <v>137.69</v>
      </c>
      <c r="G137" s="13">
        <v>0</v>
      </c>
      <c r="H137" s="19">
        <f t="shared" si="7"/>
        <v>0</v>
      </c>
      <c r="I137" s="5">
        <v>137.69300000000001</v>
      </c>
      <c r="J137" s="5">
        <v>0</v>
      </c>
      <c r="K137" s="17">
        <f t="shared" si="5"/>
        <v>3.0000000000143245E-3</v>
      </c>
      <c r="L137" s="17">
        <f t="shared" si="6"/>
        <v>0</v>
      </c>
    </row>
    <row r="138" spans="1:12" outlineLevel="6">
      <c r="A138" s="3" t="s">
        <v>183</v>
      </c>
      <c r="B138" s="4" t="s">
        <v>105</v>
      </c>
      <c r="C138" s="4" t="s">
        <v>191</v>
      </c>
      <c r="D138" s="4" t="s">
        <v>199</v>
      </c>
      <c r="E138" s="4" t="s">
        <v>184</v>
      </c>
      <c r="F138" s="13">
        <v>1546.26</v>
      </c>
      <c r="G138" s="13">
        <v>114.27</v>
      </c>
      <c r="H138" s="19">
        <f t="shared" si="7"/>
        <v>7.3900896356369566E-2</v>
      </c>
      <c r="I138" s="5">
        <v>1546.26</v>
      </c>
      <c r="J138" s="5">
        <v>114.27164999999999</v>
      </c>
      <c r="K138" s="17">
        <f t="shared" si="5"/>
        <v>0</v>
      </c>
      <c r="L138" s="17">
        <f t="shared" si="6"/>
        <v>1.6499999999979309E-3</v>
      </c>
    </row>
    <row r="139" spans="1:12" ht="38.25" outlineLevel="3">
      <c r="A139" s="3" t="s">
        <v>154</v>
      </c>
      <c r="B139" s="4" t="s">
        <v>105</v>
      </c>
      <c r="C139" s="4" t="s">
        <v>191</v>
      </c>
      <c r="D139" s="4" t="s">
        <v>155</v>
      </c>
      <c r="E139" s="4"/>
      <c r="F139" s="13">
        <f>F140+F143</f>
        <v>19563.379999999997</v>
      </c>
      <c r="G139" s="13">
        <f>G140+G143</f>
        <v>19562.68</v>
      </c>
      <c r="H139" s="19">
        <f t="shared" si="7"/>
        <v>0.99996421886197595</v>
      </c>
      <c r="I139" s="5">
        <v>19563.371859999999</v>
      </c>
      <c r="J139" s="5">
        <v>19562.672180000001</v>
      </c>
      <c r="K139" s="17">
        <f t="shared" ref="K139:K202" si="13">I139-F139</f>
        <v>-8.139999998093117E-3</v>
      </c>
      <c r="L139" s="17">
        <f t="shared" ref="L139:L202" si="14">J139-G139</f>
        <v>-7.8199999989010394E-3</v>
      </c>
    </row>
    <row r="140" spans="1:12" ht="38.25" outlineLevel="4">
      <c r="A140" s="3" t="s">
        <v>200</v>
      </c>
      <c r="B140" s="4" t="s">
        <v>105</v>
      </c>
      <c r="C140" s="4" t="s">
        <v>191</v>
      </c>
      <c r="D140" s="4" t="s">
        <v>201</v>
      </c>
      <c r="E140" s="4"/>
      <c r="F140" s="13">
        <f>F141</f>
        <v>8850.82</v>
      </c>
      <c r="G140" s="13">
        <f>G141</f>
        <v>8850.1200000000008</v>
      </c>
      <c r="H140" s="19">
        <f t="shared" ref="H140:H203" si="15">G140/F140</f>
        <v>0.99992091128279648</v>
      </c>
      <c r="I140" s="5">
        <v>8850.8150000000005</v>
      </c>
      <c r="J140" s="5">
        <v>8850.1153200000008</v>
      </c>
      <c r="K140" s="17">
        <f t="shared" si="13"/>
        <v>-4.9999999991996447E-3</v>
      </c>
      <c r="L140" s="17">
        <f t="shared" si="14"/>
        <v>-4.680000000007567E-3</v>
      </c>
    </row>
    <row r="141" spans="1:12" ht="51" outlineLevel="5">
      <c r="A141" s="3" t="s">
        <v>202</v>
      </c>
      <c r="B141" s="4" t="s">
        <v>105</v>
      </c>
      <c r="C141" s="4" t="s">
        <v>191</v>
      </c>
      <c r="D141" s="4" t="s">
        <v>203</v>
      </c>
      <c r="E141" s="4"/>
      <c r="F141" s="13">
        <f>F142</f>
        <v>8850.82</v>
      </c>
      <c r="G141" s="13">
        <f>G142</f>
        <v>8850.1200000000008</v>
      </c>
      <c r="H141" s="19">
        <f t="shared" si="15"/>
        <v>0.99992091128279648</v>
      </c>
      <c r="I141" s="5">
        <v>8850.8150000000005</v>
      </c>
      <c r="J141" s="5">
        <v>8850.1153200000008</v>
      </c>
      <c r="K141" s="17">
        <f t="shared" si="13"/>
        <v>-4.9999999991996447E-3</v>
      </c>
      <c r="L141" s="17">
        <f t="shared" si="14"/>
        <v>-4.680000000007567E-3</v>
      </c>
    </row>
    <row r="142" spans="1:12" ht="38.25" outlineLevel="6">
      <c r="A142" s="3" t="s">
        <v>20</v>
      </c>
      <c r="B142" s="4" t="s">
        <v>105</v>
      </c>
      <c r="C142" s="4" t="s">
        <v>191</v>
      </c>
      <c r="D142" s="4" t="s">
        <v>203</v>
      </c>
      <c r="E142" s="4" t="s">
        <v>21</v>
      </c>
      <c r="F142" s="13">
        <v>8850.82</v>
      </c>
      <c r="G142" s="13">
        <v>8850.1200000000008</v>
      </c>
      <c r="H142" s="19">
        <f t="shared" si="15"/>
        <v>0.99992091128279648</v>
      </c>
      <c r="I142" s="5">
        <v>8850.8150000000005</v>
      </c>
      <c r="J142" s="5">
        <v>8850.1153200000008</v>
      </c>
      <c r="K142" s="17">
        <f t="shared" si="13"/>
        <v>-4.9999999991996447E-3</v>
      </c>
      <c r="L142" s="17">
        <f t="shared" si="14"/>
        <v>-4.680000000007567E-3</v>
      </c>
    </row>
    <row r="143" spans="1:12" ht="51" outlineLevel="4">
      <c r="A143" s="3" t="s">
        <v>208</v>
      </c>
      <c r="B143" s="4" t="s">
        <v>105</v>
      </c>
      <c r="C143" s="4" t="s">
        <v>191</v>
      </c>
      <c r="D143" s="4" t="s">
        <v>209</v>
      </c>
      <c r="E143" s="4"/>
      <c r="F143" s="13">
        <f>F144+F146</f>
        <v>10712.56</v>
      </c>
      <c r="G143" s="13">
        <f>G144+G146</f>
        <v>10712.56</v>
      </c>
      <c r="H143" s="19">
        <f t="shared" si="15"/>
        <v>1</v>
      </c>
      <c r="I143" s="5">
        <v>10712.556860000001</v>
      </c>
      <c r="J143" s="5">
        <v>10712.556860000001</v>
      </c>
      <c r="K143" s="17">
        <f t="shared" si="13"/>
        <v>-3.1399999988934724E-3</v>
      </c>
      <c r="L143" s="17">
        <f t="shared" si="14"/>
        <v>-3.1399999988934724E-3</v>
      </c>
    </row>
    <row r="144" spans="1:12" ht="51" outlineLevel="5">
      <c r="A144" s="3" t="s">
        <v>210</v>
      </c>
      <c r="B144" s="4" t="s">
        <v>105</v>
      </c>
      <c r="C144" s="4" t="s">
        <v>191</v>
      </c>
      <c r="D144" s="4" t="s">
        <v>211</v>
      </c>
      <c r="E144" s="4"/>
      <c r="F144" s="13">
        <f>F145</f>
        <v>612.55999999999995</v>
      </c>
      <c r="G144" s="13">
        <f>G145</f>
        <v>612.55999999999995</v>
      </c>
      <c r="H144" s="19">
        <f t="shared" si="15"/>
        <v>1</v>
      </c>
      <c r="I144" s="5">
        <v>612.55686000000003</v>
      </c>
      <c r="J144" s="5">
        <v>612.55686000000003</v>
      </c>
      <c r="K144" s="17">
        <f t="shared" si="13"/>
        <v>-3.1399999999166539E-3</v>
      </c>
      <c r="L144" s="17">
        <f t="shared" si="14"/>
        <v>-3.1399999999166539E-3</v>
      </c>
    </row>
    <row r="145" spans="1:12" ht="63.75" outlineLevel="6">
      <c r="A145" s="3" t="s">
        <v>48</v>
      </c>
      <c r="B145" s="4" t="s">
        <v>105</v>
      </c>
      <c r="C145" s="4" t="s">
        <v>191</v>
      </c>
      <c r="D145" s="4" t="s">
        <v>211</v>
      </c>
      <c r="E145" s="4" t="s">
        <v>49</v>
      </c>
      <c r="F145" s="13">
        <v>612.55999999999995</v>
      </c>
      <c r="G145" s="13">
        <v>612.55999999999995</v>
      </c>
      <c r="H145" s="19">
        <f t="shared" si="15"/>
        <v>1</v>
      </c>
      <c r="I145" s="5">
        <v>612.55686000000003</v>
      </c>
      <c r="J145" s="5">
        <v>612.55686000000003</v>
      </c>
      <c r="K145" s="17">
        <f t="shared" si="13"/>
        <v>-3.1399999999166539E-3</v>
      </c>
      <c r="L145" s="17">
        <f t="shared" si="14"/>
        <v>-3.1399999999166539E-3</v>
      </c>
    </row>
    <row r="146" spans="1:12" ht="25.5" outlineLevel="5">
      <c r="A146" s="3" t="s">
        <v>212</v>
      </c>
      <c r="B146" s="4" t="s">
        <v>105</v>
      </c>
      <c r="C146" s="4" t="s">
        <v>191</v>
      </c>
      <c r="D146" s="4" t="s">
        <v>213</v>
      </c>
      <c r="E146" s="4"/>
      <c r="F146" s="13">
        <f>F147</f>
        <v>10100</v>
      </c>
      <c r="G146" s="13">
        <f>G147</f>
        <v>10100</v>
      </c>
      <c r="H146" s="19">
        <f t="shared" si="15"/>
        <v>1</v>
      </c>
      <c r="I146" s="5">
        <v>10100</v>
      </c>
      <c r="J146" s="5">
        <v>10100</v>
      </c>
      <c r="K146" s="17">
        <f t="shared" si="13"/>
        <v>0</v>
      </c>
      <c r="L146" s="17">
        <f t="shared" si="14"/>
        <v>0</v>
      </c>
    </row>
    <row r="147" spans="1:12" ht="63.75" outlineLevel="6">
      <c r="A147" s="3" t="s">
        <v>48</v>
      </c>
      <c r="B147" s="4" t="s">
        <v>105</v>
      </c>
      <c r="C147" s="4" t="s">
        <v>191</v>
      </c>
      <c r="D147" s="4" t="s">
        <v>213</v>
      </c>
      <c r="E147" s="4" t="s">
        <v>49</v>
      </c>
      <c r="F147" s="13">
        <v>10100</v>
      </c>
      <c r="G147" s="13">
        <v>10100</v>
      </c>
      <c r="H147" s="19">
        <f t="shared" si="15"/>
        <v>1</v>
      </c>
      <c r="I147" s="5">
        <v>10100</v>
      </c>
      <c r="J147" s="5">
        <v>10100</v>
      </c>
      <c r="K147" s="17">
        <f t="shared" si="13"/>
        <v>0</v>
      </c>
      <c r="L147" s="17">
        <f t="shared" si="14"/>
        <v>0</v>
      </c>
    </row>
    <row r="148" spans="1:12" ht="25.5" outlineLevel="3">
      <c r="A148" s="3" t="s">
        <v>110</v>
      </c>
      <c r="B148" s="4" t="s">
        <v>105</v>
      </c>
      <c r="C148" s="4" t="s">
        <v>191</v>
      </c>
      <c r="D148" s="4" t="s">
        <v>111</v>
      </c>
      <c r="E148" s="4"/>
      <c r="F148" s="13">
        <f>F149+F152</f>
        <v>13061.67</v>
      </c>
      <c r="G148" s="13">
        <f>G149+G152</f>
        <v>13057.590000000002</v>
      </c>
      <c r="H148" s="19">
        <f t="shared" si="15"/>
        <v>0.99968763565455276</v>
      </c>
      <c r="I148" s="5">
        <v>13061.66094</v>
      </c>
      <c r="J148" s="5">
        <v>13057.5838</v>
      </c>
      <c r="K148" s="17">
        <f t="shared" si="13"/>
        <v>-9.0600000003178138E-3</v>
      </c>
      <c r="L148" s="17">
        <f t="shared" si="14"/>
        <v>-6.2000000016269041E-3</v>
      </c>
    </row>
    <row r="149" spans="1:12" ht="25.5" outlineLevel="4">
      <c r="A149" s="3" t="s">
        <v>112</v>
      </c>
      <c r="B149" s="4" t="s">
        <v>105</v>
      </c>
      <c r="C149" s="4" t="s">
        <v>191</v>
      </c>
      <c r="D149" s="4" t="s">
        <v>113</v>
      </c>
      <c r="E149" s="4"/>
      <c r="F149" s="13">
        <f>F150</f>
        <v>1251.92</v>
      </c>
      <c r="G149" s="13">
        <f>G150</f>
        <v>1251.92</v>
      </c>
      <c r="H149" s="19">
        <f t="shared" si="15"/>
        <v>1</v>
      </c>
      <c r="I149" s="5">
        <v>1251.9177999999999</v>
      </c>
      <c r="J149" s="5">
        <v>1251.9177999999999</v>
      </c>
      <c r="K149" s="17">
        <f t="shared" si="13"/>
        <v>-2.2000000001298758E-3</v>
      </c>
      <c r="L149" s="17">
        <f t="shared" si="14"/>
        <v>-2.2000000001298758E-3</v>
      </c>
    </row>
    <row r="150" spans="1:12" ht="25.5" outlineLevel="5">
      <c r="A150" s="3" t="s">
        <v>114</v>
      </c>
      <c r="B150" s="4" t="s">
        <v>105</v>
      </c>
      <c r="C150" s="4" t="s">
        <v>191</v>
      </c>
      <c r="D150" s="4" t="s">
        <v>115</v>
      </c>
      <c r="E150" s="4"/>
      <c r="F150" s="13">
        <f>F151</f>
        <v>1251.92</v>
      </c>
      <c r="G150" s="13">
        <f>G151</f>
        <v>1251.92</v>
      </c>
      <c r="H150" s="19">
        <f t="shared" si="15"/>
        <v>1</v>
      </c>
      <c r="I150" s="5">
        <v>1251.9177999999999</v>
      </c>
      <c r="J150" s="5">
        <v>1251.9177999999999</v>
      </c>
      <c r="K150" s="17">
        <f t="shared" si="13"/>
        <v>-2.2000000001298758E-3</v>
      </c>
      <c r="L150" s="17">
        <f t="shared" si="14"/>
        <v>-2.2000000001298758E-3</v>
      </c>
    </row>
    <row r="151" spans="1:12" ht="63.75" outlineLevel="6">
      <c r="A151" s="3" t="s">
        <v>48</v>
      </c>
      <c r="B151" s="4" t="s">
        <v>105</v>
      </c>
      <c r="C151" s="4" t="s">
        <v>191</v>
      </c>
      <c r="D151" s="4" t="s">
        <v>115</v>
      </c>
      <c r="E151" s="4" t="s">
        <v>49</v>
      </c>
      <c r="F151" s="13">
        <v>1251.92</v>
      </c>
      <c r="G151" s="13">
        <v>1251.92</v>
      </c>
      <c r="H151" s="19">
        <f t="shared" si="15"/>
        <v>1</v>
      </c>
      <c r="I151" s="5">
        <v>1251.9177999999999</v>
      </c>
      <c r="J151" s="5">
        <v>1251.9177999999999</v>
      </c>
      <c r="K151" s="17">
        <f t="shared" si="13"/>
        <v>-2.2000000001298758E-3</v>
      </c>
      <c r="L151" s="17">
        <f t="shared" si="14"/>
        <v>-2.2000000001298758E-3</v>
      </c>
    </row>
    <row r="152" spans="1:12" outlineLevel="4">
      <c r="A152" s="3" t="s">
        <v>214</v>
      </c>
      <c r="B152" s="4" t="s">
        <v>105</v>
      </c>
      <c r="C152" s="4" t="s">
        <v>191</v>
      </c>
      <c r="D152" s="4" t="s">
        <v>215</v>
      </c>
      <c r="E152" s="4"/>
      <c r="F152" s="13">
        <f>F153+F155+F157</f>
        <v>11809.75</v>
      </c>
      <c r="G152" s="13">
        <f>G153+G155+G157</f>
        <v>11805.670000000002</v>
      </c>
      <c r="H152" s="19">
        <f t="shared" si="15"/>
        <v>0.99965452274603628</v>
      </c>
      <c r="I152" s="5">
        <v>11809.74314</v>
      </c>
      <c r="J152" s="5">
        <v>11805.665999999999</v>
      </c>
      <c r="K152" s="17">
        <f t="shared" si="13"/>
        <v>-6.859999999505817E-3</v>
      </c>
      <c r="L152" s="17">
        <f t="shared" si="14"/>
        <v>-4.0000000026338967E-3</v>
      </c>
    </row>
    <row r="153" spans="1:12" ht="76.5" outlineLevel="5">
      <c r="A153" s="3" t="s">
        <v>216</v>
      </c>
      <c r="B153" s="4" t="s">
        <v>105</v>
      </c>
      <c r="C153" s="4" t="s">
        <v>191</v>
      </c>
      <c r="D153" s="4" t="s">
        <v>217</v>
      </c>
      <c r="E153" s="4"/>
      <c r="F153" s="13">
        <f>F154</f>
        <v>6000</v>
      </c>
      <c r="G153" s="13">
        <f>G154</f>
        <v>6000</v>
      </c>
      <c r="H153" s="19">
        <f t="shared" si="15"/>
        <v>1</v>
      </c>
      <c r="I153" s="5">
        <v>6000</v>
      </c>
      <c r="J153" s="5">
        <v>6000</v>
      </c>
      <c r="K153" s="17">
        <f t="shared" si="13"/>
        <v>0</v>
      </c>
      <c r="L153" s="17">
        <f t="shared" si="14"/>
        <v>0</v>
      </c>
    </row>
    <row r="154" spans="1:12" ht="63.75" outlineLevel="6">
      <c r="A154" s="3" t="s">
        <v>48</v>
      </c>
      <c r="B154" s="4" t="s">
        <v>105</v>
      </c>
      <c r="C154" s="4" t="s">
        <v>191</v>
      </c>
      <c r="D154" s="4" t="s">
        <v>217</v>
      </c>
      <c r="E154" s="4" t="s">
        <v>49</v>
      </c>
      <c r="F154" s="13">
        <v>6000</v>
      </c>
      <c r="G154" s="13">
        <v>6000</v>
      </c>
      <c r="H154" s="19">
        <f t="shared" si="15"/>
        <v>1</v>
      </c>
      <c r="I154" s="5">
        <v>6000</v>
      </c>
      <c r="J154" s="5">
        <v>6000</v>
      </c>
      <c r="K154" s="17">
        <f t="shared" si="13"/>
        <v>0</v>
      </c>
      <c r="L154" s="17">
        <f t="shared" si="14"/>
        <v>0</v>
      </c>
    </row>
    <row r="155" spans="1:12" ht="38.25" outlineLevel="5">
      <c r="A155" s="3" t="s">
        <v>218</v>
      </c>
      <c r="B155" s="4" t="s">
        <v>105</v>
      </c>
      <c r="C155" s="4" t="s">
        <v>191</v>
      </c>
      <c r="D155" s="4" t="s">
        <v>219</v>
      </c>
      <c r="E155" s="4"/>
      <c r="F155" s="13">
        <f>F156</f>
        <v>5749.14</v>
      </c>
      <c r="G155" s="13">
        <f>G156</f>
        <v>5745.06</v>
      </c>
      <c r="H155" s="19">
        <f t="shared" si="15"/>
        <v>0.99929032864045753</v>
      </c>
      <c r="I155" s="5">
        <v>5749.1371399999998</v>
      </c>
      <c r="J155" s="5">
        <v>5745.06</v>
      </c>
      <c r="K155" s="17">
        <f t="shared" si="13"/>
        <v>-2.8600000005098991E-3</v>
      </c>
      <c r="L155" s="17">
        <f t="shared" si="14"/>
        <v>0</v>
      </c>
    </row>
    <row r="156" spans="1:12" ht="63.75" outlineLevel="6">
      <c r="A156" s="3" t="s">
        <v>48</v>
      </c>
      <c r="B156" s="4" t="s">
        <v>105</v>
      </c>
      <c r="C156" s="4" t="s">
        <v>191</v>
      </c>
      <c r="D156" s="4" t="s">
        <v>219</v>
      </c>
      <c r="E156" s="4" t="s">
        <v>49</v>
      </c>
      <c r="F156" s="13">
        <v>5749.14</v>
      </c>
      <c r="G156" s="13">
        <v>5745.06</v>
      </c>
      <c r="H156" s="19">
        <f t="shared" si="15"/>
        <v>0.99929032864045753</v>
      </c>
      <c r="I156" s="5">
        <v>5749.1371399999998</v>
      </c>
      <c r="J156" s="5">
        <v>5745.06</v>
      </c>
      <c r="K156" s="17">
        <f t="shared" si="13"/>
        <v>-2.8600000005098991E-3</v>
      </c>
      <c r="L156" s="17">
        <f t="shared" si="14"/>
        <v>0</v>
      </c>
    </row>
    <row r="157" spans="1:12" ht="76.5" outlineLevel="5">
      <c r="A157" s="3" t="s">
        <v>220</v>
      </c>
      <c r="B157" s="4" t="s">
        <v>105</v>
      </c>
      <c r="C157" s="4" t="s">
        <v>191</v>
      </c>
      <c r="D157" s="4" t="s">
        <v>221</v>
      </c>
      <c r="E157" s="4"/>
      <c r="F157" s="13">
        <f>F158</f>
        <v>60.61</v>
      </c>
      <c r="G157" s="13">
        <f>G158</f>
        <v>60.61</v>
      </c>
      <c r="H157" s="19">
        <f t="shared" si="15"/>
        <v>1</v>
      </c>
      <c r="I157" s="5">
        <v>60.606000000000002</v>
      </c>
      <c r="J157" s="5">
        <v>60.606000000000002</v>
      </c>
      <c r="K157" s="17">
        <f t="shared" si="13"/>
        <v>-3.9999999999977831E-3</v>
      </c>
      <c r="L157" s="17">
        <f t="shared" si="14"/>
        <v>-3.9999999999977831E-3</v>
      </c>
    </row>
    <row r="158" spans="1:12" ht="63.75" outlineLevel="6">
      <c r="A158" s="3" t="s">
        <v>48</v>
      </c>
      <c r="B158" s="4" t="s">
        <v>105</v>
      </c>
      <c r="C158" s="4" t="s">
        <v>191</v>
      </c>
      <c r="D158" s="4" t="s">
        <v>221</v>
      </c>
      <c r="E158" s="4" t="s">
        <v>49</v>
      </c>
      <c r="F158" s="13">
        <v>60.61</v>
      </c>
      <c r="G158" s="13">
        <v>60.61</v>
      </c>
      <c r="H158" s="19">
        <f t="shared" si="15"/>
        <v>1</v>
      </c>
      <c r="I158" s="5">
        <v>60.606000000000002</v>
      </c>
      <c r="J158" s="5">
        <v>60.606000000000002</v>
      </c>
      <c r="K158" s="17">
        <f t="shared" si="13"/>
        <v>-3.9999999999977831E-3</v>
      </c>
      <c r="L158" s="17">
        <f t="shared" si="14"/>
        <v>-3.9999999999977831E-3</v>
      </c>
    </row>
    <row r="159" spans="1:12" outlineLevel="2">
      <c r="A159" s="3" t="s">
        <v>222</v>
      </c>
      <c r="B159" s="4" t="s">
        <v>105</v>
      </c>
      <c r="C159" s="4" t="s">
        <v>223</v>
      </c>
      <c r="D159" s="4"/>
      <c r="E159" s="4"/>
      <c r="F159" s="13">
        <f>F160+F199+F203</f>
        <v>119872.09999999999</v>
      </c>
      <c r="G159" s="13">
        <f>G160+G199+G203</f>
        <v>112424.79</v>
      </c>
      <c r="H159" s="19">
        <f t="shared" si="15"/>
        <v>0.93787286616318566</v>
      </c>
      <c r="I159" s="5">
        <v>119872.11</v>
      </c>
      <c r="J159" s="5">
        <v>112424.80275</v>
      </c>
      <c r="K159" s="17">
        <f t="shared" si="13"/>
        <v>1.0000000009313226E-2</v>
      </c>
      <c r="L159" s="17">
        <f t="shared" si="14"/>
        <v>1.275000000896398E-2</v>
      </c>
    </row>
    <row r="160" spans="1:12" ht="38.25" outlineLevel="3">
      <c r="A160" s="3" t="s">
        <v>154</v>
      </c>
      <c r="B160" s="4" t="s">
        <v>105</v>
      </c>
      <c r="C160" s="4" t="s">
        <v>223</v>
      </c>
      <c r="D160" s="4" t="s">
        <v>155</v>
      </c>
      <c r="E160" s="4"/>
      <c r="F160" s="13">
        <f>F161+F166+F174+F177+F184+F193+F196</f>
        <v>50491.560000000005</v>
      </c>
      <c r="G160" s="13">
        <f>G161+G166+G174+G177+G184+G193+G196</f>
        <v>44058.2</v>
      </c>
      <c r="H160" s="19">
        <f t="shared" si="15"/>
        <v>0.872585438041526</v>
      </c>
      <c r="I160" s="5">
        <v>50491.57</v>
      </c>
      <c r="J160" s="5">
        <v>44058.20708</v>
      </c>
      <c r="K160" s="17">
        <f t="shared" si="13"/>
        <v>9.9999999947613105E-3</v>
      </c>
      <c r="L160" s="17">
        <f t="shared" si="14"/>
        <v>7.0800000030430965E-3</v>
      </c>
    </row>
    <row r="161" spans="1:12" ht="38.25" outlineLevel="4">
      <c r="A161" s="3" t="s">
        <v>224</v>
      </c>
      <c r="B161" s="4" t="s">
        <v>105</v>
      </c>
      <c r="C161" s="4" t="s">
        <v>223</v>
      </c>
      <c r="D161" s="4" t="s">
        <v>225</v>
      </c>
      <c r="E161" s="4"/>
      <c r="F161" s="13">
        <f>F162+F164</f>
        <v>15905.1</v>
      </c>
      <c r="G161" s="13">
        <f>G162+G164</f>
        <v>14133.16</v>
      </c>
      <c r="H161" s="19">
        <f t="shared" si="15"/>
        <v>0.88859296703573065</v>
      </c>
      <c r="I161" s="5">
        <v>15905.1</v>
      </c>
      <c r="J161" s="5">
        <v>14133.167799999999</v>
      </c>
      <c r="K161" s="17">
        <f t="shared" si="13"/>
        <v>0</v>
      </c>
      <c r="L161" s="17">
        <f t="shared" si="14"/>
        <v>7.7999999994062819E-3</v>
      </c>
    </row>
    <row r="162" spans="1:12" ht="38.25" outlineLevel="5">
      <c r="A162" s="3" t="s">
        <v>226</v>
      </c>
      <c r="B162" s="4" t="s">
        <v>105</v>
      </c>
      <c r="C162" s="4" t="s">
        <v>223</v>
      </c>
      <c r="D162" s="4" t="s">
        <v>227</v>
      </c>
      <c r="E162" s="4"/>
      <c r="F162" s="13">
        <f>F163</f>
        <v>12918.6</v>
      </c>
      <c r="G162" s="13">
        <f>G163</f>
        <v>11393.48</v>
      </c>
      <c r="H162" s="19">
        <f t="shared" si="15"/>
        <v>0.88194386388617951</v>
      </c>
      <c r="I162" s="5">
        <v>12918.6</v>
      </c>
      <c r="J162" s="5">
        <v>11393.4848</v>
      </c>
      <c r="K162" s="17">
        <f t="shared" si="13"/>
        <v>0</v>
      </c>
      <c r="L162" s="17">
        <f t="shared" si="14"/>
        <v>4.8000000006140908E-3</v>
      </c>
    </row>
    <row r="163" spans="1:12" ht="38.25" outlineLevel="6">
      <c r="A163" s="3" t="s">
        <v>20</v>
      </c>
      <c r="B163" s="4" t="s">
        <v>105</v>
      </c>
      <c r="C163" s="4" t="s">
        <v>223</v>
      </c>
      <c r="D163" s="4" t="s">
        <v>227</v>
      </c>
      <c r="E163" s="4" t="s">
        <v>21</v>
      </c>
      <c r="F163" s="13">
        <v>12918.6</v>
      </c>
      <c r="G163" s="13">
        <v>11393.48</v>
      </c>
      <c r="H163" s="19">
        <f t="shared" si="15"/>
        <v>0.88194386388617951</v>
      </c>
      <c r="I163" s="5">
        <v>12918.6</v>
      </c>
      <c r="J163" s="5">
        <v>11393.4848</v>
      </c>
      <c r="K163" s="17">
        <f t="shared" si="13"/>
        <v>0</v>
      </c>
      <c r="L163" s="17">
        <f t="shared" si="14"/>
        <v>4.8000000006140908E-3</v>
      </c>
    </row>
    <row r="164" spans="1:12" ht="38.25" outlineLevel="5">
      <c r="A164" s="3" t="s">
        <v>228</v>
      </c>
      <c r="B164" s="4" t="s">
        <v>105</v>
      </c>
      <c r="C164" s="4" t="s">
        <v>223</v>
      </c>
      <c r="D164" s="4" t="s">
        <v>229</v>
      </c>
      <c r="E164" s="4"/>
      <c r="F164" s="13">
        <f>F165</f>
        <v>2986.5</v>
      </c>
      <c r="G164" s="13">
        <f>G165</f>
        <v>2739.68</v>
      </c>
      <c r="H164" s="19">
        <f t="shared" si="15"/>
        <v>0.91735476310061936</v>
      </c>
      <c r="I164" s="5">
        <v>2986.5</v>
      </c>
      <c r="J164" s="5">
        <v>2739.683</v>
      </c>
      <c r="K164" s="17">
        <f t="shared" si="13"/>
        <v>0</v>
      </c>
      <c r="L164" s="17">
        <f t="shared" si="14"/>
        <v>3.0000000001564331E-3</v>
      </c>
    </row>
    <row r="165" spans="1:12" ht="38.25" outlineLevel="6">
      <c r="A165" s="3" t="s">
        <v>20</v>
      </c>
      <c r="B165" s="4" t="s">
        <v>105</v>
      </c>
      <c r="C165" s="4" t="s">
        <v>223</v>
      </c>
      <c r="D165" s="4" t="s">
        <v>229</v>
      </c>
      <c r="E165" s="4" t="s">
        <v>21</v>
      </c>
      <c r="F165" s="13">
        <v>2986.5</v>
      </c>
      <c r="G165" s="13">
        <v>2739.68</v>
      </c>
      <c r="H165" s="19">
        <f t="shared" si="15"/>
        <v>0.91735476310061936</v>
      </c>
      <c r="I165" s="5">
        <v>2986.5</v>
      </c>
      <c r="J165" s="5">
        <v>2739.683</v>
      </c>
      <c r="K165" s="17">
        <f t="shared" si="13"/>
        <v>0</v>
      </c>
      <c r="L165" s="17">
        <f t="shared" si="14"/>
        <v>3.0000000001564331E-3</v>
      </c>
    </row>
    <row r="166" spans="1:12" ht="38.25" outlineLevel="4">
      <c r="A166" s="3" t="s">
        <v>230</v>
      </c>
      <c r="B166" s="4" t="s">
        <v>105</v>
      </c>
      <c r="C166" s="4" t="s">
        <v>223</v>
      </c>
      <c r="D166" s="4" t="s">
        <v>231</v>
      </c>
      <c r="E166" s="4"/>
      <c r="F166" s="13">
        <f>F167+F169+F172</f>
        <v>3638.69</v>
      </c>
      <c r="G166" s="13">
        <f>G167+G169+G172</f>
        <v>2216.41</v>
      </c>
      <c r="H166" s="19">
        <f t="shared" si="15"/>
        <v>0.60912306352011292</v>
      </c>
      <c r="I166" s="5">
        <v>3638.6930000000002</v>
      </c>
      <c r="J166" s="5">
        <v>2216.40976</v>
      </c>
      <c r="K166" s="17">
        <f t="shared" si="13"/>
        <v>3.0000000001564331E-3</v>
      </c>
      <c r="L166" s="17">
        <f t="shared" si="14"/>
        <v>-2.399999998488056E-4</v>
      </c>
    </row>
    <row r="167" spans="1:12" ht="38.25" outlineLevel="5">
      <c r="A167" s="3" t="s">
        <v>232</v>
      </c>
      <c r="B167" s="4" t="s">
        <v>105</v>
      </c>
      <c r="C167" s="4" t="s">
        <v>223</v>
      </c>
      <c r="D167" s="4" t="s">
        <v>233</v>
      </c>
      <c r="E167" s="4"/>
      <c r="F167" s="13">
        <f>F168</f>
        <v>1113.77</v>
      </c>
      <c r="G167" s="13">
        <f>G168</f>
        <v>972.6</v>
      </c>
      <c r="H167" s="19">
        <f t="shared" si="15"/>
        <v>0.87325031200337599</v>
      </c>
      <c r="I167" s="5">
        <v>1113.7719999999999</v>
      </c>
      <c r="J167" s="5">
        <v>972.60167999999999</v>
      </c>
      <c r="K167" s="17">
        <f t="shared" si="13"/>
        <v>1.9999999999527063E-3</v>
      </c>
      <c r="L167" s="17">
        <f t="shared" si="14"/>
        <v>1.6799999999648207E-3</v>
      </c>
    </row>
    <row r="168" spans="1:12" ht="38.25" outlineLevel="6">
      <c r="A168" s="3" t="s">
        <v>20</v>
      </c>
      <c r="B168" s="4" t="s">
        <v>105</v>
      </c>
      <c r="C168" s="4" t="s">
        <v>223</v>
      </c>
      <c r="D168" s="4" t="s">
        <v>233</v>
      </c>
      <c r="E168" s="4" t="s">
        <v>21</v>
      </c>
      <c r="F168" s="13">
        <v>1113.77</v>
      </c>
      <c r="G168" s="13">
        <v>972.6</v>
      </c>
      <c r="H168" s="19">
        <f t="shared" si="15"/>
        <v>0.87325031200337599</v>
      </c>
      <c r="I168" s="5">
        <v>1113.7719999999999</v>
      </c>
      <c r="J168" s="5">
        <v>972.60167999999999</v>
      </c>
      <c r="K168" s="17">
        <f t="shared" si="13"/>
        <v>1.9999999999527063E-3</v>
      </c>
      <c r="L168" s="17">
        <f t="shared" si="14"/>
        <v>1.6799999999648207E-3</v>
      </c>
    </row>
    <row r="169" spans="1:12" ht="51" outlineLevel="5">
      <c r="A169" s="3" t="s">
        <v>234</v>
      </c>
      <c r="B169" s="4" t="s">
        <v>105</v>
      </c>
      <c r="C169" s="4" t="s">
        <v>223</v>
      </c>
      <c r="D169" s="4" t="s">
        <v>235</v>
      </c>
      <c r="E169" s="4"/>
      <c r="F169" s="13">
        <f>F170+F171</f>
        <v>2033.4</v>
      </c>
      <c r="G169" s="13">
        <f>G170+G171</f>
        <v>1243.81</v>
      </c>
      <c r="H169" s="19">
        <f t="shared" si="15"/>
        <v>0.61168978066292901</v>
      </c>
      <c r="I169" s="5">
        <v>2033.4010000000001</v>
      </c>
      <c r="J169" s="5">
        <v>1243.80808</v>
      </c>
      <c r="K169" s="17">
        <f t="shared" si="13"/>
        <v>9.9999999997635314E-4</v>
      </c>
      <c r="L169" s="17">
        <f t="shared" si="14"/>
        <v>-1.9199999999273132E-3</v>
      </c>
    </row>
    <row r="170" spans="1:12" ht="38.25" outlineLevel="6">
      <c r="A170" s="3" t="s">
        <v>20</v>
      </c>
      <c r="B170" s="4" t="s">
        <v>105</v>
      </c>
      <c r="C170" s="4" t="s">
        <v>223</v>
      </c>
      <c r="D170" s="4" t="s">
        <v>235</v>
      </c>
      <c r="E170" s="4" t="s">
        <v>21</v>
      </c>
      <c r="F170" s="13">
        <v>520.82000000000005</v>
      </c>
      <c r="G170" s="13">
        <v>30</v>
      </c>
      <c r="H170" s="19">
        <f t="shared" si="15"/>
        <v>5.7601474597749697E-2</v>
      </c>
      <c r="I170" s="5">
        <v>520.82000000000005</v>
      </c>
      <c r="J170" s="5">
        <v>30</v>
      </c>
      <c r="K170" s="17">
        <f t="shared" si="13"/>
        <v>0</v>
      </c>
      <c r="L170" s="17">
        <f t="shared" si="14"/>
        <v>0</v>
      </c>
    </row>
    <row r="171" spans="1:12" outlineLevel="6">
      <c r="A171" s="3" t="s">
        <v>183</v>
      </c>
      <c r="B171" s="4" t="s">
        <v>105</v>
      </c>
      <c r="C171" s="4" t="s">
        <v>223</v>
      </c>
      <c r="D171" s="4" t="s">
        <v>235</v>
      </c>
      <c r="E171" s="4" t="s">
        <v>184</v>
      </c>
      <c r="F171" s="13">
        <v>1512.58</v>
      </c>
      <c r="G171" s="13">
        <v>1213.81</v>
      </c>
      <c r="H171" s="19">
        <f t="shared" si="15"/>
        <v>0.80247656322310223</v>
      </c>
      <c r="I171" s="5">
        <v>1512.5809999999999</v>
      </c>
      <c r="J171" s="5">
        <v>1213.80808</v>
      </c>
      <c r="K171" s="17">
        <f t="shared" si="13"/>
        <v>9.9999999997635314E-4</v>
      </c>
      <c r="L171" s="17">
        <f t="shared" si="14"/>
        <v>-1.9199999999273132E-3</v>
      </c>
    </row>
    <row r="172" spans="1:12" ht="38.25" outlineLevel="5">
      <c r="A172" s="3" t="s">
        <v>236</v>
      </c>
      <c r="B172" s="4" t="s">
        <v>105</v>
      </c>
      <c r="C172" s="4" t="s">
        <v>223</v>
      </c>
      <c r="D172" s="4" t="s">
        <v>237</v>
      </c>
      <c r="E172" s="4"/>
      <c r="F172" s="13">
        <f>F173</f>
        <v>491.52</v>
      </c>
      <c r="G172" s="13">
        <f>G173</f>
        <v>0</v>
      </c>
      <c r="H172" s="19">
        <f t="shared" si="15"/>
        <v>0</v>
      </c>
      <c r="I172" s="5">
        <v>491.52</v>
      </c>
      <c r="J172" s="5">
        <v>0</v>
      </c>
      <c r="K172" s="17">
        <f t="shared" si="13"/>
        <v>0</v>
      </c>
      <c r="L172" s="17">
        <f t="shared" si="14"/>
        <v>0</v>
      </c>
    </row>
    <row r="173" spans="1:12" ht="38.25" outlineLevel="6">
      <c r="A173" s="3" t="s">
        <v>20</v>
      </c>
      <c r="B173" s="4" t="s">
        <v>105</v>
      </c>
      <c r="C173" s="4" t="s">
        <v>223</v>
      </c>
      <c r="D173" s="4" t="s">
        <v>237</v>
      </c>
      <c r="E173" s="4" t="s">
        <v>21</v>
      </c>
      <c r="F173" s="13">
        <v>491.52</v>
      </c>
      <c r="G173" s="13">
        <v>0</v>
      </c>
      <c r="H173" s="19">
        <f t="shared" si="15"/>
        <v>0</v>
      </c>
      <c r="I173" s="5">
        <v>491.52</v>
      </c>
      <c r="J173" s="5">
        <v>0</v>
      </c>
      <c r="K173" s="17">
        <f t="shared" si="13"/>
        <v>0</v>
      </c>
      <c r="L173" s="17">
        <f t="shared" si="14"/>
        <v>0</v>
      </c>
    </row>
    <row r="174" spans="1:12" ht="38.25" outlineLevel="4">
      <c r="A174" s="3" t="s">
        <v>156</v>
      </c>
      <c r="B174" s="4" t="s">
        <v>105</v>
      </c>
      <c r="C174" s="4" t="s">
        <v>223</v>
      </c>
      <c r="D174" s="4" t="s">
        <v>157</v>
      </c>
      <c r="E174" s="4"/>
      <c r="F174" s="13">
        <f>F175</f>
        <v>189.1</v>
      </c>
      <c r="G174" s="13">
        <f>G175</f>
        <v>184.74</v>
      </c>
      <c r="H174" s="19">
        <f t="shared" si="15"/>
        <v>0.97694341618191438</v>
      </c>
      <c r="I174" s="5">
        <v>189.1</v>
      </c>
      <c r="J174" s="5">
        <v>184.73750000000001</v>
      </c>
      <c r="K174" s="17">
        <f t="shared" si="13"/>
        <v>0</v>
      </c>
      <c r="L174" s="17">
        <f t="shared" si="14"/>
        <v>-2.4999999999977263E-3</v>
      </c>
    </row>
    <row r="175" spans="1:12" ht="38.25" outlineLevel="5">
      <c r="A175" s="3" t="s">
        <v>158</v>
      </c>
      <c r="B175" s="4" t="s">
        <v>105</v>
      </c>
      <c r="C175" s="4" t="s">
        <v>223</v>
      </c>
      <c r="D175" s="4" t="s">
        <v>159</v>
      </c>
      <c r="E175" s="4"/>
      <c r="F175" s="13">
        <f>F176</f>
        <v>189.1</v>
      </c>
      <c r="G175" s="13">
        <f>G176</f>
        <v>184.74</v>
      </c>
      <c r="H175" s="19">
        <f t="shared" si="15"/>
        <v>0.97694341618191438</v>
      </c>
      <c r="I175" s="5">
        <v>189.1</v>
      </c>
      <c r="J175" s="5">
        <v>184.73750000000001</v>
      </c>
      <c r="K175" s="17">
        <f t="shared" si="13"/>
        <v>0</v>
      </c>
      <c r="L175" s="17">
        <f t="shared" si="14"/>
        <v>-2.4999999999977263E-3</v>
      </c>
    </row>
    <row r="176" spans="1:12" ht="38.25" outlineLevel="6">
      <c r="A176" s="3" t="s">
        <v>20</v>
      </c>
      <c r="B176" s="4" t="s">
        <v>105</v>
      </c>
      <c r="C176" s="4" t="s">
        <v>223</v>
      </c>
      <c r="D176" s="4" t="s">
        <v>159</v>
      </c>
      <c r="E176" s="4" t="s">
        <v>21</v>
      </c>
      <c r="F176" s="13">
        <v>189.1</v>
      </c>
      <c r="G176" s="13">
        <v>184.74</v>
      </c>
      <c r="H176" s="19">
        <f t="shared" si="15"/>
        <v>0.97694341618191438</v>
      </c>
      <c r="I176" s="5">
        <v>189.1</v>
      </c>
      <c r="J176" s="5">
        <v>184.73750000000001</v>
      </c>
      <c r="K176" s="17">
        <f t="shared" si="13"/>
        <v>0</v>
      </c>
      <c r="L176" s="17">
        <f t="shared" si="14"/>
        <v>-2.4999999999977263E-3</v>
      </c>
    </row>
    <row r="177" spans="1:12" ht="51" outlineLevel="4">
      <c r="A177" s="3" t="s">
        <v>238</v>
      </c>
      <c r="B177" s="4" t="s">
        <v>105</v>
      </c>
      <c r="C177" s="4" t="s">
        <v>223</v>
      </c>
      <c r="D177" s="4" t="s">
        <v>239</v>
      </c>
      <c r="E177" s="4"/>
      <c r="F177" s="13">
        <f>F178</f>
        <v>5352.2</v>
      </c>
      <c r="G177" s="13">
        <f>G178</f>
        <v>3389.9</v>
      </c>
      <c r="H177" s="19">
        <f t="shared" si="15"/>
        <v>0.6333657187698517</v>
      </c>
      <c r="I177" s="5">
        <v>5352.2039999999997</v>
      </c>
      <c r="J177" s="5">
        <v>3389.9020500000001</v>
      </c>
      <c r="K177" s="17">
        <f t="shared" si="13"/>
        <v>3.9999999999054126E-3</v>
      </c>
      <c r="L177" s="17">
        <f t="shared" si="14"/>
        <v>2.0500000000538421E-3</v>
      </c>
    </row>
    <row r="178" spans="1:12" ht="38.25" outlineLevel="5">
      <c r="A178" s="3" t="s">
        <v>240</v>
      </c>
      <c r="B178" s="4" t="s">
        <v>105</v>
      </c>
      <c r="C178" s="4" t="s">
        <v>223</v>
      </c>
      <c r="D178" s="4" t="s">
        <v>241</v>
      </c>
      <c r="E178" s="4"/>
      <c r="F178" s="13">
        <f>F179+F180+F181+F182+F183</f>
        <v>5352.2</v>
      </c>
      <c r="G178" s="13">
        <f>G179+G180+G181+G182+G183</f>
        <v>3389.9</v>
      </c>
      <c r="H178" s="19">
        <f t="shared" si="15"/>
        <v>0.6333657187698517</v>
      </c>
      <c r="I178" s="5">
        <v>5352.2039999999997</v>
      </c>
      <c r="J178" s="5">
        <v>3389.9020500000001</v>
      </c>
      <c r="K178" s="17">
        <f t="shared" si="13"/>
        <v>3.9999999999054126E-3</v>
      </c>
      <c r="L178" s="17">
        <f t="shared" si="14"/>
        <v>2.0500000000538421E-3</v>
      </c>
    </row>
    <row r="179" spans="1:12" ht="38.25" outlineLevel="6">
      <c r="A179" s="3" t="s">
        <v>20</v>
      </c>
      <c r="B179" s="4" t="s">
        <v>105</v>
      </c>
      <c r="C179" s="4" t="s">
        <v>223</v>
      </c>
      <c r="D179" s="4" t="s">
        <v>241</v>
      </c>
      <c r="E179" s="4" t="s">
        <v>21</v>
      </c>
      <c r="F179" s="13">
        <v>2831.2</v>
      </c>
      <c r="G179" s="13">
        <v>908.9</v>
      </c>
      <c r="H179" s="19">
        <f t="shared" si="15"/>
        <v>0.32102995196383161</v>
      </c>
      <c r="I179" s="5">
        <v>2831.2040000000002</v>
      </c>
      <c r="J179" s="5">
        <v>908.90205000000003</v>
      </c>
      <c r="K179" s="17">
        <f t="shared" si="13"/>
        <v>4.0000000003601599E-3</v>
      </c>
      <c r="L179" s="17">
        <f t="shared" si="14"/>
        <v>2.0500000000538421E-3</v>
      </c>
    </row>
    <row r="180" spans="1:12" outlineLevel="6">
      <c r="A180" s="3" t="s">
        <v>242</v>
      </c>
      <c r="B180" s="4" t="s">
        <v>105</v>
      </c>
      <c r="C180" s="4" t="s">
        <v>223</v>
      </c>
      <c r="D180" s="4" t="s">
        <v>241</v>
      </c>
      <c r="E180" s="4" t="s">
        <v>243</v>
      </c>
      <c r="F180" s="13">
        <v>120</v>
      </c>
      <c r="G180" s="13">
        <v>90</v>
      </c>
      <c r="H180" s="19">
        <f t="shared" si="15"/>
        <v>0.75</v>
      </c>
      <c r="I180" s="5">
        <v>120</v>
      </c>
      <c r="J180" s="5">
        <v>90</v>
      </c>
      <c r="K180" s="17">
        <f t="shared" si="13"/>
        <v>0</v>
      </c>
      <c r="L180" s="17">
        <f t="shared" si="14"/>
        <v>0</v>
      </c>
    </row>
    <row r="181" spans="1:12" outlineLevel="6">
      <c r="A181" s="3" t="s">
        <v>76</v>
      </c>
      <c r="B181" s="4" t="s">
        <v>105</v>
      </c>
      <c r="C181" s="4" t="s">
        <v>223</v>
      </c>
      <c r="D181" s="4" t="s">
        <v>241</v>
      </c>
      <c r="E181" s="4" t="s">
        <v>77</v>
      </c>
      <c r="F181" s="13">
        <v>2371</v>
      </c>
      <c r="G181" s="13">
        <v>2371</v>
      </c>
      <c r="H181" s="19">
        <f t="shared" si="15"/>
        <v>1</v>
      </c>
      <c r="I181" s="5">
        <v>2371</v>
      </c>
      <c r="J181" s="5">
        <v>2371</v>
      </c>
      <c r="K181" s="17">
        <f t="shared" si="13"/>
        <v>0</v>
      </c>
      <c r="L181" s="17">
        <f t="shared" si="14"/>
        <v>0</v>
      </c>
    </row>
    <row r="182" spans="1:12" outlineLevel="6">
      <c r="A182" s="3" t="s">
        <v>78</v>
      </c>
      <c r="B182" s="4" t="s">
        <v>105</v>
      </c>
      <c r="C182" s="4" t="s">
        <v>223</v>
      </c>
      <c r="D182" s="4" t="s">
        <v>241</v>
      </c>
      <c r="E182" s="4" t="s">
        <v>79</v>
      </c>
      <c r="F182" s="13">
        <v>20</v>
      </c>
      <c r="G182" s="13">
        <v>20</v>
      </c>
      <c r="H182" s="19">
        <f t="shared" si="15"/>
        <v>1</v>
      </c>
      <c r="I182" s="5">
        <v>20</v>
      </c>
      <c r="J182" s="5">
        <v>20</v>
      </c>
      <c r="K182" s="17">
        <f t="shared" si="13"/>
        <v>0</v>
      </c>
      <c r="L182" s="17">
        <f t="shared" si="14"/>
        <v>0</v>
      </c>
    </row>
    <row r="183" spans="1:12" ht="63.75" outlineLevel="6">
      <c r="A183" s="3" t="s">
        <v>48</v>
      </c>
      <c r="B183" s="4" t="s">
        <v>105</v>
      </c>
      <c r="C183" s="4" t="s">
        <v>223</v>
      </c>
      <c r="D183" s="4" t="s">
        <v>241</v>
      </c>
      <c r="E183" s="4" t="s">
        <v>49</v>
      </c>
      <c r="F183" s="13">
        <v>10</v>
      </c>
      <c r="G183" s="13">
        <v>0</v>
      </c>
      <c r="H183" s="19">
        <f t="shared" si="15"/>
        <v>0</v>
      </c>
      <c r="I183" s="5">
        <v>10</v>
      </c>
      <c r="J183" s="5">
        <v>0</v>
      </c>
      <c r="K183" s="17">
        <f t="shared" si="13"/>
        <v>0</v>
      </c>
      <c r="L183" s="17">
        <f t="shared" si="14"/>
        <v>0</v>
      </c>
    </row>
    <row r="184" spans="1:12" ht="51" outlineLevel="4">
      <c r="A184" s="3" t="s">
        <v>204</v>
      </c>
      <c r="B184" s="4" t="s">
        <v>105</v>
      </c>
      <c r="C184" s="4" t="s">
        <v>223</v>
      </c>
      <c r="D184" s="4" t="s">
        <v>205</v>
      </c>
      <c r="E184" s="4"/>
      <c r="F184" s="13">
        <f>F185+F187+F191</f>
        <v>23996.960000000003</v>
      </c>
      <c r="G184" s="13">
        <f>G185+G187+G191</f>
        <v>22947.599999999999</v>
      </c>
      <c r="H184" s="19">
        <f t="shared" si="15"/>
        <v>0.95627112767617217</v>
      </c>
      <c r="I184" s="5">
        <v>23996.960999999999</v>
      </c>
      <c r="J184" s="5">
        <v>22947.598969999999</v>
      </c>
      <c r="K184" s="17">
        <f t="shared" si="13"/>
        <v>9.9999999656574801E-4</v>
      </c>
      <c r="L184" s="17">
        <f t="shared" si="14"/>
        <v>-1.0299999994458631E-3</v>
      </c>
    </row>
    <row r="185" spans="1:12" ht="51" outlineLevel="5">
      <c r="A185" s="3" t="s">
        <v>244</v>
      </c>
      <c r="B185" s="4" t="s">
        <v>105</v>
      </c>
      <c r="C185" s="4" t="s">
        <v>223</v>
      </c>
      <c r="D185" s="4" t="s">
        <v>245</v>
      </c>
      <c r="E185" s="4"/>
      <c r="F185" s="13">
        <f>F186</f>
        <v>3363.18</v>
      </c>
      <c r="G185" s="13">
        <f>G186</f>
        <v>2588.4899999999998</v>
      </c>
      <c r="H185" s="19">
        <f t="shared" si="15"/>
        <v>0.76965550461170673</v>
      </c>
      <c r="I185" s="5">
        <v>3363.1759999999999</v>
      </c>
      <c r="J185" s="5">
        <v>2588.4935700000001</v>
      </c>
      <c r="K185" s="17">
        <f t="shared" si="13"/>
        <v>-3.9999999999054126E-3</v>
      </c>
      <c r="L185" s="17">
        <f t="shared" si="14"/>
        <v>3.5700000003089372E-3</v>
      </c>
    </row>
    <row r="186" spans="1:12" ht="38.25" outlineLevel="6">
      <c r="A186" s="3" t="s">
        <v>20</v>
      </c>
      <c r="B186" s="4" t="s">
        <v>105</v>
      </c>
      <c r="C186" s="4" t="s">
        <v>223</v>
      </c>
      <c r="D186" s="4" t="s">
        <v>245</v>
      </c>
      <c r="E186" s="4" t="s">
        <v>21</v>
      </c>
      <c r="F186" s="13">
        <v>3363.18</v>
      </c>
      <c r="G186" s="13">
        <v>2588.4899999999998</v>
      </c>
      <c r="H186" s="19">
        <f t="shared" si="15"/>
        <v>0.76965550461170673</v>
      </c>
      <c r="I186" s="5">
        <v>3363.1759999999999</v>
      </c>
      <c r="J186" s="5">
        <v>2588.4935700000001</v>
      </c>
      <c r="K186" s="17">
        <f t="shared" si="13"/>
        <v>-3.9999999999054126E-3</v>
      </c>
      <c r="L186" s="17">
        <f t="shared" si="14"/>
        <v>3.5700000003089372E-3</v>
      </c>
    </row>
    <row r="187" spans="1:12" ht="51" outlineLevel="5">
      <c r="A187" s="3" t="s">
        <v>206</v>
      </c>
      <c r="B187" s="4" t="s">
        <v>105</v>
      </c>
      <c r="C187" s="4" t="s">
        <v>223</v>
      </c>
      <c r="D187" s="4" t="s">
        <v>207</v>
      </c>
      <c r="E187" s="4"/>
      <c r="F187" s="13">
        <f>F188+F189+F190</f>
        <v>20260.100000000002</v>
      </c>
      <c r="G187" s="13">
        <f>G188+G189+G190</f>
        <v>20071.5</v>
      </c>
      <c r="H187" s="19">
        <f t="shared" si="15"/>
        <v>0.9906910627292066</v>
      </c>
      <c r="I187" s="5">
        <v>20260.095000000001</v>
      </c>
      <c r="J187" s="5">
        <v>20071.494999999999</v>
      </c>
      <c r="K187" s="17">
        <f t="shared" si="13"/>
        <v>-5.0000000010186341E-3</v>
      </c>
      <c r="L187" s="17">
        <f t="shared" si="14"/>
        <v>-5.0000000010186341E-3</v>
      </c>
    </row>
    <row r="188" spans="1:12" ht="38.25" outlineLevel="6">
      <c r="A188" s="3" t="s">
        <v>20</v>
      </c>
      <c r="B188" s="4" t="s">
        <v>105</v>
      </c>
      <c r="C188" s="4" t="s">
        <v>223</v>
      </c>
      <c r="D188" s="4" t="s">
        <v>207</v>
      </c>
      <c r="E188" s="4" t="s">
        <v>21</v>
      </c>
      <c r="F188" s="13">
        <v>1013.9</v>
      </c>
      <c r="G188" s="13">
        <v>825.3</v>
      </c>
      <c r="H188" s="19">
        <f t="shared" si="15"/>
        <v>0.81398560015780641</v>
      </c>
      <c r="I188" s="5">
        <v>1013.9</v>
      </c>
      <c r="J188" s="5">
        <v>825.3</v>
      </c>
      <c r="K188" s="17">
        <f t="shared" si="13"/>
        <v>0</v>
      </c>
      <c r="L188" s="17">
        <f t="shared" si="14"/>
        <v>0</v>
      </c>
    </row>
    <row r="189" spans="1:12" outlineLevel="6">
      <c r="A189" s="3" t="s">
        <v>76</v>
      </c>
      <c r="B189" s="4" t="s">
        <v>105</v>
      </c>
      <c r="C189" s="4" t="s">
        <v>223</v>
      </c>
      <c r="D189" s="4" t="s">
        <v>207</v>
      </c>
      <c r="E189" s="4" t="s">
        <v>77</v>
      </c>
      <c r="F189" s="13">
        <v>19150.2</v>
      </c>
      <c r="G189" s="13">
        <v>19150.2</v>
      </c>
      <c r="H189" s="19">
        <f t="shared" si="15"/>
        <v>1</v>
      </c>
      <c r="I189" s="5">
        <v>19150.195</v>
      </c>
      <c r="J189" s="5">
        <v>19150.195</v>
      </c>
      <c r="K189" s="17">
        <f t="shared" si="13"/>
        <v>-5.0000000010186341E-3</v>
      </c>
      <c r="L189" s="17">
        <f t="shared" si="14"/>
        <v>-5.0000000010186341E-3</v>
      </c>
    </row>
    <row r="190" spans="1:12" ht="25.5" outlineLevel="6">
      <c r="A190" s="3" t="s">
        <v>246</v>
      </c>
      <c r="B190" s="4" t="s">
        <v>105</v>
      </c>
      <c r="C190" s="4" t="s">
        <v>223</v>
      </c>
      <c r="D190" s="4" t="s">
        <v>207</v>
      </c>
      <c r="E190" s="4" t="s">
        <v>247</v>
      </c>
      <c r="F190" s="13">
        <v>96</v>
      </c>
      <c r="G190" s="13">
        <v>96</v>
      </c>
      <c r="H190" s="19">
        <f t="shared" si="15"/>
        <v>1</v>
      </c>
      <c r="I190" s="5">
        <v>96</v>
      </c>
      <c r="J190" s="5">
        <v>96</v>
      </c>
      <c r="K190" s="17">
        <f t="shared" si="13"/>
        <v>0</v>
      </c>
      <c r="L190" s="17">
        <f t="shared" si="14"/>
        <v>0</v>
      </c>
    </row>
    <row r="191" spans="1:12" ht="51" outlineLevel="5">
      <c r="A191" s="3" t="s">
        <v>248</v>
      </c>
      <c r="B191" s="4" t="s">
        <v>105</v>
      </c>
      <c r="C191" s="4" t="s">
        <v>223</v>
      </c>
      <c r="D191" s="4" t="s">
        <v>249</v>
      </c>
      <c r="E191" s="4"/>
      <c r="F191" s="13">
        <f>F192</f>
        <v>373.68</v>
      </c>
      <c r="G191" s="13">
        <f>G192</f>
        <v>287.61</v>
      </c>
      <c r="H191" s="19">
        <f t="shared" si="15"/>
        <v>0.76966923570969814</v>
      </c>
      <c r="I191" s="5">
        <v>373.69</v>
      </c>
      <c r="J191" s="5">
        <v>287.61040000000003</v>
      </c>
      <c r="K191" s="17">
        <f t="shared" si="13"/>
        <v>9.9999999999909051E-3</v>
      </c>
      <c r="L191" s="17">
        <f t="shared" si="14"/>
        <v>4.0000000001327862E-4</v>
      </c>
    </row>
    <row r="192" spans="1:12" ht="38.25" outlineLevel="6">
      <c r="A192" s="3" t="s">
        <v>20</v>
      </c>
      <c r="B192" s="4" t="s">
        <v>105</v>
      </c>
      <c r="C192" s="4" t="s">
        <v>223</v>
      </c>
      <c r="D192" s="4" t="s">
        <v>249</v>
      </c>
      <c r="E192" s="4" t="s">
        <v>21</v>
      </c>
      <c r="F192" s="13">
        <v>373.68</v>
      </c>
      <c r="G192" s="13">
        <v>287.61</v>
      </c>
      <c r="H192" s="19">
        <f t="shared" si="15"/>
        <v>0.76966923570969814</v>
      </c>
      <c r="I192" s="5">
        <v>373.69</v>
      </c>
      <c r="J192" s="5">
        <v>287.61040000000003</v>
      </c>
      <c r="K192" s="17">
        <f t="shared" si="13"/>
        <v>9.9999999999909051E-3</v>
      </c>
      <c r="L192" s="17">
        <f t="shared" si="14"/>
        <v>4.0000000001327862E-4</v>
      </c>
    </row>
    <row r="193" spans="1:12" ht="51" outlineLevel="4">
      <c r="A193" s="3" t="s">
        <v>250</v>
      </c>
      <c r="B193" s="4" t="s">
        <v>105</v>
      </c>
      <c r="C193" s="4" t="s">
        <v>223</v>
      </c>
      <c r="D193" s="4" t="s">
        <v>251</v>
      </c>
      <c r="E193" s="4"/>
      <c r="F193" s="13">
        <f>F194</f>
        <v>854</v>
      </c>
      <c r="G193" s="13">
        <f>G194</f>
        <v>676.6</v>
      </c>
      <c r="H193" s="19">
        <f t="shared" si="15"/>
        <v>0.79227166276346606</v>
      </c>
      <c r="I193" s="5">
        <v>854</v>
      </c>
      <c r="J193" s="5">
        <v>676.59900000000005</v>
      </c>
      <c r="K193" s="17">
        <f t="shared" si="13"/>
        <v>0</v>
      </c>
      <c r="L193" s="17">
        <f t="shared" si="14"/>
        <v>-9.9999999997635314E-4</v>
      </c>
    </row>
    <row r="194" spans="1:12" ht="51" outlineLevel="5">
      <c r="A194" s="3" t="s">
        <v>252</v>
      </c>
      <c r="B194" s="4" t="s">
        <v>105</v>
      </c>
      <c r="C194" s="4" t="s">
        <v>223</v>
      </c>
      <c r="D194" s="4" t="s">
        <v>253</v>
      </c>
      <c r="E194" s="4"/>
      <c r="F194" s="13">
        <f>F195</f>
        <v>854</v>
      </c>
      <c r="G194" s="13">
        <f>G195</f>
        <v>676.6</v>
      </c>
      <c r="H194" s="19">
        <f t="shared" si="15"/>
        <v>0.79227166276346606</v>
      </c>
      <c r="I194" s="5">
        <v>854</v>
      </c>
      <c r="J194" s="5">
        <v>676.59900000000005</v>
      </c>
      <c r="K194" s="17">
        <f t="shared" si="13"/>
        <v>0</v>
      </c>
      <c r="L194" s="17">
        <f t="shared" si="14"/>
        <v>-9.9999999997635314E-4</v>
      </c>
    </row>
    <row r="195" spans="1:12" ht="38.25" outlineLevel="6">
      <c r="A195" s="3" t="s">
        <v>20</v>
      </c>
      <c r="B195" s="4" t="s">
        <v>105</v>
      </c>
      <c r="C195" s="4" t="s">
        <v>223</v>
      </c>
      <c r="D195" s="4" t="s">
        <v>253</v>
      </c>
      <c r="E195" s="4" t="s">
        <v>21</v>
      </c>
      <c r="F195" s="13">
        <v>854</v>
      </c>
      <c r="G195" s="13">
        <v>676.6</v>
      </c>
      <c r="H195" s="19">
        <f t="shared" si="15"/>
        <v>0.79227166276346606</v>
      </c>
      <c r="I195" s="5">
        <v>854</v>
      </c>
      <c r="J195" s="5">
        <v>676.59900000000005</v>
      </c>
      <c r="K195" s="17">
        <f t="shared" si="13"/>
        <v>0</v>
      </c>
      <c r="L195" s="17">
        <f t="shared" si="14"/>
        <v>-9.9999999997635314E-4</v>
      </c>
    </row>
    <row r="196" spans="1:12" ht="38.25" outlineLevel="4">
      <c r="A196" s="3" t="s">
        <v>254</v>
      </c>
      <c r="B196" s="4" t="s">
        <v>105</v>
      </c>
      <c r="C196" s="4" t="s">
        <v>223</v>
      </c>
      <c r="D196" s="4" t="s">
        <v>255</v>
      </c>
      <c r="E196" s="4"/>
      <c r="F196" s="13">
        <f>F197</f>
        <v>555.51</v>
      </c>
      <c r="G196" s="13">
        <f>G197</f>
        <v>509.79</v>
      </c>
      <c r="H196" s="19">
        <f t="shared" si="15"/>
        <v>0.91769725117459633</v>
      </c>
      <c r="I196" s="5">
        <v>555.51199999999994</v>
      </c>
      <c r="J196" s="5">
        <v>509.79199999999997</v>
      </c>
      <c r="K196" s="17">
        <f t="shared" si="13"/>
        <v>1.9999999999527063E-3</v>
      </c>
      <c r="L196" s="17">
        <f t="shared" si="14"/>
        <v>1.9999999999527063E-3</v>
      </c>
    </row>
    <row r="197" spans="1:12" ht="38.25" outlineLevel="5">
      <c r="A197" s="3" t="s">
        <v>256</v>
      </c>
      <c r="B197" s="4" t="s">
        <v>105</v>
      </c>
      <c r="C197" s="4" t="s">
        <v>223</v>
      </c>
      <c r="D197" s="4" t="s">
        <v>257</v>
      </c>
      <c r="E197" s="4"/>
      <c r="F197" s="13">
        <f>F198</f>
        <v>555.51</v>
      </c>
      <c r="G197" s="13">
        <f>G198</f>
        <v>509.79</v>
      </c>
      <c r="H197" s="19">
        <f t="shared" si="15"/>
        <v>0.91769725117459633</v>
      </c>
      <c r="I197" s="5">
        <v>555.51199999999994</v>
      </c>
      <c r="J197" s="5">
        <v>509.79199999999997</v>
      </c>
      <c r="K197" s="17">
        <f t="shared" si="13"/>
        <v>1.9999999999527063E-3</v>
      </c>
      <c r="L197" s="17">
        <f t="shared" si="14"/>
        <v>1.9999999999527063E-3</v>
      </c>
    </row>
    <row r="198" spans="1:12" ht="38.25" outlineLevel="6">
      <c r="A198" s="3" t="s">
        <v>20</v>
      </c>
      <c r="B198" s="4" t="s">
        <v>105</v>
      </c>
      <c r="C198" s="4" t="s">
        <v>223</v>
      </c>
      <c r="D198" s="4" t="s">
        <v>257</v>
      </c>
      <c r="E198" s="4" t="s">
        <v>21</v>
      </c>
      <c r="F198" s="13">
        <v>555.51</v>
      </c>
      <c r="G198" s="13">
        <v>509.79</v>
      </c>
      <c r="H198" s="19">
        <f t="shared" si="15"/>
        <v>0.91769725117459633</v>
      </c>
      <c r="I198" s="5">
        <v>555.51199999999994</v>
      </c>
      <c r="J198" s="5">
        <v>509.79199999999997</v>
      </c>
      <c r="K198" s="17">
        <f t="shared" si="13"/>
        <v>1.9999999999527063E-3</v>
      </c>
      <c r="L198" s="17">
        <f t="shared" si="14"/>
        <v>1.9999999999527063E-3</v>
      </c>
    </row>
    <row r="199" spans="1:12" ht="38.25" outlineLevel="3">
      <c r="A199" s="3" t="s">
        <v>258</v>
      </c>
      <c r="B199" s="4" t="s">
        <v>105</v>
      </c>
      <c r="C199" s="4" t="s">
        <v>223</v>
      </c>
      <c r="D199" s="4" t="s">
        <v>259</v>
      </c>
      <c r="E199" s="4"/>
      <c r="F199" s="13">
        <f t="shared" ref="F199:G201" si="16">F200</f>
        <v>69194.28</v>
      </c>
      <c r="G199" s="13">
        <f t="shared" si="16"/>
        <v>68291.37</v>
      </c>
      <c r="H199" s="19">
        <f t="shared" si="15"/>
        <v>0.98695108902065309</v>
      </c>
      <c r="I199" s="5">
        <v>69194.282000000007</v>
      </c>
      <c r="J199" s="5">
        <v>68291.374670000005</v>
      </c>
      <c r="K199" s="17">
        <f t="shared" si="13"/>
        <v>2.0000000076834112E-3</v>
      </c>
      <c r="L199" s="17">
        <f t="shared" si="14"/>
        <v>4.6700000093551353E-3</v>
      </c>
    </row>
    <row r="200" spans="1:12" ht="25.5" outlineLevel="4">
      <c r="A200" s="3" t="s">
        <v>260</v>
      </c>
      <c r="B200" s="4" t="s">
        <v>105</v>
      </c>
      <c r="C200" s="4" t="s">
        <v>223</v>
      </c>
      <c r="D200" s="4" t="s">
        <v>261</v>
      </c>
      <c r="E200" s="4"/>
      <c r="F200" s="13">
        <f t="shared" si="16"/>
        <v>69194.28</v>
      </c>
      <c r="G200" s="13">
        <f t="shared" si="16"/>
        <v>68291.37</v>
      </c>
      <c r="H200" s="19">
        <f t="shared" si="15"/>
        <v>0.98695108902065309</v>
      </c>
      <c r="I200" s="5">
        <v>69194.282000000007</v>
      </c>
      <c r="J200" s="5">
        <v>68291.374670000005</v>
      </c>
      <c r="K200" s="17">
        <f t="shared" si="13"/>
        <v>2.0000000076834112E-3</v>
      </c>
      <c r="L200" s="17">
        <f t="shared" si="14"/>
        <v>4.6700000093551353E-3</v>
      </c>
    </row>
    <row r="201" spans="1:12" ht="25.5" outlineLevel="5">
      <c r="A201" s="3" t="s">
        <v>262</v>
      </c>
      <c r="B201" s="4" t="s">
        <v>105</v>
      </c>
      <c r="C201" s="4" t="s">
        <v>223</v>
      </c>
      <c r="D201" s="4" t="s">
        <v>263</v>
      </c>
      <c r="E201" s="4"/>
      <c r="F201" s="13">
        <f t="shared" si="16"/>
        <v>69194.28</v>
      </c>
      <c r="G201" s="13">
        <f t="shared" si="16"/>
        <v>68291.37</v>
      </c>
      <c r="H201" s="19">
        <f t="shared" si="15"/>
        <v>0.98695108902065309</v>
      </c>
      <c r="I201" s="5">
        <v>69194.282000000007</v>
      </c>
      <c r="J201" s="5">
        <v>68291.374670000005</v>
      </c>
      <c r="K201" s="17">
        <f t="shared" si="13"/>
        <v>2.0000000076834112E-3</v>
      </c>
      <c r="L201" s="17">
        <f t="shared" si="14"/>
        <v>4.6700000093551353E-3</v>
      </c>
    </row>
    <row r="202" spans="1:12" ht="38.25" outlineLevel="6">
      <c r="A202" s="3" t="s">
        <v>20</v>
      </c>
      <c r="B202" s="4" t="s">
        <v>105</v>
      </c>
      <c r="C202" s="4" t="s">
        <v>223</v>
      </c>
      <c r="D202" s="4" t="s">
        <v>263</v>
      </c>
      <c r="E202" s="4" t="s">
        <v>21</v>
      </c>
      <c r="F202" s="13">
        <v>69194.28</v>
      </c>
      <c r="G202" s="13">
        <v>68291.37</v>
      </c>
      <c r="H202" s="19">
        <f t="shared" si="15"/>
        <v>0.98695108902065309</v>
      </c>
      <c r="I202" s="5">
        <v>69194.282000000007</v>
      </c>
      <c r="J202" s="5">
        <v>68291.374670000005</v>
      </c>
      <c r="K202" s="17">
        <f t="shared" si="13"/>
        <v>2.0000000076834112E-3</v>
      </c>
      <c r="L202" s="17">
        <f t="shared" si="14"/>
        <v>4.6700000093551353E-3</v>
      </c>
    </row>
    <row r="203" spans="1:12" ht="25.5" outlineLevel="3">
      <c r="A203" s="3" t="s">
        <v>110</v>
      </c>
      <c r="B203" s="4" t="s">
        <v>105</v>
      </c>
      <c r="C203" s="4" t="s">
        <v>223</v>
      </c>
      <c r="D203" s="4" t="s">
        <v>111</v>
      </c>
      <c r="E203" s="4"/>
      <c r="F203" s="13">
        <f>F204+F207</f>
        <v>186.26</v>
      </c>
      <c r="G203" s="13">
        <f>G204+G207</f>
        <v>75.22</v>
      </c>
      <c r="H203" s="19">
        <f t="shared" si="15"/>
        <v>0.40384408890797813</v>
      </c>
      <c r="I203" s="5">
        <v>186.25800000000001</v>
      </c>
      <c r="J203" s="5">
        <v>75.221000000000004</v>
      </c>
      <c r="K203" s="17">
        <f t="shared" ref="K203:K266" si="17">I203-F203</f>
        <v>-1.999999999981128E-3</v>
      </c>
      <c r="L203" s="17">
        <f t="shared" ref="L203:L266" si="18">J203-G203</f>
        <v>1.0000000000047748E-3</v>
      </c>
    </row>
    <row r="204" spans="1:12" ht="38.25" outlineLevel="4">
      <c r="A204" s="3" t="s">
        <v>264</v>
      </c>
      <c r="B204" s="4" t="s">
        <v>105</v>
      </c>
      <c r="C204" s="4" t="s">
        <v>223</v>
      </c>
      <c r="D204" s="4" t="s">
        <v>265</v>
      </c>
      <c r="E204" s="4"/>
      <c r="F204" s="13">
        <f>F205</f>
        <v>111.04</v>
      </c>
      <c r="G204" s="13">
        <f>G205</f>
        <v>0</v>
      </c>
      <c r="H204" s="19">
        <f t="shared" ref="H204:H267" si="19">G204/F204</f>
        <v>0</v>
      </c>
      <c r="I204" s="5">
        <v>111.03700000000001</v>
      </c>
      <c r="J204" s="5">
        <v>0</v>
      </c>
      <c r="K204" s="17">
        <f t="shared" si="17"/>
        <v>-3.0000000000001137E-3</v>
      </c>
      <c r="L204" s="17">
        <f t="shared" si="18"/>
        <v>0</v>
      </c>
    </row>
    <row r="205" spans="1:12" ht="38.25" outlineLevel="5">
      <c r="A205" s="3" t="s">
        <v>266</v>
      </c>
      <c r="B205" s="4" t="s">
        <v>105</v>
      </c>
      <c r="C205" s="4" t="s">
        <v>223</v>
      </c>
      <c r="D205" s="4" t="s">
        <v>267</v>
      </c>
      <c r="E205" s="4"/>
      <c r="F205" s="13">
        <f>F206</f>
        <v>111.04</v>
      </c>
      <c r="G205" s="13">
        <f>G206</f>
        <v>0</v>
      </c>
      <c r="H205" s="19">
        <f t="shared" si="19"/>
        <v>0</v>
      </c>
      <c r="I205" s="5">
        <v>111.03700000000001</v>
      </c>
      <c r="J205" s="5">
        <v>0</v>
      </c>
      <c r="K205" s="17">
        <f t="shared" si="17"/>
        <v>-3.0000000000001137E-3</v>
      </c>
      <c r="L205" s="17">
        <f t="shared" si="18"/>
        <v>0</v>
      </c>
    </row>
    <row r="206" spans="1:12" ht="38.25" outlineLevel="6">
      <c r="A206" s="3" t="s">
        <v>20</v>
      </c>
      <c r="B206" s="4" t="s">
        <v>105</v>
      </c>
      <c r="C206" s="4" t="s">
        <v>223</v>
      </c>
      <c r="D206" s="4" t="s">
        <v>267</v>
      </c>
      <c r="E206" s="4" t="s">
        <v>21</v>
      </c>
      <c r="F206" s="13">
        <v>111.04</v>
      </c>
      <c r="G206" s="13">
        <v>0</v>
      </c>
      <c r="H206" s="19">
        <f t="shared" si="19"/>
        <v>0</v>
      </c>
      <c r="I206" s="5">
        <v>111.03700000000001</v>
      </c>
      <c r="J206" s="5">
        <v>0</v>
      </c>
      <c r="K206" s="17">
        <f t="shared" si="17"/>
        <v>-3.0000000000001137E-3</v>
      </c>
      <c r="L206" s="17">
        <f t="shared" si="18"/>
        <v>0</v>
      </c>
    </row>
    <row r="207" spans="1:12" ht="25.5" outlineLevel="4">
      <c r="A207" s="3" t="s">
        <v>140</v>
      </c>
      <c r="B207" s="4" t="s">
        <v>105</v>
      </c>
      <c r="C207" s="4" t="s">
        <v>223</v>
      </c>
      <c r="D207" s="4" t="s">
        <v>141</v>
      </c>
      <c r="E207" s="4"/>
      <c r="F207" s="13">
        <f>F208</f>
        <v>75.22</v>
      </c>
      <c r="G207" s="13">
        <f>G208</f>
        <v>75.22</v>
      </c>
      <c r="H207" s="19">
        <f t="shared" si="19"/>
        <v>1</v>
      </c>
      <c r="I207" s="5">
        <v>75.221000000000004</v>
      </c>
      <c r="J207" s="5">
        <v>75.221000000000004</v>
      </c>
      <c r="K207" s="17">
        <f t="shared" si="17"/>
        <v>1.0000000000047748E-3</v>
      </c>
      <c r="L207" s="17">
        <f t="shared" si="18"/>
        <v>1.0000000000047748E-3</v>
      </c>
    </row>
    <row r="208" spans="1:12" ht="25.5" outlineLevel="5">
      <c r="A208" s="3" t="s">
        <v>142</v>
      </c>
      <c r="B208" s="4" t="s">
        <v>105</v>
      </c>
      <c r="C208" s="4" t="s">
        <v>223</v>
      </c>
      <c r="D208" s="4" t="s">
        <v>143</v>
      </c>
      <c r="E208" s="4"/>
      <c r="F208" s="13">
        <f>F209</f>
        <v>75.22</v>
      </c>
      <c r="G208" s="13">
        <f>G209</f>
        <v>75.22</v>
      </c>
      <c r="H208" s="19">
        <f t="shared" si="19"/>
        <v>1</v>
      </c>
      <c r="I208" s="5">
        <v>75.221000000000004</v>
      </c>
      <c r="J208" s="5">
        <v>75.221000000000004</v>
      </c>
      <c r="K208" s="17">
        <f t="shared" si="17"/>
        <v>1.0000000000047748E-3</v>
      </c>
      <c r="L208" s="17">
        <f t="shared" si="18"/>
        <v>1.0000000000047748E-3</v>
      </c>
    </row>
    <row r="209" spans="1:12" ht="38.25" outlineLevel="6">
      <c r="A209" s="3" t="s">
        <v>20</v>
      </c>
      <c r="B209" s="4" t="s">
        <v>105</v>
      </c>
      <c r="C209" s="4" t="s">
        <v>223</v>
      </c>
      <c r="D209" s="4" t="s">
        <v>143</v>
      </c>
      <c r="E209" s="4" t="s">
        <v>21</v>
      </c>
      <c r="F209" s="13">
        <v>75.22</v>
      </c>
      <c r="G209" s="13">
        <v>75.22</v>
      </c>
      <c r="H209" s="19">
        <f t="shared" si="19"/>
        <v>1</v>
      </c>
      <c r="I209" s="5">
        <v>75.221000000000004</v>
      </c>
      <c r="J209" s="5">
        <v>75.221000000000004</v>
      </c>
      <c r="K209" s="17">
        <f t="shared" si="17"/>
        <v>1.0000000000047748E-3</v>
      </c>
      <c r="L209" s="17">
        <f t="shared" si="18"/>
        <v>1.0000000000047748E-3</v>
      </c>
    </row>
    <row r="210" spans="1:12" ht="25.5" outlineLevel="2">
      <c r="A210" s="3" t="s">
        <v>268</v>
      </c>
      <c r="B210" s="4" t="s">
        <v>105</v>
      </c>
      <c r="C210" s="4" t="s">
        <v>269</v>
      </c>
      <c r="D210" s="4"/>
      <c r="E210" s="4"/>
      <c r="F210" s="13">
        <f t="shared" ref="F210:G212" si="20">F211</f>
        <v>7570.11</v>
      </c>
      <c r="G210" s="13">
        <f t="shared" si="20"/>
        <v>7376.7599999999993</v>
      </c>
      <c r="H210" s="19">
        <f t="shared" si="19"/>
        <v>0.97445875951604399</v>
      </c>
      <c r="I210" s="5">
        <v>7570.11</v>
      </c>
      <c r="J210" s="5">
        <v>7376.7664400000003</v>
      </c>
      <c r="K210" s="17">
        <f t="shared" si="17"/>
        <v>0</v>
      </c>
      <c r="L210" s="17">
        <f t="shared" si="18"/>
        <v>6.4400000010209624E-3</v>
      </c>
    </row>
    <row r="211" spans="1:12" ht="25.5" outlineLevel="3">
      <c r="A211" s="3" t="s">
        <v>110</v>
      </c>
      <c r="B211" s="4" t="s">
        <v>105</v>
      </c>
      <c r="C211" s="4" t="s">
        <v>269</v>
      </c>
      <c r="D211" s="4" t="s">
        <v>111</v>
      </c>
      <c r="E211" s="4"/>
      <c r="F211" s="13">
        <f t="shared" si="20"/>
        <v>7570.11</v>
      </c>
      <c r="G211" s="13">
        <f t="shared" si="20"/>
        <v>7376.7599999999993</v>
      </c>
      <c r="H211" s="19">
        <f t="shared" si="19"/>
        <v>0.97445875951604399</v>
      </c>
      <c r="I211" s="5">
        <v>7570.11</v>
      </c>
      <c r="J211" s="5">
        <v>7376.7664400000003</v>
      </c>
      <c r="K211" s="17">
        <f t="shared" si="17"/>
        <v>0</v>
      </c>
      <c r="L211" s="17">
        <f t="shared" si="18"/>
        <v>6.4400000010209624E-3</v>
      </c>
    </row>
    <row r="212" spans="1:12" ht="63.75" outlineLevel="4">
      <c r="A212" s="3" t="s">
        <v>270</v>
      </c>
      <c r="B212" s="4" t="s">
        <v>105</v>
      </c>
      <c r="C212" s="4" t="s">
        <v>269</v>
      </c>
      <c r="D212" s="4" t="s">
        <v>271</v>
      </c>
      <c r="E212" s="4"/>
      <c r="F212" s="13">
        <f t="shared" si="20"/>
        <v>7570.11</v>
      </c>
      <c r="G212" s="13">
        <f t="shared" si="20"/>
        <v>7376.7599999999993</v>
      </c>
      <c r="H212" s="19">
        <f t="shared" si="19"/>
        <v>0.97445875951604399</v>
      </c>
      <c r="I212" s="5">
        <v>7570.11</v>
      </c>
      <c r="J212" s="5">
        <v>7376.7664400000003</v>
      </c>
      <c r="K212" s="17">
        <f t="shared" si="17"/>
        <v>0</v>
      </c>
      <c r="L212" s="17">
        <f t="shared" si="18"/>
        <v>6.4400000010209624E-3</v>
      </c>
    </row>
    <row r="213" spans="1:12" ht="25.5" outlineLevel="5">
      <c r="A213" s="3" t="s">
        <v>272</v>
      </c>
      <c r="B213" s="4" t="s">
        <v>105</v>
      </c>
      <c r="C213" s="4" t="s">
        <v>269</v>
      </c>
      <c r="D213" s="4" t="s">
        <v>273</v>
      </c>
      <c r="E213" s="4"/>
      <c r="F213" s="13">
        <f>F214+F215+F216</f>
        <v>7570.11</v>
      </c>
      <c r="G213" s="13">
        <f>G214+G215+G216</f>
        <v>7376.7599999999993</v>
      </c>
      <c r="H213" s="19">
        <f t="shared" si="19"/>
        <v>0.97445875951604399</v>
      </c>
      <c r="I213" s="5">
        <v>7570.11</v>
      </c>
      <c r="J213" s="5">
        <v>7376.7664400000003</v>
      </c>
      <c r="K213" s="17">
        <f t="shared" si="17"/>
        <v>0</v>
      </c>
      <c r="L213" s="17">
        <f t="shared" si="18"/>
        <v>6.4400000010209624E-3</v>
      </c>
    </row>
    <row r="214" spans="1:12" ht="25.5" outlineLevel="6">
      <c r="A214" s="3" t="s">
        <v>128</v>
      </c>
      <c r="B214" s="4" t="s">
        <v>105</v>
      </c>
      <c r="C214" s="4" t="s">
        <v>269</v>
      </c>
      <c r="D214" s="4" t="s">
        <v>273</v>
      </c>
      <c r="E214" s="4" t="s">
        <v>129</v>
      </c>
      <c r="F214" s="13">
        <v>6810.86</v>
      </c>
      <c r="G214" s="13">
        <v>6777.94</v>
      </c>
      <c r="H214" s="19">
        <f t="shared" si="19"/>
        <v>0.99516654284480965</v>
      </c>
      <c r="I214" s="5">
        <v>6810.86</v>
      </c>
      <c r="J214" s="5">
        <v>6777.9449599999998</v>
      </c>
      <c r="K214" s="17">
        <f t="shared" si="17"/>
        <v>0</v>
      </c>
      <c r="L214" s="17">
        <f t="shared" si="18"/>
        <v>4.9600000002101297E-3</v>
      </c>
    </row>
    <row r="215" spans="1:12" ht="38.25" outlineLevel="6">
      <c r="A215" s="3" t="s">
        <v>20</v>
      </c>
      <c r="B215" s="4" t="s">
        <v>105</v>
      </c>
      <c r="C215" s="4" t="s">
        <v>269</v>
      </c>
      <c r="D215" s="4" t="s">
        <v>273</v>
      </c>
      <c r="E215" s="4" t="s">
        <v>21</v>
      </c>
      <c r="F215" s="13">
        <v>702.83</v>
      </c>
      <c r="G215" s="13">
        <v>542.66999999999996</v>
      </c>
      <c r="H215" s="19">
        <f t="shared" si="19"/>
        <v>0.77212128110638412</v>
      </c>
      <c r="I215" s="5">
        <v>702.83500000000004</v>
      </c>
      <c r="J215" s="5">
        <v>542.67260999999996</v>
      </c>
      <c r="K215" s="17">
        <f t="shared" si="17"/>
        <v>4.9999999999954525E-3</v>
      </c>
      <c r="L215" s="17">
        <f t="shared" si="18"/>
        <v>2.6100000000042201E-3</v>
      </c>
    </row>
    <row r="216" spans="1:12" ht="25.5" outlineLevel="6">
      <c r="A216" s="3" t="s">
        <v>246</v>
      </c>
      <c r="B216" s="4" t="s">
        <v>105</v>
      </c>
      <c r="C216" s="4" t="s">
        <v>269</v>
      </c>
      <c r="D216" s="4" t="s">
        <v>273</v>
      </c>
      <c r="E216" s="4" t="s">
        <v>247</v>
      </c>
      <c r="F216" s="13">
        <v>56.42</v>
      </c>
      <c r="G216" s="13">
        <v>56.15</v>
      </c>
      <c r="H216" s="19">
        <f t="shared" si="19"/>
        <v>0.99521446295639837</v>
      </c>
      <c r="I216" s="5">
        <v>56.414999999999999</v>
      </c>
      <c r="J216" s="5">
        <v>56.148870000000002</v>
      </c>
      <c r="K216" s="17">
        <f t="shared" si="17"/>
        <v>-5.000000000002558E-3</v>
      </c>
      <c r="L216" s="17">
        <f t="shared" si="18"/>
        <v>-1.1299999999963006E-3</v>
      </c>
    </row>
    <row r="217" spans="1:12" s="10" customFormat="1" ht="51">
      <c r="A217" s="7" t="s">
        <v>274</v>
      </c>
      <c r="B217" s="8" t="s">
        <v>275</v>
      </c>
      <c r="C217" s="8"/>
      <c r="D217" s="8"/>
      <c r="E217" s="8"/>
      <c r="F217" s="12">
        <f>F218+F228</f>
        <v>33067.340000000004</v>
      </c>
      <c r="G217" s="12">
        <f>G218+G228</f>
        <v>15119.82</v>
      </c>
      <c r="H217" s="18">
        <f t="shared" si="19"/>
        <v>0.4572433101664663</v>
      </c>
      <c r="I217" s="9">
        <v>33067.335659999997</v>
      </c>
      <c r="J217" s="9">
        <v>15119.822700000001</v>
      </c>
      <c r="K217" s="17">
        <f t="shared" si="17"/>
        <v>-4.3400000067777E-3</v>
      </c>
      <c r="L217" s="17">
        <f t="shared" si="18"/>
        <v>2.7000000009138603E-3</v>
      </c>
    </row>
    <row r="218" spans="1:12" outlineLevel="1">
      <c r="A218" s="3" t="s">
        <v>106</v>
      </c>
      <c r="B218" s="4" t="s">
        <v>275</v>
      </c>
      <c r="C218" s="4" t="s">
        <v>107</v>
      </c>
      <c r="D218" s="4"/>
      <c r="E218" s="4"/>
      <c r="F218" s="13">
        <f>F219</f>
        <v>4443.96</v>
      </c>
      <c r="G218" s="13">
        <f>G219</f>
        <v>4351.2400000000007</v>
      </c>
      <c r="H218" s="19">
        <f t="shared" si="19"/>
        <v>0.97913572579411168</v>
      </c>
      <c r="I218" s="5">
        <v>4443.9579999999996</v>
      </c>
      <c r="J218" s="5">
        <v>4351.2376999999997</v>
      </c>
      <c r="K218" s="17">
        <f t="shared" si="17"/>
        <v>-2.0000000004074536E-3</v>
      </c>
      <c r="L218" s="17">
        <f t="shared" si="18"/>
        <v>-2.3000000010142685E-3</v>
      </c>
    </row>
    <row r="219" spans="1:12" outlineLevel="2">
      <c r="A219" s="3" t="s">
        <v>108</v>
      </c>
      <c r="B219" s="4" t="s">
        <v>275</v>
      </c>
      <c r="C219" s="4" t="s">
        <v>109</v>
      </c>
      <c r="D219" s="4"/>
      <c r="E219" s="4"/>
      <c r="F219" s="13">
        <f>F220</f>
        <v>4443.96</v>
      </c>
      <c r="G219" s="13">
        <f>G220</f>
        <v>4351.2400000000007</v>
      </c>
      <c r="H219" s="19">
        <f t="shared" si="19"/>
        <v>0.97913572579411168</v>
      </c>
      <c r="I219" s="5">
        <v>4443.9579999999996</v>
      </c>
      <c r="J219" s="5">
        <v>4351.2376999999997</v>
      </c>
      <c r="K219" s="17">
        <f t="shared" si="17"/>
        <v>-2.0000000004074536E-3</v>
      </c>
      <c r="L219" s="17">
        <f t="shared" si="18"/>
        <v>-2.3000000010142685E-3</v>
      </c>
    </row>
    <row r="220" spans="1:12" ht="25.5" outlineLevel="3">
      <c r="A220" s="3" t="s">
        <v>110</v>
      </c>
      <c r="B220" s="4" t="s">
        <v>275</v>
      </c>
      <c r="C220" s="4" t="s">
        <v>109</v>
      </c>
      <c r="D220" s="4" t="s">
        <v>111</v>
      </c>
      <c r="E220" s="4"/>
      <c r="F220" s="13">
        <f>F221+F224</f>
        <v>4443.96</v>
      </c>
      <c r="G220" s="13">
        <f>G221+G224</f>
        <v>4351.2400000000007</v>
      </c>
      <c r="H220" s="19">
        <f t="shared" si="19"/>
        <v>0.97913572579411168</v>
      </c>
      <c r="I220" s="5">
        <v>4443.9579999999996</v>
      </c>
      <c r="J220" s="5">
        <v>4351.2376999999997</v>
      </c>
      <c r="K220" s="17">
        <f t="shared" si="17"/>
        <v>-2.0000000004074536E-3</v>
      </c>
      <c r="L220" s="17">
        <f t="shared" si="18"/>
        <v>-2.3000000010142685E-3</v>
      </c>
    </row>
    <row r="221" spans="1:12" ht="25.5" outlineLevel="4">
      <c r="A221" s="3" t="s">
        <v>112</v>
      </c>
      <c r="B221" s="4" t="s">
        <v>275</v>
      </c>
      <c r="C221" s="4" t="s">
        <v>109</v>
      </c>
      <c r="D221" s="4" t="s">
        <v>113</v>
      </c>
      <c r="E221" s="4"/>
      <c r="F221" s="13">
        <f>F222</f>
        <v>30</v>
      </c>
      <c r="G221" s="13">
        <f>G222</f>
        <v>30</v>
      </c>
      <c r="H221" s="19">
        <f t="shared" si="19"/>
        <v>1</v>
      </c>
      <c r="I221" s="5">
        <v>30</v>
      </c>
      <c r="J221" s="5">
        <v>30</v>
      </c>
      <c r="K221" s="17">
        <f t="shared" si="17"/>
        <v>0</v>
      </c>
      <c r="L221" s="17">
        <f t="shared" si="18"/>
        <v>0</v>
      </c>
    </row>
    <row r="222" spans="1:12" ht="25.5" outlineLevel="5">
      <c r="A222" s="3" t="s">
        <v>114</v>
      </c>
      <c r="B222" s="4" t="s">
        <v>275</v>
      </c>
      <c r="C222" s="4" t="s">
        <v>109</v>
      </c>
      <c r="D222" s="4" t="s">
        <v>115</v>
      </c>
      <c r="E222" s="4"/>
      <c r="F222" s="13">
        <f>F223</f>
        <v>30</v>
      </c>
      <c r="G222" s="13">
        <f>G223</f>
        <v>30</v>
      </c>
      <c r="H222" s="19">
        <f t="shared" si="19"/>
        <v>1</v>
      </c>
      <c r="I222" s="5">
        <v>30</v>
      </c>
      <c r="J222" s="5">
        <v>30</v>
      </c>
      <c r="K222" s="17">
        <f t="shared" si="17"/>
        <v>0</v>
      </c>
      <c r="L222" s="17">
        <f t="shared" si="18"/>
        <v>0</v>
      </c>
    </row>
    <row r="223" spans="1:12" outlineLevel="6">
      <c r="A223" s="3" t="s">
        <v>116</v>
      </c>
      <c r="B223" s="4" t="s">
        <v>275</v>
      </c>
      <c r="C223" s="4" t="s">
        <v>109</v>
      </c>
      <c r="D223" s="4" t="s">
        <v>115</v>
      </c>
      <c r="E223" s="4" t="s">
        <v>117</v>
      </c>
      <c r="F223" s="13">
        <v>30</v>
      </c>
      <c r="G223" s="13">
        <v>30</v>
      </c>
      <c r="H223" s="19">
        <f t="shared" si="19"/>
        <v>1</v>
      </c>
      <c r="I223" s="5">
        <v>30</v>
      </c>
      <c r="J223" s="5">
        <v>30</v>
      </c>
      <c r="K223" s="17">
        <f t="shared" si="17"/>
        <v>0</v>
      </c>
      <c r="L223" s="17">
        <f t="shared" si="18"/>
        <v>0</v>
      </c>
    </row>
    <row r="224" spans="1:12" ht="63.75" outlineLevel="4">
      <c r="A224" s="3" t="s">
        <v>270</v>
      </c>
      <c r="B224" s="4" t="s">
        <v>275</v>
      </c>
      <c r="C224" s="4" t="s">
        <v>109</v>
      </c>
      <c r="D224" s="4" t="s">
        <v>271</v>
      </c>
      <c r="E224" s="4"/>
      <c r="F224" s="13">
        <f>F225</f>
        <v>4413.96</v>
      </c>
      <c r="G224" s="13">
        <f>G225</f>
        <v>4321.2400000000007</v>
      </c>
      <c r="H224" s="19">
        <f t="shared" si="19"/>
        <v>0.97899391929242685</v>
      </c>
      <c r="I224" s="5">
        <v>4413.9579999999996</v>
      </c>
      <c r="J224" s="5">
        <v>4321.2376999999997</v>
      </c>
      <c r="K224" s="17">
        <f t="shared" si="17"/>
        <v>-2.0000000004074536E-3</v>
      </c>
      <c r="L224" s="17">
        <f t="shared" si="18"/>
        <v>-2.3000000010142685E-3</v>
      </c>
    </row>
    <row r="225" spans="1:12" ht="25.5" outlineLevel="5">
      <c r="A225" s="3" t="s">
        <v>272</v>
      </c>
      <c r="B225" s="4" t="s">
        <v>275</v>
      </c>
      <c r="C225" s="4" t="s">
        <v>109</v>
      </c>
      <c r="D225" s="4" t="s">
        <v>276</v>
      </c>
      <c r="E225" s="4"/>
      <c r="F225" s="13">
        <f>F226+F227</f>
        <v>4413.96</v>
      </c>
      <c r="G225" s="13">
        <f>G226+G227</f>
        <v>4321.2400000000007</v>
      </c>
      <c r="H225" s="19">
        <f t="shared" si="19"/>
        <v>0.97899391929242685</v>
      </c>
      <c r="I225" s="5">
        <v>4413.9579999999996</v>
      </c>
      <c r="J225" s="5">
        <v>4321.2376999999997</v>
      </c>
      <c r="K225" s="17">
        <f t="shared" si="17"/>
        <v>-2.0000000004074536E-3</v>
      </c>
      <c r="L225" s="17">
        <f t="shared" si="18"/>
        <v>-2.3000000010142685E-3</v>
      </c>
    </row>
    <row r="226" spans="1:12" ht="25.5" outlineLevel="6">
      <c r="A226" s="3" t="s">
        <v>128</v>
      </c>
      <c r="B226" s="4" t="s">
        <v>275</v>
      </c>
      <c r="C226" s="4" t="s">
        <v>109</v>
      </c>
      <c r="D226" s="4" t="s">
        <v>276</v>
      </c>
      <c r="E226" s="4" t="s">
        <v>129</v>
      </c>
      <c r="F226" s="13">
        <v>4251.46</v>
      </c>
      <c r="G226" s="13">
        <v>4162.43</v>
      </c>
      <c r="H226" s="19">
        <f t="shared" si="19"/>
        <v>0.97905895856952674</v>
      </c>
      <c r="I226" s="5">
        <v>4251.4579999999996</v>
      </c>
      <c r="J226" s="5">
        <v>4162.4310100000002</v>
      </c>
      <c r="K226" s="17">
        <f t="shared" si="17"/>
        <v>-2.0000000004074536E-3</v>
      </c>
      <c r="L226" s="17">
        <f t="shared" si="18"/>
        <v>1.0099999999511056E-3</v>
      </c>
    </row>
    <row r="227" spans="1:12" ht="38.25" outlineLevel="6">
      <c r="A227" s="3" t="s">
        <v>20</v>
      </c>
      <c r="B227" s="4" t="s">
        <v>275</v>
      </c>
      <c r="C227" s="4" t="s">
        <v>109</v>
      </c>
      <c r="D227" s="4" t="s">
        <v>276</v>
      </c>
      <c r="E227" s="4" t="s">
        <v>21</v>
      </c>
      <c r="F227" s="13">
        <v>162.5</v>
      </c>
      <c r="G227" s="13">
        <v>158.81</v>
      </c>
      <c r="H227" s="19">
        <f t="shared" si="19"/>
        <v>0.97729230769230768</v>
      </c>
      <c r="I227" s="5">
        <v>162.5</v>
      </c>
      <c r="J227" s="5">
        <v>158.80669</v>
      </c>
      <c r="K227" s="17">
        <f t="shared" si="17"/>
        <v>0</v>
      </c>
      <c r="L227" s="17">
        <f t="shared" si="18"/>
        <v>-3.3099999999990359E-3</v>
      </c>
    </row>
    <row r="228" spans="1:12" ht="25.5" outlineLevel="1">
      <c r="A228" s="3" t="s">
        <v>160</v>
      </c>
      <c r="B228" s="4" t="s">
        <v>275</v>
      </c>
      <c r="C228" s="4" t="s">
        <v>161</v>
      </c>
      <c r="D228" s="4"/>
      <c r="E228" s="4"/>
      <c r="F228" s="13">
        <f>F229+F242+F247</f>
        <v>28623.38</v>
      </c>
      <c r="G228" s="13">
        <f>G229+G242+G247</f>
        <v>10768.58</v>
      </c>
      <c r="H228" s="19">
        <f t="shared" si="19"/>
        <v>0.37621622603619836</v>
      </c>
      <c r="I228" s="5">
        <v>28623.377659999998</v>
      </c>
      <c r="J228" s="5">
        <v>10768.584999999999</v>
      </c>
      <c r="K228" s="17">
        <f t="shared" si="17"/>
        <v>-2.3400000027322676E-3</v>
      </c>
      <c r="L228" s="17">
        <f t="shared" si="18"/>
        <v>4.9999999991996447E-3</v>
      </c>
    </row>
    <row r="229" spans="1:12" outlineLevel="2">
      <c r="A229" s="3" t="s">
        <v>162</v>
      </c>
      <c r="B229" s="4" t="s">
        <v>275</v>
      </c>
      <c r="C229" s="4" t="s">
        <v>163</v>
      </c>
      <c r="D229" s="4"/>
      <c r="E229" s="4"/>
      <c r="F229" s="13">
        <f>F230+F238</f>
        <v>27367.08</v>
      </c>
      <c r="G229" s="13">
        <f>G230+G238</f>
        <v>10633.58</v>
      </c>
      <c r="H229" s="19">
        <f t="shared" si="19"/>
        <v>0.38855369297710968</v>
      </c>
      <c r="I229" s="5">
        <v>27367.08066</v>
      </c>
      <c r="J229" s="5">
        <v>10633.584999999999</v>
      </c>
      <c r="K229" s="17">
        <f t="shared" si="17"/>
        <v>6.5999999787891284E-4</v>
      </c>
      <c r="L229" s="17">
        <f t="shared" si="18"/>
        <v>4.9999999991996447E-3</v>
      </c>
    </row>
    <row r="230" spans="1:12" ht="25.5" outlineLevel="3">
      <c r="A230" s="3" t="s">
        <v>178</v>
      </c>
      <c r="B230" s="4" t="s">
        <v>275</v>
      </c>
      <c r="C230" s="4" t="s">
        <v>163</v>
      </c>
      <c r="D230" s="4" t="s">
        <v>179</v>
      </c>
      <c r="E230" s="4"/>
      <c r="F230" s="13">
        <f>F231</f>
        <v>25603.4</v>
      </c>
      <c r="G230" s="13">
        <f>G231</f>
        <v>8869.9</v>
      </c>
      <c r="H230" s="19">
        <f t="shared" si="19"/>
        <v>0.34643445792355698</v>
      </c>
      <c r="I230" s="5">
        <v>25603.400659999999</v>
      </c>
      <c r="J230" s="5">
        <v>8869.9050000000007</v>
      </c>
      <c r="K230" s="17">
        <f t="shared" si="17"/>
        <v>6.5999999787891284E-4</v>
      </c>
      <c r="L230" s="17">
        <f t="shared" si="18"/>
        <v>5.0000000010186341E-3</v>
      </c>
    </row>
    <row r="231" spans="1:12" ht="38.25" outlineLevel="4">
      <c r="A231" s="3" t="s">
        <v>180</v>
      </c>
      <c r="B231" s="4" t="s">
        <v>275</v>
      </c>
      <c r="C231" s="4" t="s">
        <v>163</v>
      </c>
      <c r="D231" s="4" t="s">
        <v>181</v>
      </c>
      <c r="E231" s="4"/>
      <c r="F231" s="13">
        <f>F232+F234+F236</f>
        <v>25603.4</v>
      </c>
      <c r="G231" s="13">
        <f>G232+G234+G236</f>
        <v>8869.9</v>
      </c>
      <c r="H231" s="19">
        <f t="shared" si="19"/>
        <v>0.34643445792355698</v>
      </c>
      <c r="I231" s="5">
        <v>25603.400659999999</v>
      </c>
      <c r="J231" s="5">
        <v>8869.9050000000007</v>
      </c>
      <c r="K231" s="17">
        <f t="shared" si="17"/>
        <v>6.5999999787891284E-4</v>
      </c>
      <c r="L231" s="17">
        <f t="shared" si="18"/>
        <v>5.0000000010186341E-3</v>
      </c>
    </row>
    <row r="232" spans="1:12" ht="38.25" outlineLevel="5">
      <c r="A232" s="3" t="s">
        <v>182</v>
      </c>
      <c r="B232" s="4" t="s">
        <v>275</v>
      </c>
      <c r="C232" s="4" t="s">
        <v>163</v>
      </c>
      <c r="D232" s="4" t="s">
        <v>186</v>
      </c>
      <c r="E232" s="4"/>
      <c r="F232" s="13">
        <f>F233</f>
        <v>19852.3</v>
      </c>
      <c r="G232" s="13">
        <f>G233</f>
        <v>5955.69</v>
      </c>
      <c r="H232" s="19">
        <f t="shared" si="19"/>
        <v>0.3</v>
      </c>
      <c r="I232" s="5">
        <v>19852.296729999998</v>
      </c>
      <c r="J232" s="5">
        <v>5955.6890299999995</v>
      </c>
      <c r="K232" s="17">
        <f t="shared" si="17"/>
        <v>-3.2700000010663643E-3</v>
      </c>
      <c r="L232" s="17">
        <f t="shared" si="18"/>
        <v>-9.7000000005209586E-4</v>
      </c>
    </row>
    <row r="233" spans="1:12" outlineLevel="6">
      <c r="A233" s="3" t="s">
        <v>183</v>
      </c>
      <c r="B233" s="4" t="s">
        <v>275</v>
      </c>
      <c r="C233" s="4" t="s">
        <v>163</v>
      </c>
      <c r="D233" s="4" t="s">
        <v>186</v>
      </c>
      <c r="E233" s="4" t="s">
        <v>184</v>
      </c>
      <c r="F233" s="13">
        <v>19852.3</v>
      </c>
      <c r="G233" s="13">
        <v>5955.69</v>
      </c>
      <c r="H233" s="19">
        <f t="shared" si="19"/>
        <v>0.3</v>
      </c>
      <c r="I233" s="5">
        <v>19852.296729999998</v>
      </c>
      <c r="J233" s="5">
        <v>5955.6890299999995</v>
      </c>
      <c r="K233" s="17">
        <f t="shared" si="17"/>
        <v>-3.2700000010663643E-3</v>
      </c>
      <c r="L233" s="17">
        <f t="shared" si="18"/>
        <v>-9.7000000005209586E-4</v>
      </c>
    </row>
    <row r="234" spans="1:12" ht="38.25" outlineLevel="5">
      <c r="A234" s="3" t="s">
        <v>185</v>
      </c>
      <c r="B234" s="4" t="s">
        <v>275</v>
      </c>
      <c r="C234" s="4" t="s">
        <v>163</v>
      </c>
      <c r="D234" s="4" t="s">
        <v>187</v>
      </c>
      <c r="E234" s="4"/>
      <c r="F234" s="13">
        <f>F235</f>
        <v>3174.4</v>
      </c>
      <c r="G234" s="13">
        <f>G235</f>
        <v>952.32</v>
      </c>
      <c r="H234" s="19">
        <f t="shared" si="19"/>
        <v>0.3</v>
      </c>
      <c r="I234" s="5">
        <v>3174.4045599999999</v>
      </c>
      <c r="J234" s="5">
        <v>952.32135000000005</v>
      </c>
      <c r="K234" s="17">
        <f t="shared" si="17"/>
        <v>4.5599999998557905E-3</v>
      </c>
      <c r="L234" s="17">
        <f t="shared" si="18"/>
        <v>1.3500000000021828E-3</v>
      </c>
    </row>
    <row r="235" spans="1:12" outlineLevel="6">
      <c r="A235" s="3" t="s">
        <v>183</v>
      </c>
      <c r="B235" s="4" t="s">
        <v>275</v>
      </c>
      <c r="C235" s="4" t="s">
        <v>163</v>
      </c>
      <c r="D235" s="4" t="s">
        <v>187</v>
      </c>
      <c r="E235" s="4" t="s">
        <v>184</v>
      </c>
      <c r="F235" s="13">
        <v>3174.4</v>
      </c>
      <c r="G235" s="13">
        <v>952.32</v>
      </c>
      <c r="H235" s="19">
        <f t="shared" si="19"/>
        <v>0.3</v>
      </c>
      <c r="I235" s="5">
        <v>3174.4045599999999</v>
      </c>
      <c r="J235" s="5">
        <v>952.32135000000005</v>
      </c>
      <c r="K235" s="17">
        <f t="shared" si="17"/>
        <v>4.5599999998557905E-3</v>
      </c>
      <c r="L235" s="17">
        <f t="shared" si="18"/>
        <v>1.3500000000021828E-3</v>
      </c>
    </row>
    <row r="236" spans="1:12" ht="38.25" outlineLevel="5">
      <c r="A236" s="3" t="s">
        <v>188</v>
      </c>
      <c r="B236" s="4" t="s">
        <v>275</v>
      </c>
      <c r="C236" s="4" t="s">
        <v>163</v>
      </c>
      <c r="D236" s="4" t="s">
        <v>189</v>
      </c>
      <c r="E236" s="4"/>
      <c r="F236" s="13">
        <f>F237</f>
        <v>2576.6999999999998</v>
      </c>
      <c r="G236" s="13">
        <f>G237</f>
        <v>1961.89</v>
      </c>
      <c r="H236" s="19">
        <f t="shared" si="19"/>
        <v>0.7613963596848683</v>
      </c>
      <c r="I236" s="5">
        <v>2576.6993699999998</v>
      </c>
      <c r="J236" s="5">
        <v>1961.89462</v>
      </c>
      <c r="K236" s="17">
        <f t="shared" si="17"/>
        <v>-6.3000000000101863E-4</v>
      </c>
      <c r="L236" s="17">
        <f t="shared" si="18"/>
        <v>4.6199999999316788E-3</v>
      </c>
    </row>
    <row r="237" spans="1:12" outlineLevel="6">
      <c r="A237" s="3" t="s">
        <v>183</v>
      </c>
      <c r="B237" s="4" t="s">
        <v>275</v>
      </c>
      <c r="C237" s="4" t="s">
        <v>163</v>
      </c>
      <c r="D237" s="4" t="s">
        <v>189</v>
      </c>
      <c r="E237" s="4" t="s">
        <v>184</v>
      </c>
      <c r="F237" s="13">
        <v>2576.6999999999998</v>
      </c>
      <c r="G237" s="13">
        <v>1961.89</v>
      </c>
      <c r="H237" s="19">
        <f t="shared" si="19"/>
        <v>0.7613963596848683</v>
      </c>
      <c r="I237" s="5">
        <v>2576.6993699999998</v>
      </c>
      <c r="J237" s="5">
        <v>1961.89462</v>
      </c>
      <c r="K237" s="17">
        <f t="shared" si="17"/>
        <v>-6.3000000000101863E-4</v>
      </c>
      <c r="L237" s="17">
        <f t="shared" si="18"/>
        <v>4.6199999999316788E-3</v>
      </c>
    </row>
    <row r="238" spans="1:12" ht="25.5" outlineLevel="3">
      <c r="A238" s="3" t="s">
        <v>110</v>
      </c>
      <c r="B238" s="4" t="s">
        <v>275</v>
      </c>
      <c r="C238" s="4" t="s">
        <v>163</v>
      </c>
      <c r="D238" s="4" t="s">
        <v>111</v>
      </c>
      <c r="E238" s="4"/>
      <c r="F238" s="13">
        <f t="shared" ref="F238:G240" si="21">F239</f>
        <v>1763.68</v>
      </c>
      <c r="G238" s="13">
        <f t="shared" si="21"/>
        <v>1763.68</v>
      </c>
      <c r="H238" s="19">
        <f t="shared" si="19"/>
        <v>1</v>
      </c>
      <c r="I238" s="5">
        <v>1763.68</v>
      </c>
      <c r="J238" s="5">
        <v>1763.68</v>
      </c>
      <c r="K238" s="17">
        <f t="shared" si="17"/>
        <v>0</v>
      </c>
      <c r="L238" s="17">
        <f t="shared" si="18"/>
        <v>0</v>
      </c>
    </row>
    <row r="239" spans="1:12" ht="25.5" outlineLevel="4">
      <c r="A239" s="3" t="s">
        <v>112</v>
      </c>
      <c r="B239" s="4" t="s">
        <v>275</v>
      </c>
      <c r="C239" s="4" t="s">
        <v>163</v>
      </c>
      <c r="D239" s="4" t="s">
        <v>113</v>
      </c>
      <c r="E239" s="4"/>
      <c r="F239" s="13">
        <f t="shared" si="21"/>
        <v>1763.68</v>
      </c>
      <c r="G239" s="13">
        <f t="shared" si="21"/>
        <v>1763.68</v>
      </c>
      <c r="H239" s="19">
        <f t="shared" si="19"/>
        <v>1</v>
      </c>
      <c r="I239" s="5">
        <v>1763.68</v>
      </c>
      <c r="J239" s="5">
        <v>1763.68</v>
      </c>
      <c r="K239" s="17">
        <f t="shared" si="17"/>
        <v>0</v>
      </c>
      <c r="L239" s="17">
        <f t="shared" si="18"/>
        <v>0</v>
      </c>
    </row>
    <row r="240" spans="1:12" ht="25.5" outlineLevel="5">
      <c r="A240" s="3" t="s">
        <v>114</v>
      </c>
      <c r="B240" s="4" t="s">
        <v>275</v>
      </c>
      <c r="C240" s="4" t="s">
        <v>163</v>
      </c>
      <c r="D240" s="4" t="s">
        <v>115</v>
      </c>
      <c r="E240" s="4"/>
      <c r="F240" s="13">
        <f t="shared" si="21"/>
        <v>1763.68</v>
      </c>
      <c r="G240" s="13">
        <f t="shared" si="21"/>
        <v>1763.68</v>
      </c>
      <c r="H240" s="19">
        <f t="shared" si="19"/>
        <v>1</v>
      </c>
      <c r="I240" s="5">
        <v>1763.68</v>
      </c>
      <c r="J240" s="5">
        <v>1763.68</v>
      </c>
      <c r="K240" s="17">
        <f t="shared" si="17"/>
        <v>0</v>
      </c>
      <c r="L240" s="17">
        <f t="shared" si="18"/>
        <v>0</v>
      </c>
    </row>
    <row r="241" spans="1:12" outlineLevel="6">
      <c r="A241" s="3" t="s">
        <v>183</v>
      </c>
      <c r="B241" s="4" t="s">
        <v>275</v>
      </c>
      <c r="C241" s="4" t="s">
        <v>163</v>
      </c>
      <c r="D241" s="4" t="s">
        <v>115</v>
      </c>
      <c r="E241" s="4" t="s">
        <v>184</v>
      </c>
      <c r="F241" s="13">
        <v>1763.68</v>
      </c>
      <c r="G241" s="13">
        <v>1763.68</v>
      </c>
      <c r="H241" s="19">
        <f t="shared" si="19"/>
        <v>1</v>
      </c>
      <c r="I241" s="5">
        <v>1763.68</v>
      </c>
      <c r="J241" s="5">
        <v>1763.68</v>
      </c>
      <c r="K241" s="17">
        <f t="shared" si="17"/>
        <v>0</v>
      </c>
      <c r="L241" s="17">
        <f t="shared" si="18"/>
        <v>0</v>
      </c>
    </row>
    <row r="242" spans="1:12" outlineLevel="2">
      <c r="A242" s="3" t="s">
        <v>190</v>
      </c>
      <c r="B242" s="4" t="s">
        <v>275</v>
      </c>
      <c r="C242" s="4" t="s">
        <v>191</v>
      </c>
      <c r="D242" s="4"/>
      <c r="E242" s="4"/>
      <c r="F242" s="13">
        <f t="shared" ref="F242:G245" si="22">F243</f>
        <v>456.3</v>
      </c>
      <c r="G242" s="13">
        <f t="shared" si="22"/>
        <v>135</v>
      </c>
      <c r="H242" s="19">
        <f t="shared" si="19"/>
        <v>0.29585798816568049</v>
      </c>
      <c r="I242" s="5">
        <v>456.29700000000003</v>
      </c>
      <c r="J242" s="5">
        <v>135</v>
      </c>
      <c r="K242" s="17">
        <f t="shared" si="17"/>
        <v>-2.9999999999859028E-3</v>
      </c>
      <c r="L242" s="17">
        <f t="shared" si="18"/>
        <v>0</v>
      </c>
    </row>
    <row r="243" spans="1:12" ht="38.25" outlineLevel="3">
      <c r="A243" s="3" t="s">
        <v>192</v>
      </c>
      <c r="B243" s="4" t="s">
        <v>275</v>
      </c>
      <c r="C243" s="4" t="s">
        <v>191</v>
      </c>
      <c r="D243" s="4" t="s">
        <v>193</v>
      </c>
      <c r="E243" s="4"/>
      <c r="F243" s="13">
        <f t="shared" si="22"/>
        <v>456.3</v>
      </c>
      <c r="G243" s="13">
        <f t="shared" si="22"/>
        <v>135</v>
      </c>
      <c r="H243" s="19">
        <f t="shared" si="19"/>
        <v>0.29585798816568049</v>
      </c>
      <c r="I243" s="5">
        <v>456.29700000000003</v>
      </c>
      <c r="J243" s="5">
        <v>135</v>
      </c>
      <c r="K243" s="17">
        <f t="shared" si="17"/>
        <v>-2.9999999999859028E-3</v>
      </c>
      <c r="L243" s="17">
        <f t="shared" si="18"/>
        <v>0</v>
      </c>
    </row>
    <row r="244" spans="1:12" ht="38.25" outlineLevel="4">
      <c r="A244" s="3" t="s">
        <v>194</v>
      </c>
      <c r="B244" s="4" t="s">
        <v>275</v>
      </c>
      <c r="C244" s="4" t="s">
        <v>191</v>
      </c>
      <c r="D244" s="4" t="s">
        <v>195</v>
      </c>
      <c r="E244" s="4"/>
      <c r="F244" s="13">
        <f t="shared" si="22"/>
        <v>456.3</v>
      </c>
      <c r="G244" s="13">
        <f t="shared" si="22"/>
        <v>135</v>
      </c>
      <c r="H244" s="19">
        <f t="shared" si="19"/>
        <v>0.29585798816568049</v>
      </c>
      <c r="I244" s="5">
        <v>456.29700000000003</v>
      </c>
      <c r="J244" s="5">
        <v>135</v>
      </c>
      <c r="K244" s="17">
        <f t="shared" si="17"/>
        <v>-2.9999999999859028E-3</v>
      </c>
      <c r="L244" s="17">
        <f t="shared" si="18"/>
        <v>0</v>
      </c>
    </row>
    <row r="245" spans="1:12" ht="25.5" outlineLevel="5">
      <c r="A245" s="3" t="s">
        <v>277</v>
      </c>
      <c r="B245" s="4" t="s">
        <v>275</v>
      </c>
      <c r="C245" s="4" t="s">
        <v>191</v>
      </c>
      <c r="D245" s="4" t="s">
        <v>278</v>
      </c>
      <c r="E245" s="4"/>
      <c r="F245" s="13">
        <f t="shared" si="22"/>
        <v>456.3</v>
      </c>
      <c r="G245" s="13">
        <f t="shared" si="22"/>
        <v>135</v>
      </c>
      <c r="H245" s="19">
        <f t="shared" si="19"/>
        <v>0.29585798816568049</v>
      </c>
      <c r="I245" s="5">
        <v>456.29700000000003</v>
      </c>
      <c r="J245" s="5">
        <v>135</v>
      </c>
      <c r="K245" s="17">
        <f t="shared" si="17"/>
        <v>-2.9999999999859028E-3</v>
      </c>
      <c r="L245" s="17">
        <f t="shared" si="18"/>
        <v>0</v>
      </c>
    </row>
    <row r="246" spans="1:12" ht="38.25" outlineLevel="6">
      <c r="A246" s="3" t="s">
        <v>20</v>
      </c>
      <c r="B246" s="4" t="s">
        <v>275</v>
      </c>
      <c r="C246" s="4" t="s">
        <v>191</v>
      </c>
      <c r="D246" s="4" t="s">
        <v>278</v>
      </c>
      <c r="E246" s="4" t="s">
        <v>21</v>
      </c>
      <c r="F246" s="13">
        <v>456.3</v>
      </c>
      <c r="G246" s="13">
        <v>135</v>
      </c>
      <c r="H246" s="19">
        <f t="shared" si="19"/>
        <v>0.29585798816568049</v>
      </c>
      <c r="I246" s="5">
        <v>456.29700000000003</v>
      </c>
      <c r="J246" s="5">
        <v>135</v>
      </c>
      <c r="K246" s="17">
        <f t="shared" si="17"/>
        <v>-2.9999999999859028E-3</v>
      </c>
      <c r="L246" s="17">
        <f t="shared" si="18"/>
        <v>0</v>
      </c>
    </row>
    <row r="247" spans="1:12" outlineLevel="2">
      <c r="A247" s="3" t="s">
        <v>222</v>
      </c>
      <c r="B247" s="4" t="s">
        <v>275</v>
      </c>
      <c r="C247" s="4" t="s">
        <v>223</v>
      </c>
      <c r="D247" s="4"/>
      <c r="E247" s="4"/>
      <c r="F247" s="13">
        <f t="shared" ref="F247:G250" si="23">F248</f>
        <v>800</v>
      </c>
      <c r="G247" s="13">
        <f t="shared" si="23"/>
        <v>0</v>
      </c>
      <c r="H247" s="19">
        <f t="shared" si="19"/>
        <v>0</v>
      </c>
      <c r="I247" s="5">
        <v>800</v>
      </c>
      <c r="J247" s="5">
        <v>0</v>
      </c>
      <c r="K247" s="17">
        <f t="shared" si="17"/>
        <v>0</v>
      </c>
      <c r="L247" s="17">
        <f t="shared" si="18"/>
        <v>0</v>
      </c>
    </row>
    <row r="248" spans="1:12" ht="38.25" outlineLevel="3">
      <c r="A248" s="3" t="s">
        <v>154</v>
      </c>
      <c r="B248" s="4" t="s">
        <v>275</v>
      </c>
      <c r="C248" s="4" t="s">
        <v>223</v>
      </c>
      <c r="D248" s="4" t="s">
        <v>155</v>
      </c>
      <c r="E248" s="4"/>
      <c r="F248" s="13">
        <f t="shared" si="23"/>
        <v>800</v>
      </c>
      <c r="G248" s="13">
        <f t="shared" si="23"/>
        <v>0</v>
      </c>
      <c r="H248" s="19">
        <f t="shared" si="19"/>
        <v>0</v>
      </c>
      <c r="I248" s="5">
        <v>800</v>
      </c>
      <c r="J248" s="5">
        <v>0</v>
      </c>
      <c r="K248" s="17">
        <f t="shared" si="17"/>
        <v>0</v>
      </c>
      <c r="L248" s="17">
        <f t="shared" si="18"/>
        <v>0</v>
      </c>
    </row>
    <row r="249" spans="1:12" ht="38.25" outlineLevel="4">
      <c r="A249" s="3" t="s">
        <v>230</v>
      </c>
      <c r="B249" s="4" t="s">
        <v>275</v>
      </c>
      <c r="C249" s="4" t="s">
        <v>223</v>
      </c>
      <c r="D249" s="4" t="s">
        <v>231</v>
      </c>
      <c r="E249" s="4"/>
      <c r="F249" s="13">
        <f t="shared" si="23"/>
        <v>800</v>
      </c>
      <c r="G249" s="13">
        <f t="shared" si="23"/>
        <v>0</v>
      </c>
      <c r="H249" s="19">
        <f t="shared" si="19"/>
        <v>0</v>
      </c>
      <c r="I249" s="5">
        <v>800</v>
      </c>
      <c r="J249" s="5">
        <v>0</v>
      </c>
      <c r="K249" s="17">
        <f t="shared" si="17"/>
        <v>0</v>
      </c>
      <c r="L249" s="17">
        <f t="shared" si="18"/>
        <v>0</v>
      </c>
    </row>
    <row r="250" spans="1:12" ht="25.5" outlineLevel="5">
      <c r="A250" s="3" t="s">
        <v>279</v>
      </c>
      <c r="B250" s="4" t="s">
        <v>275</v>
      </c>
      <c r="C250" s="4" t="s">
        <v>223</v>
      </c>
      <c r="D250" s="4" t="s">
        <v>280</v>
      </c>
      <c r="E250" s="4"/>
      <c r="F250" s="13">
        <f t="shared" si="23"/>
        <v>800</v>
      </c>
      <c r="G250" s="13">
        <f t="shared" si="23"/>
        <v>0</v>
      </c>
      <c r="H250" s="19">
        <f t="shared" si="19"/>
        <v>0</v>
      </c>
      <c r="I250" s="5">
        <v>800</v>
      </c>
      <c r="J250" s="5">
        <v>0</v>
      </c>
      <c r="K250" s="17">
        <f t="shared" si="17"/>
        <v>0</v>
      </c>
      <c r="L250" s="17">
        <f t="shared" si="18"/>
        <v>0</v>
      </c>
    </row>
    <row r="251" spans="1:12" ht="38.25" outlineLevel="6">
      <c r="A251" s="3" t="s">
        <v>20</v>
      </c>
      <c r="B251" s="4" t="s">
        <v>275</v>
      </c>
      <c r="C251" s="4" t="s">
        <v>223</v>
      </c>
      <c r="D251" s="4" t="s">
        <v>280</v>
      </c>
      <c r="E251" s="4" t="s">
        <v>21</v>
      </c>
      <c r="F251" s="13">
        <v>800</v>
      </c>
      <c r="G251" s="13">
        <v>0</v>
      </c>
      <c r="H251" s="19">
        <f t="shared" si="19"/>
        <v>0</v>
      </c>
      <c r="I251" s="5">
        <v>800</v>
      </c>
      <c r="J251" s="5">
        <v>0</v>
      </c>
      <c r="K251" s="17">
        <f t="shared" si="17"/>
        <v>0</v>
      </c>
      <c r="L251" s="17">
        <f t="shared" si="18"/>
        <v>0</v>
      </c>
    </row>
    <row r="252" spans="1:12" s="10" customFormat="1" ht="38.25">
      <c r="A252" s="7" t="s">
        <v>281</v>
      </c>
      <c r="B252" s="8" t="s">
        <v>282</v>
      </c>
      <c r="C252" s="8"/>
      <c r="D252" s="8"/>
      <c r="E252" s="8"/>
      <c r="F252" s="12">
        <f>F253+F276+F287+F293+F390+F418+F435+F461+F469</f>
        <v>280042.18</v>
      </c>
      <c r="G252" s="12">
        <f>G253+G276+G287+G293+G390+G418+G435+G461+G469</f>
        <v>277917.89</v>
      </c>
      <c r="H252" s="18">
        <f t="shared" si="19"/>
        <v>0.99241439271755427</v>
      </c>
      <c r="I252" s="9">
        <v>280042.18491000001</v>
      </c>
      <c r="J252" s="9">
        <v>277917.88092999998</v>
      </c>
      <c r="K252" s="17">
        <f t="shared" si="17"/>
        <v>4.9100000178441405E-3</v>
      </c>
      <c r="L252" s="17">
        <f t="shared" si="18"/>
        <v>-9.070000029169023E-3</v>
      </c>
    </row>
    <row r="253" spans="1:12" outlineLevel="1">
      <c r="A253" s="3" t="s">
        <v>106</v>
      </c>
      <c r="B253" s="4" t="s">
        <v>282</v>
      </c>
      <c r="C253" s="4" t="s">
        <v>107</v>
      </c>
      <c r="D253" s="4"/>
      <c r="E253" s="4"/>
      <c r="F253" s="13">
        <f>F254+F266</f>
        <v>10228.58</v>
      </c>
      <c r="G253" s="13">
        <f>G254+G266</f>
        <v>10027.06</v>
      </c>
      <c r="H253" s="19">
        <f t="shared" si="19"/>
        <v>0.98029834053211684</v>
      </c>
      <c r="I253" s="5">
        <v>10228.58</v>
      </c>
      <c r="J253" s="5">
        <v>10027.05234</v>
      </c>
      <c r="K253" s="17">
        <f t="shared" si="17"/>
        <v>0</v>
      </c>
      <c r="L253" s="17">
        <f t="shared" si="18"/>
        <v>-7.6599999993050005E-3</v>
      </c>
    </row>
    <row r="254" spans="1:12" ht="51" outlineLevel="2">
      <c r="A254" s="3" t="s">
        <v>283</v>
      </c>
      <c r="B254" s="4" t="s">
        <v>282</v>
      </c>
      <c r="C254" s="4" t="s">
        <v>284</v>
      </c>
      <c r="D254" s="4"/>
      <c r="E254" s="4"/>
      <c r="F254" s="13">
        <f>F255</f>
        <v>7518.31</v>
      </c>
      <c r="G254" s="13">
        <f>G255</f>
        <v>7369.36</v>
      </c>
      <c r="H254" s="19">
        <f t="shared" si="19"/>
        <v>0.98018836680051757</v>
      </c>
      <c r="I254" s="5">
        <v>7518.31</v>
      </c>
      <c r="J254" s="5">
        <v>7369.3582299999998</v>
      </c>
      <c r="K254" s="17">
        <f t="shared" si="17"/>
        <v>0</v>
      </c>
      <c r="L254" s="17">
        <f t="shared" si="18"/>
        <v>-1.7699999998512794E-3</v>
      </c>
    </row>
    <row r="255" spans="1:12" ht="51" outlineLevel="3">
      <c r="A255" s="3" t="s">
        <v>285</v>
      </c>
      <c r="B255" s="4" t="s">
        <v>282</v>
      </c>
      <c r="C255" s="4" t="s">
        <v>284</v>
      </c>
      <c r="D255" s="4" t="s">
        <v>286</v>
      </c>
      <c r="E255" s="4"/>
      <c r="F255" s="13">
        <f>F256+F263</f>
        <v>7518.31</v>
      </c>
      <c r="G255" s="13">
        <f>G256+G263</f>
        <v>7369.36</v>
      </c>
      <c r="H255" s="19">
        <f t="shared" si="19"/>
        <v>0.98018836680051757</v>
      </c>
      <c r="I255" s="5">
        <v>7518.31</v>
      </c>
      <c r="J255" s="5">
        <v>7369.3582299999998</v>
      </c>
      <c r="K255" s="17">
        <f t="shared" si="17"/>
        <v>0</v>
      </c>
      <c r="L255" s="17">
        <f t="shared" si="18"/>
        <v>-1.7699999998512794E-3</v>
      </c>
    </row>
    <row r="256" spans="1:12" ht="25.5" outlineLevel="4">
      <c r="A256" s="3" t="s">
        <v>287</v>
      </c>
      <c r="B256" s="4" t="s">
        <v>282</v>
      </c>
      <c r="C256" s="4" t="s">
        <v>284</v>
      </c>
      <c r="D256" s="4" t="s">
        <v>288</v>
      </c>
      <c r="E256" s="4"/>
      <c r="F256" s="13">
        <f>F257+F261</f>
        <v>7374.31</v>
      </c>
      <c r="G256" s="13">
        <f>G257+G261</f>
        <v>7250.08</v>
      </c>
      <c r="H256" s="19">
        <f t="shared" si="19"/>
        <v>0.98315367810683296</v>
      </c>
      <c r="I256" s="5">
        <v>7374.31</v>
      </c>
      <c r="J256" s="5">
        <v>7250.0782300000001</v>
      </c>
      <c r="K256" s="17">
        <f t="shared" si="17"/>
        <v>0</v>
      </c>
      <c r="L256" s="17">
        <f t="shared" si="18"/>
        <v>-1.7699999998512794E-3</v>
      </c>
    </row>
    <row r="257" spans="1:12" ht="38.25" outlineLevel="5">
      <c r="A257" s="3" t="s">
        <v>96</v>
      </c>
      <c r="B257" s="4" t="s">
        <v>282</v>
      </c>
      <c r="C257" s="4" t="s">
        <v>284</v>
      </c>
      <c r="D257" s="4" t="s">
        <v>289</v>
      </c>
      <c r="E257" s="4"/>
      <c r="F257" s="13">
        <f>F258+F259+F260</f>
        <v>7339.31</v>
      </c>
      <c r="G257" s="13">
        <f>G258+G259+G260</f>
        <v>7217.58</v>
      </c>
      <c r="H257" s="19">
        <f t="shared" si="19"/>
        <v>0.98341397215814563</v>
      </c>
      <c r="I257" s="5">
        <v>7339.31</v>
      </c>
      <c r="J257" s="5">
        <v>7217.5782300000001</v>
      </c>
      <c r="K257" s="17">
        <f t="shared" si="17"/>
        <v>0</v>
      </c>
      <c r="L257" s="17">
        <f t="shared" si="18"/>
        <v>-1.7699999998512794E-3</v>
      </c>
    </row>
    <row r="258" spans="1:12" ht="25.5" outlineLevel="6">
      <c r="A258" s="3" t="s">
        <v>90</v>
      </c>
      <c r="B258" s="4" t="s">
        <v>282</v>
      </c>
      <c r="C258" s="4" t="s">
        <v>284</v>
      </c>
      <c r="D258" s="4" t="s">
        <v>289</v>
      </c>
      <c r="E258" s="4" t="s">
        <v>91</v>
      </c>
      <c r="F258" s="13">
        <v>6844.81</v>
      </c>
      <c r="G258" s="13">
        <v>6740.58</v>
      </c>
      <c r="H258" s="19">
        <f t="shared" si="19"/>
        <v>0.98477240420113921</v>
      </c>
      <c r="I258" s="5">
        <v>6844.81</v>
      </c>
      <c r="J258" s="5">
        <v>6740.5756099999999</v>
      </c>
      <c r="K258" s="17">
        <f t="shared" si="17"/>
        <v>0</v>
      </c>
      <c r="L258" s="17">
        <f t="shared" si="18"/>
        <v>-4.3900000000576256E-3</v>
      </c>
    </row>
    <row r="259" spans="1:12" ht="38.25" outlineLevel="6">
      <c r="A259" s="3" t="s">
        <v>20</v>
      </c>
      <c r="B259" s="4" t="s">
        <v>282</v>
      </c>
      <c r="C259" s="4" t="s">
        <v>284</v>
      </c>
      <c r="D259" s="4" t="s">
        <v>289</v>
      </c>
      <c r="E259" s="4" t="s">
        <v>21</v>
      </c>
      <c r="F259" s="13">
        <v>449.5</v>
      </c>
      <c r="G259" s="13">
        <v>435.89</v>
      </c>
      <c r="H259" s="19">
        <f t="shared" si="19"/>
        <v>0.96972191323692991</v>
      </c>
      <c r="I259" s="5">
        <v>449.5</v>
      </c>
      <c r="J259" s="5">
        <v>435.88839999999999</v>
      </c>
      <c r="K259" s="17">
        <f t="shared" si="17"/>
        <v>0</v>
      </c>
      <c r="L259" s="17">
        <f t="shared" si="18"/>
        <v>-1.5999999999962711E-3</v>
      </c>
    </row>
    <row r="260" spans="1:12" ht="25.5" outlineLevel="6">
      <c r="A260" s="3" t="s">
        <v>246</v>
      </c>
      <c r="B260" s="4" t="s">
        <v>282</v>
      </c>
      <c r="C260" s="4" t="s">
        <v>284</v>
      </c>
      <c r="D260" s="4" t="s">
        <v>289</v>
      </c>
      <c r="E260" s="4" t="s">
        <v>247</v>
      </c>
      <c r="F260" s="13">
        <v>45</v>
      </c>
      <c r="G260" s="13">
        <v>41.11</v>
      </c>
      <c r="H260" s="19">
        <f t="shared" si="19"/>
        <v>0.91355555555555557</v>
      </c>
      <c r="I260" s="5">
        <v>45</v>
      </c>
      <c r="J260" s="5">
        <v>41.114220000000003</v>
      </c>
      <c r="K260" s="17">
        <f t="shared" si="17"/>
        <v>0</v>
      </c>
      <c r="L260" s="17">
        <f t="shared" si="18"/>
        <v>4.2200000000036653E-3</v>
      </c>
    </row>
    <row r="261" spans="1:12" ht="38.25" outlineLevel="5">
      <c r="A261" s="3" t="s">
        <v>290</v>
      </c>
      <c r="B261" s="4" t="s">
        <v>282</v>
      </c>
      <c r="C261" s="4" t="s">
        <v>284</v>
      </c>
      <c r="D261" s="4" t="s">
        <v>291</v>
      </c>
      <c r="E261" s="4"/>
      <c r="F261" s="13">
        <f>F262</f>
        <v>35</v>
      </c>
      <c r="G261" s="13">
        <f>G262</f>
        <v>32.5</v>
      </c>
      <c r="H261" s="19">
        <f t="shared" si="19"/>
        <v>0.9285714285714286</v>
      </c>
      <c r="I261" s="5">
        <v>35</v>
      </c>
      <c r="J261" s="5">
        <v>32.5</v>
      </c>
      <c r="K261" s="17">
        <f t="shared" si="17"/>
        <v>0</v>
      </c>
      <c r="L261" s="17">
        <f t="shared" si="18"/>
        <v>0</v>
      </c>
    </row>
    <row r="262" spans="1:12" ht="38.25" outlineLevel="6">
      <c r="A262" s="3" t="s">
        <v>20</v>
      </c>
      <c r="B262" s="4" t="s">
        <v>282</v>
      </c>
      <c r="C262" s="4" t="s">
        <v>284</v>
      </c>
      <c r="D262" s="4" t="s">
        <v>291</v>
      </c>
      <c r="E262" s="4" t="s">
        <v>21</v>
      </c>
      <c r="F262" s="13">
        <v>35</v>
      </c>
      <c r="G262" s="13">
        <v>32.5</v>
      </c>
      <c r="H262" s="19">
        <f t="shared" si="19"/>
        <v>0.9285714285714286</v>
      </c>
      <c r="I262" s="5">
        <v>35</v>
      </c>
      <c r="J262" s="5">
        <v>32.5</v>
      </c>
      <c r="K262" s="17">
        <f t="shared" si="17"/>
        <v>0</v>
      </c>
      <c r="L262" s="17">
        <f t="shared" si="18"/>
        <v>0</v>
      </c>
    </row>
    <row r="263" spans="1:12" ht="25.5" outlineLevel="4">
      <c r="A263" s="3" t="s">
        <v>292</v>
      </c>
      <c r="B263" s="4" t="s">
        <v>282</v>
      </c>
      <c r="C263" s="4" t="s">
        <v>284</v>
      </c>
      <c r="D263" s="4" t="s">
        <v>293</v>
      </c>
      <c r="E263" s="4"/>
      <c r="F263" s="13">
        <f>F264</f>
        <v>144</v>
      </c>
      <c r="G263" s="13">
        <f>G264</f>
        <v>119.28</v>
      </c>
      <c r="H263" s="19">
        <f t="shared" si="19"/>
        <v>0.82833333333333337</v>
      </c>
      <c r="I263" s="5">
        <v>144</v>
      </c>
      <c r="J263" s="5">
        <v>119.28</v>
      </c>
      <c r="K263" s="17">
        <f t="shared" si="17"/>
        <v>0</v>
      </c>
      <c r="L263" s="17">
        <f t="shared" si="18"/>
        <v>0</v>
      </c>
    </row>
    <row r="264" spans="1:12" ht="38.25" outlineLevel="5">
      <c r="A264" s="3" t="s">
        <v>96</v>
      </c>
      <c r="B264" s="4" t="s">
        <v>282</v>
      </c>
      <c r="C264" s="4" t="s">
        <v>284</v>
      </c>
      <c r="D264" s="4" t="s">
        <v>294</v>
      </c>
      <c r="E264" s="4"/>
      <c r="F264" s="13">
        <f>F265</f>
        <v>144</v>
      </c>
      <c r="G264" s="13">
        <f>G265</f>
        <v>119.28</v>
      </c>
      <c r="H264" s="19">
        <f t="shared" si="19"/>
        <v>0.82833333333333337</v>
      </c>
      <c r="I264" s="5">
        <v>144</v>
      </c>
      <c r="J264" s="5">
        <v>119.28</v>
      </c>
      <c r="K264" s="17">
        <f t="shared" si="17"/>
        <v>0</v>
      </c>
      <c r="L264" s="17">
        <f t="shared" si="18"/>
        <v>0</v>
      </c>
    </row>
    <row r="265" spans="1:12" ht="38.25" outlineLevel="6">
      <c r="A265" s="3" t="s">
        <v>20</v>
      </c>
      <c r="B265" s="4" t="s">
        <v>282</v>
      </c>
      <c r="C265" s="4" t="s">
        <v>284</v>
      </c>
      <c r="D265" s="4" t="s">
        <v>294</v>
      </c>
      <c r="E265" s="4" t="s">
        <v>21</v>
      </c>
      <c r="F265" s="13">
        <v>144</v>
      </c>
      <c r="G265" s="13">
        <v>119.28</v>
      </c>
      <c r="H265" s="19">
        <f t="shared" si="19"/>
        <v>0.82833333333333337</v>
      </c>
      <c r="I265" s="5">
        <v>144</v>
      </c>
      <c r="J265" s="5">
        <v>119.28</v>
      </c>
      <c r="K265" s="17">
        <f t="shared" si="17"/>
        <v>0</v>
      </c>
      <c r="L265" s="17">
        <f t="shared" si="18"/>
        <v>0</v>
      </c>
    </row>
    <row r="266" spans="1:12" outlineLevel="2">
      <c r="A266" s="3" t="s">
        <v>108</v>
      </c>
      <c r="B266" s="4" t="s">
        <v>282</v>
      </c>
      <c r="C266" s="4" t="s">
        <v>109</v>
      </c>
      <c r="D266" s="4"/>
      <c r="E266" s="4"/>
      <c r="F266" s="13">
        <f>F267</f>
        <v>2710.27</v>
      </c>
      <c r="G266" s="13">
        <f>G267</f>
        <v>2657.7</v>
      </c>
      <c r="H266" s="19">
        <f t="shared" si="19"/>
        <v>0.98060340851649463</v>
      </c>
      <c r="I266" s="5">
        <v>2710.27</v>
      </c>
      <c r="J266" s="5">
        <v>2657.6941099999999</v>
      </c>
      <c r="K266" s="17">
        <f t="shared" si="17"/>
        <v>0</v>
      </c>
      <c r="L266" s="17">
        <f t="shared" si="18"/>
        <v>-5.8899999999084685E-3</v>
      </c>
    </row>
    <row r="267" spans="1:12" ht="25.5" outlineLevel="3">
      <c r="A267" s="3" t="s">
        <v>146</v>
      </c>
      <c r="B267" s="4" t="s">
        <v>282</v>
      </c>
      <c r="C267" s="4" t="s">
        <v>109</v>
      </c>
      <c r="D267" s="4" t="s">
        <v>147</v>
      </c>
      <c r="E267" s="4"/>
      <c r="F267" s="13">
        <f>F268+F273</f>
        <v>2710.27</v>
      </c>
      <c r="G267" s="13">
        <f>G268+G273</f>
        <v>2657.7</v>
      </c>
      <c r="H267" s="19">
        <f t="shared" si="19"/>
        <v>0.98060340851649463</v>
      </c>
      <c r="I267" s="5">
        <v>2710.27</v>
      </c>
      <c r="J267" s="5">
        <v>2657.6941099999999</v>
      </c>
      <c r="K267" s="17">
        <f t="shared" ref="K267:K330" si="24">I267-F267</f>
        <v>0</v>
      </c>
      <c r="L267" s="17">
        <f t="shared" ref="L267:L330" si="25">J267-G267</f>
        <v>-5.8899999999084685E-3</v>
      </c>
    </row>
    <row r="268" spans="1:12" ht="25.5" outlineLevel="4">
      <c r="A268" s="3" t="s">
        <v>295</v>
      </c>
      <c r="B268" s="4" t="s">
        <v>282</v>
      </c>
      <c r="C268" s="4" t="s">
        <v>109</v>
      </c>
      <c r="D268" s="4" t="s">
        <v>296</v>
      </c>
      <c r="E268" s="4"/>
      <c r="F268" s="13">
        <f>F269+F271</f>
        <v>2603.27</v>
      </c>
      <c r="G268" s="13">
        <f>G269+G271</f>
        <v>2581.41</v>
      </c>
      <c r="H268" s="19">
        <f t="shared" ref="H268:H331" si="26">G268/F268</f>
        <v>0.99160286869975067</v>
      </c>
      <c r="I268" s="5">
        <v>2603.27</v>
      </c>
      <c r="J268" s="5">
        <v>2581.4079999999999</v>
      </c>
      <c r="K268" s="17">
        <f t="shared" si="24"/>
        <v>0</v>
      </c>
      <c r="L268" s="17">
        <f t="shared" si="25"/>
        <v>-1.9999999999527063E-3</v>
      </c>
    </row>
    <row r="269" spans="1:12" ht="38.25" outlineLevel="5">
      <c r="A269" s="3" t="s">
        <v>297</v>
      </c>
      <c r="B269" s="4" t="s">
        <v>282</v>
      </c>
      <c r="C269" s="4" t="s">
        <v>109</v>
      </c>
      <c r="D269" s="4" t="s">
        <v>298</v>
      </c>
      <c r="E269" s="4"/>
      <c r="F269" s="13">
        <f>F270</f>
        <v>2260.27</v>
      </c>
      <c r="G269" s="13">
        <f>G270</f>
        <v>2260.27</v>
      </c>
      <c r="H269" s="19">
        <f t="shared" si="26"/>
        <v>1</v>
      </c>
      <c r="I269" s="5">
        <v>2260.27</v>
      </c>
      <c r="J269" s="5">
        <v>2260.27</v>
      </c>
      <c r="K269" s="17">
        <f t="shared" si="24"/>
        <v>0</v>
      </c>
      <c r="L269" s="17">
        <f t="shared" si="25"/>
        <v>0</v>
      </c>
    </row>
    <row r="270" spans="1:12" outlineLevel="6">
      <c r="A270" s="3" t="s">
        <v>78</v>
      </c>
      <c r="B270" s="4" t="s">
        <v>282</v>
      </c>
      <c r="C270" s="4" t="s">
        <v>109</v>
      </c>
      <c r="D270" s="4" t="s">
        <v>298</v>
      </c>
      <c r="E270" s="4" t="s">
        <v>79</v>
      </c>
      <c r="F270" s="13">
        <v>2260.27</v>
      </c>
      <c r="G270" s="13">
        <v>2260.27</v>
      </c>
      <c r="H270" s="19">
        <f t="shared" si="26"/>
        <v>1</v>
      </c>
      <c r="I270" s="5">
        <v>2260.27</v>
      </c>
      <c r="J270" s="5">
        <v>2260.27</v>
      </c>
      <c r="K270" s="17">
        <f t="shared" si="24"/>
        <v>0</v>
      </c>
      <c r="L270" s="17">
        <f t="shared" si="25"/>
        <v>0</v>
      </c>
    </row>
    <row r="271" spans="1:12" ht="38.25" outlineLevel="5">
      <c r="A271" s="3" t="s">
        <v>301</v>
      </c>
      <c r="B271" s="4" t="s">
        <v>282</v>
      </c>
      <c r="C271" s="4" t="s">
        <v>109</v>
      </c>
      <c r="D271" s="4" t="s">
        <v>302</v>
      </c>
      <c r="E271" s="4"/>
      <c r="F271" s="13">
        <f>F272</f>
        <v>343</v>
      </c>
      <c r="G271" s="13">
        <f>G272</f>
        <v>321.14</v>
      </c>
      <c r="H271" s="19">
        <f t="shared" si="26"/>
        <v>0.93626822157434397</v>
      </c>
      <c r="I271" s="5">
        <v>343</v>
      </c>
      <c r="J271" s="5">
        <v>321.13799999999998</v>
      </c>
      <c r="K271" s="17">
        <f t="shared" si="24"/>
        <v>0</v>
      </c>
      <c r="L271" s="17">
        <f t="shared" si="25"/>
        <v>-2.0000000000095497E-3</v>
      </c>
    </row>
    <row r="272" spans="1:12" outlineLevel="6">
      <c r="A272" s="3" t="s">
        <v>78</v>
      </c>
      <c r="B272" s="4" t="s">
        <v>282</v>
      </c>
      <c r="C272" s="4" t="s">
        <v>109</v>
      </c>
      <c r="D272" s="4" t="s">
        <v>302</v>
      </c>
      <c r="E272" s="4" t="s">
        <v>79</v>
      </c>
      <c r="F272" s="13">
        <v>343</v>
      </c>
      <c r="G272" s="13">
        <v>321.14</v>
      </c>
      <c r="H272" s="19">
        <f t="shared" si="26"/>
        <v>0.93626822157434397</v>
      </c>
      <c r="I272" s="5">
        <v>343</v>
      </c>
      <c r="J272" s="5">
        <v>321.13799999999998</v>
      </c>
      <c r="K272" s="17">
        <f t="shared" si="24"/>
        <v>0</v>
      </c>
      <c r="L272" s="17">
        <f t="shared" si="25"/>
        <v>-2.0000000000095497E-3</v>
      </c>
    </row>
    <row r="273" spans="1:12" ht="51" outlineLevel="4">
      <c r="A273" s="3" t="s">
        <v>303</v>
      </c>
      <c r="B273" s="4" t="s">
        <v>282</v>
      </c>
      <c r="C273" s="4" t="s">
        <v>109</v>
      </c>
      <c r="D273" s="4" t="s">
        <v>304</v>
      </c>
      <c r="E273" s="4"/>
      <c r="F273" s="13">
        <f>F274</f>
        <v>107</v>
      </c>
      <c r="G273" s="13">
        <f>G274</f>
        <v>76.290000000000006</v>
      </c>
      <c r="H273" s="19">
        <f t="shared" si="26"/>
        <v>0.71299065420560759</v>
      </c>
      <c r="I273" s="5">
        <v>107</v>
      </c>
      <c r="J273" s="5">
        <v>76.286109999999994</v>
      </c>
      <c r="K273" s="17">
        <f t="shared" si="24"/>
        <v>0</v>
      </c>
      <c r="L273" s="17">
        <f t="shared" si="25"/>
        <v>-3.8900000000126056E-3</v>
      </c>
    </row>
    <row r="274" spans="1:12" ht="25.5" outlineLevel="5">
      <c r="A274" s="3" t="s">
        <v>305</v>
      </c>
      <c r="B274" s="4" t="s">
        <v>282</v>
      </c>
      <c r="C274" s="4" t="s">
        <v>109</v>
      </c>
      <c r="D274" s="4" t="s">
        <v>306</v>
      </c>
      <c r="E274" s="4"/>
      <c r="F274" s="13">
        <f>F275</f>
        <v>107</v>
      </c>
      <c r="G274" s="13">
        <f>G275</f>
        <v>76.290000000000006</v>
      </c>
      <c r="H274" s="19">
        <f t="shared" si="26"/>
        <v>0.71299065420560759</v>
      </c>
      <c r="I274" s="5">
        <v>107</v>
      </c>
      <c r="J274" s="5">
        <v>76.286109999999994</v>
      </c>
      <c r="K274" s="17">
        <f t="shared" si="24"/>
        <v>0</v>
      </c>
      <c r="L274" s="17">
        <f t="shared" si="25"/>
        <v>-3.8900000000126056E-3</v>
      </c>
    </row>
    <row r="275" spans="1:12" outlineLevel="6">
      <c r="A275" s="3" t="s">
        <v>78</v>
      </c>
      <c r="B275" s="4" t="s">
        <v>282</v>
      </c>
      <c r="C275" s="4" t="s">
        <v>109</v>
      </c>
      <c r="D275" s="4" t="s">
        <v>306</v>
      </c>
      <c r="E275" s="4" t="s">
        <v>79</v>
      </c>
      <c r="F275" s="13">
        <v>107</v>
      </c>
      <c r="G275" s="13">
        <v>76.290000000000006</v>
      </c>
      <c r="H275" s="19">
        <f t="shared" si="26"/>
        <v>0.71299065420560759</v>
      </c>
      <c r="I275" s="5">
        <v>107</v>
      </c>
      <c r="J275" s="5">
        <v>76.286109999999994</v>
      </c>
      <c r="K275" s="17">
        <f t="shared" si="24"/>
        <v>0</v>
      </c>
      <c r="L275" s="17">
        <f t="shared" si="25"/>
        <v>-3.8900000000126056E-3</v>
      </c>
    </row>
    <row r="276" spans="1:12" outlineLevel="1">
      <c r="A276" s="3" t="s">
        <v>130</v>
      </c>
      <c r="B276" s="4" t="s">
        <v>282</v>
      </c>
      <c r="C276" s="4" t="s">
        <v>131</v>
      </c>
      <c r="D276" s="4"/>
      <c r="E276" s="4"/>
      <c r="F276" s="13">
        <f>F277</f>
        <v>4084.76</v>
      </c>
      <c r="G276" s="13">
        <f>G277</f>
        <v>4063.0199999999995</v>
      </c>
      <c r="H276" s="19">
        <f t="shared" si="26"/>
        <v>0.99467777788658318</v>
      </c>
      <c r="I276" s="5">
        <v>4084.76</v>
      </c>
      <c r="J276" s="5">
        <v>4063.0230000000001</v>
      </c>
      <c r="K276" s="17">
        <f t="shared" si="24"/>
        <v>0</v>
      </c>
      <c r="L276" s="17">
        <f t="shared" si="25"/>
        <v>3.0000000006111804E-3</v>
      </c>
    </row>
    <row r="277" spans="1:12" ht="25.5" outlineLevel="2">
      <c r="A277" s="3" t="s">
        <v>144</v>
      </c>
      <c r="B277" s="4" t="s">
        <v>282</v>
      </c>
      <c r="C277" s="4" t="s">
        <v>145</v>
      </c>
      <c r="D277" s="4"/>
      <c r="E277" s="4"/>
      <c r="F277" s="13">
        <f>F278+F283</f>
        <v>4084.76</v>
      </c>
      <c r="G277" s="13">
        <f>G278+G283</f>
        <v>4063.0199999999995</v>
      </c>
      <c r="H277" s="19">
        <f t="shared" si="26"/>
        <v>0.99467777788658318</v>
      </c>
      <c r="I277" s="5">
        <v>4084.76</v>
      </c>
      <c r="J277" s="5">
        <v>4063.0230000000001</v>
      </c>
      <c r="K277" s="17">
        <f t="shared" si="24"/>
        <v>0</v>
      </c>
      <c r="L277" s="17">
        <f t="shared" si="25"/>
        <v>3.0000000006111804E-3</v>
      </c>
    </row>
    <row r="278" spans="1:12" ht="38.25" outlineLevel="3">
      <c r="A278" s="3" t="s">
        <v>307</v>
      </c>
      <c r="B278" s="4" t="s">
        <v>282</v>
      </c>
      <c r="C278" s="4" t="s">
        <v>145</v>
      </c>
      <c r="D278" s="4" t="s">
        <v>308</v>
      </c>
      <c r="E278" s="4"/>
      <c r="F278" s="13">
        <f>F279</f>
        <v>884.76</v>
      </c>
      <c r="G278" s="13">
        <f>G279</f>
        <v>863.06999999999994</v>
      </c>
      <c r="H278" s="19">
        <f t="shared" si="26"/>
        <v>0.97548487725484867</v>
      </c>
      <c r="I278" s="5">
        <v>884.76</v>
      </c>
      <c r="J278" s="5">
        <v>863.07399999999996</v>
      </c>
      <c r="K278" s="17">
        <f t="shared" si="24"/>
        <v>0</v>
      </c>
      <c r="L278" s="17">
        <f t="shared" si="25"/>
        <v>4.0000000000190994E-3</v>
      </c>
    </row>
    <row r="279" spans="1:12" ht="38.25" outlineLevel="4">
      <c r="A279" s="3" t="s">
        <v>309</v>
      </c>
      <c r="B279" s="4" t="s">
        <v>282</v>
      </c>
      <c r="C279" s="4" t="s">
        <v>145</v>
      </c>
      <c r="D279" s="4" t="s">
        <v>310</v>
      </c>
      <c r="E279" s="4"/>
      <c r="F279" s="13">
        <f>F280</f>
        <v>884.76</v>
      </c>
      <c r="G279" s="13">
        <f>G280</f>
        <v>863.06999999999994</v>
      </c>
      <c r="H279" s="19">
        <f t="shared" si="26"/>
        <v>0.97548487725484867</v>
      </c>
      <c r="I279" s="5">
        <v>884.76</v>
      </c>
      <c r="J279" s="5">
        <v>863.07399999999996</v>
      </c>
      <c r="K279" s="17">
        <f t="shared" si="24"/>
        <v>0</v>
      </c>
      <c r="L279" s="17">
        <f t="shared" si="25"/>
        <v>4.0000000000190994E-3</v>
      </c>
    </row>
    <row r="280" spans="1:12" outlineLevel="5">
      <c r="A280" s="3" t="s">
        <v>311</v>
      </c>
      <c r="B280" s="4" t="s">
        <v>282</v>
      </c>
      <c r="C280" s="4" t="s">
        <v>145</v>
      </c>
      <c r="D280" s="4" t="s">
        <v>312</v>
      </c>
      <c r="E280" s="4"/>
      <c r="F280" s="13">
        <f>F281+F282</f>
        <v>884.76</v>
      </c>
      <c r="G280" s="13">
        <f>G281+G282</f>
        <v>863.06999999999994</v>
      </c>
      <c r="H280" s="19">
        <f t="shared" si="26"/>
        <v>0.97548487725484867</v>
      </c>
      <c r="I280" s="5">
        <v>884.76</v>
      </c>
      <c r="J280" s="5">
        <v>863.07399999999996</v>
      </c>
      <c r="K280" s="17">
        <f t="shared" si="24"/>
        <v>0</v>
      </c>
      <c r="L280" s="17">
        <f t="shared" si="25"/>
        <v>4.0000000000190994E-3</v>
      </c>
    </row>
    <row r="281" spans="1:12" outlineLevel="6">
      <c r="A281" s="3" t="s">
        <v>76</v>
      </c>
      <c r="B281" s="4" t="s">
        <v>282</v>
      </c>
      <c r="C281" s="4" t="s">
        <v>145</v>
      </c>
      <c r="D281" s="4" t="s">
        <v>312</v>
      </c>
      <c r="E281" s="4" t="s">
        <v>77</v>
      </c>
      <c r="F281" s="13">
        <v>36.31</v>
      </c>
      <c r="G281" s="13">
        <v>36.31</v>
      </c>
      <c r="H281" s="19">
        <f t="shared" si="26"/>
        <v>1</v>
      </c>
      <c r="I281" s="5">
        <v>36.31</v>
      </c>
      <c r="J281" s="5">
        <v>36.31</v>
      </c>
      <c r="K281" s="17">
        <f t="shared" si="24"/>
        <v>0</v>
      </c>
      <c r="L281" s="17">
        <f t="shared" si="25"/>
        <v>0</v>
      </c>
    </row>
    <row r="282" spans="1:12" outlineLevel="6">
      <c r="A282" s="3" t="s">
        <v>78</v>
      </c>
      <c r="B282" s="4" t="s">
        <v>282</v>
      </c>
      <c r="C282" s="4" t="s">
        <v>145</v>
      </c>
      <c r="D282" s="4" t="s">
        <v>312</v>
      </c>
      <c r="E282" s="4" t="s">
        <v>79</v>
      </c>
      <c r="F282" s="13">
        <v>848.45</v>
      </c>
      <c r="G282" s="13">
        <v>826.76</v>
      </c>
      <c r="H282" s="19">
        <f t="shared" si="26"/>
        <v>0.97443573575343267</v>
      </c>
      <c r="I282" s="5">
        <v>848.45</v>
      </c>
      <c r="J282" s="5">
        <v>826.76400000000001</v>
      </c>
      <c r="K282" s="17">
        <f t="shared" si="24"/>
        <v>0</v>
      </c>
      <c r="L282" s="17">
        <f t="shared" si="25"/>
        <v>4.0000000000190994E-3</v>
      </c>
    </row>
    <row r="283" spans="1:12" ht="25.5" outlineLevel="3">
      <c r="A283" s="3" t="s">
        <v>146</v>
      </c>
      <c r="B283" s="4" t="s">
        <v>282</v>
      </c>
      <c r="C283" s="4" t="s">
        <v>145</v>
      </c>
      <c r="D283" s="4" t="s">
        <v>147</v>
      </c>
      <c r="E283" s="4"/>
      <c r="F283" s="13">
        <f t="shared" ref="F283:G285" si="27">F284</f>
        <v>3200</v>
      </c>
      <c r="G283" s="13">
        <f t="shared" si="27"/>
        <v>3199.95</v>
      </c>
      <c r="H283" s="19">
        <f t="shared" si="26"/>
        <v>0.99998437499999993</v>
      </c>
      <c r="I283" s="5">
        <v>3200</v>
      </c>
      <c r="J283" s="5">
        <v>3199.9490000000001</v>
      </c>
      <c r="K283" s="17">
        <f t="shared" si="24"/>
        <v>0</v>
      </c>
      <c r="L283" s="17">
        <f t="shared" si="25"/>
        <v>-9.9999999974897946E-4</v>
      </c>
    </row>
    <row r="284" spans="1:12" ht="38.25" outlineLevel="4">
      <c r="A284" s="3" t="s">
        <v>148</v>
      </c>
      <c r="B284" s="4" t="s">
        <v>282</v>
      </c>
      <c r="C284" s="4" t="s">
        <v>145</v>
      </c>
      <c r="D284" s="4" t="s">
        <v>149</v>
      </c>
      <c r="E284" s="4"/>
      <c r="F284" s="13">
        <f t="shared" si="27"/>
        <v>3200</v>
      </c>
      <c r="G284" s="13">
        <f t="shared" si="27"/>
        <v>3199.95</v>
      </c>
      <c r="H284" s="19">
        <f t="shared" si="26"/>
        <v>0.99998437499999993</v>
      </c>
      <c r="I284" s="5">
        <v>3200</v>
      </c>
      <c r="J284" s="5">
        <v>3199.9490000000001</v>
      </c>
      <c r="K284" s="17">
        <f t="shared" si="24"/>
        <v>0</v>
      </c>
      <c r="L284" s="17">
        <f t="shared" si="25"/>
        <v>-9.9999999974897946E-4</v>
      </c>
    </row>
    <row r="285" spans="1:12" outlineLevel="5">
      <c r="A285" s="3" t="s">
        <v>313</v>
      </c>
      <c r="B285" s="4" t="s">
        <v>282</v>
      </c>
      <c r="C285" s="4" t="s">
        <v>145</v>
      </c>
      <c r="D285" s="4" t="s">
        <v>314</v>
      </c>
      <c r="E285" s="4"/>
      <c r="F285" s="13">
        <f t="shared" si="27"/>
        <v>3200</v>
      </c>
      <c r="G285" s="13">
        <f t="shared" si="27"/>
        <v>3199.95</v>
      </c>
      <c r="H285" s="19">
        <f t="shared" si="26"/>
        <v>0.99998437499999993</v>
      </c>
      <c r="I285" s="5">
        <v>3200</v>
      </c>
      <c r="J285" s="5">
        <v>3199.9490000000001</v>
      </c>
      <c r="K285" s="17">
        <f t="shared" si="24"/>
        <v>0</v>
      </c>
      <c r="L285" s="17">
        <f t="shared" si="25"/>
        <v>-9.9999999974897946E-4</v>
      </c>
    </row>
    <row r="286" spans="1:12" outlineLevel="6">
      <c r="A286" s="3" t="s">
        <v>78</v>
      </c>
      <c r="B286" s="4" t="s">
        <v>282</v>
      </c>
      <c r="C286" s="4" t="s">
        <v>145</v>
      </c>
      <c r="D286" s="4" t="s">
        <v>314</v>
      </c>
      <c r="E286" s="4" t="s">
        <v>79</v>
      </c>
      <c r="F286" s="13">
        <v>3200</v>
      </c>
      <c r="G286" s="13">
        <v>3199.95</v>
      </c>
      <c r="H286" s="19">
        <f t="shared" si="26"/>
        <v>0.99998437499999993</v>
      </c>
      <c r="I286" s="5">
        <v>3200</v>
      </c>
      <c r="J286" s="5">
        <v>3199.9490000000001</v>
      </c>
      <c r="K286" s="17">
        <f t="shared" si="24"/>
        <v>0</v>
      </c>
      <c r="L286" s="17">
        <f t="shared" si="25"/>
        <v>-9.9999999974897946E-4</v>
      </c>
    </row>
    <row r="287" spans="1:12" ht="25.5" outlineLevel="1">
      <c r="A287" s="3" t="s">
        <v>160</v>
      </c>
      <c r="B287" s="4" t="s">
        <v>282</v>
      </c>
      <c r="C287" s="4" t="s">
        <v>161</v>
      </c>
      <c r="D287" s="4"/>
      <c r="E287" s="4"/>
      <c r="F287" s="13">
        <f t="shared" ref="F287:G291" si="28">F288</f>
        <v>145.09</v>
      </c>
      <c r="G287" s="13">
        <f t="shared" si="28"/>
        <v>0</v>
      </c>
      <c r="H287" s="19">
        <f t="shared" si="26"/>
        <v>0</v>
      </c>
      <c r="I287" s="5">
        <v>145.089</v>
      </c>
      <c r="J287" s="5">
        <v>0</v>
      </c>
      <c r="K287" s="17">
        <f t="shared" si="24"/>
        <v>-1.0000000000047748E-3</v>
      </c>
      <c r="L287" s="17">
        <f t="shared" si="25"/>
        <v>0</v>
      </c>
    </row>
    <row r="288" spans="1:12" outlineLevel="2">
      <c r="A288" s="3" t="s">
        <v>190</v>
      </c>
      <c r="B288" s="4" t="s">
        <v>282</v>
      </c>
      <c r="C288" s="4" t="s">
        <v>191</v>
      </c>
      <c r="D288" s="4"/>
      <c r="E288" s="4"/>
      <c r="F288" s="13">
        <f t="shared" si="28"/>
        <v>145.09</v>
      </c>
      <c r="G288" s="13">
        <f t="shared" si="28"/>
        <v>0</v>
      </c>
      <c r="H288" s="19">
        <f t="shared" si="26"/>
        <v>0</v>
      </c>
      <c r="I288" s="5">
        <v>145.089</v>
      </c>
      <c r="J288" s="5">
        <v>0</v>
      </c>
      <c r="K288" s="17">
        <f t="shared" si="24"/>
        <v>-1.0000000000047748E-3</v>
      </c>
      <c r="L288" s="17">
        <f t="shared" si="25"/>
        <v>0</v>
      </c>
    </row>
    <row r="289" spans="1:12" ht="25.5" outlineLevel="3">
      <c r="A289" s="3" t="s">
        <v>110</v>
      </c>
      <c r="B289" s="4" t="s">
        <v>282</v>
      </c>
      <c r="C289" s="4" t="s">
        <v>191</v>
      </c>
      <c r="D289" s="4" t="s">
        <v>111</v>
      </c>
      <c r="E289" s="4"/>
      <c r="F289" s="13">
        <f t="shared" si="28"/>
        <v>145.09</v>
      </c>
      <c r="G289" s="13">
        <f t="shared" si="28"/>
        <v>0</v>
      </c>
      <c r="H289" s="19">
        <f t="shared" si="26"/>
        <v>0</v>
      </c>
      <c r="I289" s="5">
        <v>145.089</v>
      </c>
      <c r="J289" s="5">
        <v>0</v>
      </c>
      <c r="K289" s="17">
        <f t="shared" si="24"/>
        <v>-1.0000000000047748E-3</v>
      </c>
      <c r="L289" s="17">
        <f t="shared" si="25"/>
        <v>0</v>
      </c>
    </row>
    <row r="290" spans="1:12" outlineLevel="4">
      <c r="A290" s="3" t="s">
        <v>214</v>
      </c>
      <c r="B290" s="4" t="s">
        <v>282</v>
      </c>
      <c r="C290" s="4" t="s">
        <v>191</v>
      </c>
      <c r="D290" s="4" t="s">
        <v>215</v>
      </c>
      <c r="E290" s="4"/>
      <c r="F290" s="13">
        <f t="shared" si="28"/>
        <v>145.09</v>
      </c>
      <c r="G290" s="13">
        <f t="shared" si="28"/>
        <v>0</v>
      </c>
      <c r="H290" s="19">
        <f t="shared" si="26"/>
        <v>0</v>
      </c>
      <c r="I290" s="5">
        <v>145.089</v>
      </c>
      <c r="J290" s="5">
        <v>0</v>
      </c>
      <c r="K290" s="17">
        <f t="shared" si="24"/>
        <v>-1.0000000000047748E-3</v>
      </c>
      <c r="L290" s="17">
        <f t="shared" si="25"/>
        <v>0</v>
      </c>
    </row>
    <row r="291" spans="1:12" ht="38.25" outlineLevel="5">
      <c r="A291" s="3" t="s">
        <v>218</v>
      </c>
      <c r="B291" s="4" t="s">
        <v>282</v>
      </c>
      <c r="C291" s="4" t="s">
        <v>191</v>
      </c>
      <c r="D291" s="4" t="s">
        <v>219</v>
      </c>
      <c r="E291" s="4"/>
      <c r="F291" s="13">
        <f t="shared" si="28"/>
        <v>145.09</v>
      </c>
      <c r="G291" s="13">
        <f t="shared" si="28"/>
        <v>0</v>
      </c>
      <c r="H291" s="19">
        <f t="shared" si="26"/>
        <v>0</v>
      </c>
      <c r="I291" s="5">
        <v>145.089</v>
      </c>
      <c r="J291" s="5">
        <v>0</v>
      </c>
      <c r="K291" s="17">
        <f t="shared" si="24"/>
        <v>-1.0000000000047748E-3</v>
      </c>
      <c r="L291" s="17">
        <f t="shared" si="25"/>
        <v>0</v>
      </c>
    </row>
    <row r="292" spans="1:12" outlineLevel="6">
      <c r="A292" s="3" t="s">
        <v>78</v>
      </c>
      <c r="B292" s="4" t="s">
        <v>282</v>
      </c>
      <c r="C292" s="4" t="s">
        <v>191</v>
      </c>
      <c r="D292" s="4" t="s">
        <v>219</v>
      </c>
      <c r="E292" s="4" t="s">
        <v>79</v>
      </c>
      <c r="F292" s="13">
        <v>145.09</v>
      </c>
      <c r="G292" s="13">
        <v>0</v>
      </c>
      <c r="H292" s="19">
        <f t="shared" si="26"/>
        <v>0</v>
      </c>
      <c r="I292" s="5">
        <v>145.089</v>
      </c>
      <c r="J292" s="5">
        <v>0</v>
      </c>
      <c r="K292" s="17">
        <f t="shared" si="24"/>
        <v>-1.0000000000047748E-3</v>
      </c>
      <c r="L292" s="17">
        <f t="shared" si="25"/>
        <v>0</v>
      </c>
    </row>
    <row r="293" spans="1:12" outlineLevel="1">
      <c r="A293" s="3" t="s">
        <v>10</v>
      </c>
      <c r="B293" s="4" t="s">
        <v>282</v>
      </c>
      <c r="C293" s="4" t="s">
        <v>11</v>
      </c>
      <c r="D293" s="4"/>
      <c r="E293" s="4"/>
      <c r="F293" s="13">
        <f>F294+F310+F346+F363+F373</f>
        <v>229322.61</v>
      </c>
      <c r="G293" s="13">
        <f>G294+G310+G346+G363+G373</f>
        <v>228260.27</v>
      </c>
      <c r="H293" s="19">
        <f t="shared" si="26"/>
        <v>0.99536748687798382</v>
      </c>
      <c r="I293" s="5">
        <v>229322.61835999999</v>
      </c>
      <c r="J293" s="5">
        <v>228260.26196999999</v>
      </c>
      <c r="K293" s="17">
        <f t="shared" si="24"/>
        <v>8.3600000070873648E-3</v>
      </c>
      <c r="L293" s="17">
        <f t="shared" si="25"/>
        <v>-8.029999997233972E-3</v>
      </c>
    </row>
    <row r="294" spans="1:12" outlineLevel="2">
      <c r="A294" s="3" t="s">
        <v>315</v>
      </c>
      <c r="B294" s="4" t="s">
        <v>282</v>
      </c>
      <c r="C294" s="4" t="s">
        <v>316</v>
      </c>
      <c r="D294" s="4"/>
      <c r="E294" s="4"/>
      <c r="F294" s="13">
        <f>F295</f>
        <v>80583.740000000005</v>
      </c>
      <c r="G294" s="13">
        <f>G295</f>
        <v>80580</v>
      </c>
      <c r="H294" s="19">
        <f t="shared" si="26"/>
        <v>0.99995358865200346</v>
      </c>
      <c r="I294" s="5">
        <v>80583.743090000004</v>
      </c>
      <c r="J294" s="5">
        <v>80579.999339999995</v>
      </c>
      <c r="K294" s="17">
        <f t="shared" si="24"/>
        <v>3.0899999983375892E-3</v>
      </c>
      <c r="L294" s="17">
        <f t="shared" si="25"/>
        <v>-6.6000000515487045E-4</v>
      </c>
    </row>
    <row r="295" spans="1:12" ht="38.25" outlineLevel="3">
      <c r="A295" s="3" t="s">
        <v>317</v>
      </c>
      <c r="B295" s="4" t="s">
        <v>282</v>
      </c>
      <c r="C295" s="4" t="s">
        <v>316</v>
      </c>
      <c r="D295" s="4" t="s">
        <v>318</v>
      </c>
      <c r="E295" s="4"/>
      <c r="F295" s="13">
        <f>F296+F303</f>
        <v>80583.740000000005</v>
      </c>
      <c r="G295" s="13">
        <f>G296+G303</f>
        <v>80580</v>
      </c>
      <c r="H295" s="19">
        <f t="shared" si="26"/>
        <v>0.99995358865200346</v>
      </c>
      <c r="I295" s="5">
        <v>80583.743090000004</v>
      </c>
      <c r="J295" s="5">
        <v>80579.999339999995</v>
      </c>
      <c r="K295" s="17">
        <f t="shared" si="24"/>
        <v>3.0899999983375892E-3</v>
      </c>
      <c r="L295" s="17">
        <f t="shared" si="25"/>
        <v>-6.6000000515487045E-4</v>
      </c>
    </row>
    <row r="296" spans="1:12" ht="63.75" outlineLevel="4">
      <c r="A296" s="3" t="s">
        <v>319</v>
      </c>
      <c r="B296" s="4" t="s">
        <v>282</v>
      </c>
      <c r="C296" s="4" t="s">
        <v>316</v>
      </c>
      <c r="D296" s="4" t="s">
        <v>320</v>
      </c>
      <c r="E296" s="4"/>
      <c r="F296" s="13">
        <f>F297+F300</f>
        <v>2932.99</v>
      </c>
      <c r="G296" s="13">
        <f>G297+G300</f>
        <v>2929.25</v>
      </c>
      <c r="H296" s="19">
        <f t="shared" si="26"/>
        <v>0.9987248507495764</v>
      </c>
      <c r="I296" s="5">
        <v>2932.99</v>
      </c>
      <c r="J296" s="5">
        <v>2929.2466800000002</v>
      </c>
      <c r="K296" s="17">
        <f t="shared" si="24"/>
        <v>0</v>
      </c>
      <c r="L296" s="17">
        <f t="shared" si="25"/>
        <v>-3.3199999998032581E-3</v>
      </c>
    </row>
    <row r="297" spans="1:12" ht="25.5" outlineLevel="5">
      <c r="A297" s="3" t="s">
        <v>321</v>
      </c>
      <c r="B297" s="4" t="s">
        <v>282</v>
      </c>
      <c r="C297" s="4" t="s">
        <v>316</v>
      </c>
      <c r="D297" s="4" t="s">
        <v>322</v>
      </c>
      <c r="E297" s="4"/>
      <c r="F297" s="13">
        <f>F298+F299</f>
        <v>1952.08</v>
      </c>
      <c r="G297" s="13">
        <f>G298+G299</f>
        <v>1951.5</v>
      </c>
      <c r="H297" s="19">
        <f t="shared" si="26"/>
        <v>0.99970288102946603</v>
      </c>
      <c r="I297" s="5">
        <v>1952.0840000000001</v>
      </c>
      <c r="J297" s="5">
        <v>1951.4949999999999</v>
      </c>
      <c r="K297" s="17">
        <f t="shared" si="24"/>
        <v>4.0000000001327862E-3</v>
      </c>
      <c r="L297" s="17">
        <f t="shared" si="25"/>
        <v>-5.0000000001091394E-3</v>
      </c>
    </row>
    <row r="298" spans="1:12" outlineLevel="6">
      <c r="A298" s="3" t="s">
        <v>76</v>
      </c>
      <c r="B298" s="4" t="s">
        <v>282</v>
      </c>
      <c r="C298" s="4" t="s">
        <v>316</v>
      </c>
      <c r="D298" s="4" t="s">
        <v>322</v>
      </c>
      <c r="E298" s="4" t="s">
        <v>77</v>
      </c>
      <c r="F298" s="13">
        <v>142.72</v>
      </c>
      <c r="G298" s="13">
        <v>142.72</v>
      </c>
      <c r="H298" s="19">
        <f t="shared" si="26"/>
        <v>1</v>
      </c>
      <c r="I298" s="5">
        <v>142.72</v>
      </c>
      <c r="J298" s="5">
        <v>142.72</v>
      </c>
      <c r="K298" s="17">
        <f t="shared" si="24"/>
        <v>0</v>
      </c>
      <c r="L298" s="17">
        <f t="shared" si="25"/>
        <v>0</v>
      </c>
    </row>
    <row r="299" spans="1:12" outlineLevel="6">
      <c r="A299" s="3" t="s">
        <v>78</v>
      </c>
      <c r="B299" s="4" t="s">
        <v>282</v>
      </c>
      <c r="C299" s="4" t="s">
        <v>316</v>
      </c>
      <c r="D299" s="4" t="s">
        <v>322</v>
      </c>
      <c r="E299" s="4" t="s">
        <v>79</v>
      </c>
      <c r="F299" s="13">
        <v>1809.36</v>
      </c>
      <c r="G299" s="13">
        <v>1808.78</v>
      </c>
      <c r="H299" s="19">
        <f t="shared" si="26"/>
        <v>0.99967944466551717</v>
      </c>
      <c r="I299" s="5">
        <v>1809.364</v>
      </c>
      <c r="J299" s="5">
        <v>1808.7750000000001</v>
      </c>
      <c r="K299" s="17">
        <f t="shared" si="24"/>
        <v>4.0000000001327862E-3</v>
      </c>
      <c r="L299" s="17">
        <f t="shared" si="25"/>
        <v>-4.9999999998817657E-3</v>
      </c>
    </row>
    <row r="300" spans="1:12" ht="38.25" outlineLevel="5">
      <c r="A300" s="3" t="s">
        <v>323</v>
      </c>
      <c r="B300" s="4" t="s">
        <v>282</v>
      </c>
      <c r="C300" s="4" t="s">
        <v>316</v>
      </c>
      <c r="D300" s="4" t="s">
        <v>324</v>
      </c>
      <c r="E300" s="4"/>
      <c r="F300" s="13">
        <f>F301+F302</f>
        <v>980.91</v>
      </c>
      <c r="G300" s="13">
        <f>G301+G302</f>
        <v>977.75</v>
      </c>
      <c r="H300" s="19">
        <f t="shared" si="26"/>
        <v>0.99677850159545733</v>
      </c>
      <c r="I300" s="5">
        <v>980.90599999999995</v>
      </c>
      <c r="J300" s="5">
        <v>977.75167999999996</v>
      </c>
      <c r="K300" s="17">
        <f t="shared" si="24"/>
        <v>-4.0000000000190994E-3</v>
      </c>
      <c r="L300" s="17">
        <f t="shared" si="25"/>
        <v>1.6799999999648207E-3</v>
      </c>
    </row>
    <row r="301" spans="1:12" outlineLevel="6">
      <c r="A301" s="3" t="s">
        <v>76</v>
      </c>
      <c r="B301" s="4" t="s">
        <v>282</v>
      </c>
      <c r="C301" s="4" t="s">
        <v>316</v>
      </c>
      <c r="D301" s="4" t="s">
        <v>324</v>
      </c>
      <c r="E301" s="4" t="s">
        <v>77</v>
      </c>
      <c r="F301" s="13">
        <v>125.91</v>
      </c>
      <c r="G301" s="13">
        <v>125.27</v>
      </c>
      <c r="H301" s="19">
        <f t="shared" si="26"/>
        <v>0.99491700420935592</v>
      </c>
      <c r="I301" s="5">
        <v>125.90600000000001</v>
      </c>
      <c r="J301" s="5">
        <v>125.27</v>
      </c>
      <c r="K301" s="17">
        <f t="shared" si="24"/>
        <v>-3.9999999999906777E-3</v>
      </c>
      <c r="L301" s="17">
        <f t="shared" si="25"/>
        <v>0</v>
      </c>
    </row>
    <row r="302" spans="1:12" outlineLevel="6">
      <c r="A302" s="3" t="s">
        <v>78</v>
      </c>
      <c r="B302" s="4" t="s">
        <v>282</v>
      </c>
      <c r="C302" s="4" t="s">
        <v>316</v>
      </c>
      <c r="D302" s="4" t="s">
        <v>324</v>
      </c>
      <c r="E302" s="4" t="s">
        <v>79</v>
      </c>
      <c r="F302" s="13">
        <v>855</v>
      </c>
      <c r="G302" s="13">
        <v>852.48</v>
      </c>
      <c r="H302" s="19">
        <f t="shared" si="26"/>
        <v>0.99705263157894741</v>
      </c>
      <c r="I302" s="5">
        <v>855</v>
      </c>
      <c r="J302" s="5">
        <v>852.48167999999998</v>
      </c>
      <c r="K302" s="17">
        <f t="shared" si="24"/>
        <v>0</v>
      </c>
      <c r="L302" s="17">
        <f t="shared" si="25"/>
        <v>1.6799999999648207E-3</v>
      </c>
    </row>
    <row r="303" spans="1:12" ht="25.5" outlineLevel="4">
      <c r="A303" s="3" t="s">
        <v>325</v>
      </c>
      <c r="B303" s="4" t="s">
        <v>282</v>
      </c>
      <c r="C303" s="4" t="s">
        <v>316</v>
      </c>
      <c r="D303" s="4" t="s">
        <v>326</v>
      </c>
      <c r="E303" s="4"/>
      <c r="F303" s="13">
        <f>F304+F307</f>
        <v>77650.75</v>
      </c>
      <c r="G303" s="13">
        <f>G304+G307</f>
        <v>77650.75</v>
      </c>
      <c r="H303" s="19">
        <f t="shared" si="26"/>
        <v>1</v>
      </c>
      <c r="I303" s="5">
        <v>77650.753089999998</v>
      </c>
      <c r="J303" s="5">
        <v>77650.752659999998</v>
      </c>
      <c r="K303" s="17">
        <f t="shared" si="24"/>
        <v>3.0899999983375892E-3</v>
      </c>
      <c r="L303" s="17">
        <f t="shared" si="25"/>
        <v>2.6599999982863665E-3</v>
      </c>
    </row>
    <row r="304" spans="1:12" ht="63.75" outlineLevel="5">
      <c r="A304" s="3" t="s">
        <v>327</v>
      </c>
      <c r="B304" s="4" t="s">
        <v>282</v>
      </c>
      <c r="C304" s="4" t="s">
        <v>316</v>
      </c>
      <c r="D304" s="4" t="s">
        <v>328</v>
      </c>
      <c r="E304" s="4"/>
      <c r="F304" s="13">
        <f>F305+F306</f>
        <v>51066.05</v>
      </c>
      <c r="G304" s="13">
        <f>G305+G306</f>
        <v>51066.05</v>
      </c>
      <c r="H304" s="19">
        <f t="shared" si="26"/>
        <v>1</v>
      </c>
      <c r="I304" s="5">
        <v>51066.05</v>
      </c>
      <c r="J304" s="5">
        <v>51066.05</v>
      </c>
      <c r="K304" s="17">
        <f t="shared" si="24"/>
        <v>0</v>
      </c>
      <c r="L304" s="17">
        <f t="shared" si="25"/>
        <v>0</v>
      </c>
    </row>
    <row r="305" spans="1:12" outlineLevel="6">
      <c r="A305" s="3" t="s">
        <v>76</v>
      </c>
      <c r="B305" s="4" t="s">
        <v>282</v>
      </c>
      <c r="C305" s="4" t="s">
        <v>316</v>
      </c>
      <c r="D305" s="4" t="s">
        <v>328</v>
      </c>
      <c r="E305" s="4" t="s">
        <v>77</v>
      </c>
      <c r="F305" s="13">
        <v>2637.01</v>
      </c>
      <c r="G305" s="13">
        <v>2637.01</v>
      </c>
      <c r="H305" s="19">
        <f t="shared" si="26"/>
        <v>1</v>
      </c>
      <c r="I305" s="5">
        <v>2637.01</v>
      </c>
      <c r="J305" s="5">
        <v>2637.01</v>
      </c>
      <c r="K305" s="17">
        <f t="shared" si="24"/>
        <v>0</v>
      </c>
      <c r="L305" s="17">
        <f t="shared" si="25"/>
        <v>0</v>
      </c>
    </row>
    <row r="306" spans="1:12" outlineLevel="6">
      <c r="A306" s="3" t="s">
        <v>78</v>
      </c>
      <c r="B306" s="4" t="s">
        <v>282</v>
      </c>
      <c r="C306" s="4" t="s">
        <v>316</v>
      </c>
      <c r="D306" s="4" t="s">
        <v>328</v>
      </c>
      <c r="E306" s="4" t="s">
        <v>79</v>
      </c>
      <c r="F306" s="13">
        <v>48429.04</v>
      </c>
      <c r="G306" s="13">
        <v>48429.04</v>
      </c>
      <c r="H306" s="19">
        <f t="shared" si="26"/>
        <v>1</v>
      </c>
      <c r="I306" s="5">
        <v>48429.04</v>
      </c>
      <c r="J306" s="5">
        <v>48429.04</v>
      </c>
      <c r="K306" s="17">
        <f t="shared" si="24"/>
        <v>0</v>
      </c>
      <c r="L306" s="17">
        <f t="shared" si="25"/>
        <v>0</v>
      </c>
    </row>
    <row r="307" spans="1:12" ht="25.5" outlineLevel="5">
      <c r="A307" s="3" t="s">
        <v>329</v>
      </c>
      <c r="B307" s="4" t="s">
        <v>282</v>
      </c>
      <c r="C307" s="4" t="s">
        <v>316</v>
      </c>
      <c r="D307" s="4" t="s">
        <v>330</v>
      </c>
      <c r="E307" s="4"/>
      <c r="F307" s="13">
        <f>F308+F309</f>
        <v>26584.7</v>
      </c>
      <c r="G307" s="13">
        <f>G308+G309</f>
        <v>26584.7</v>
      </c>
      <c r="H307" s="19">
        <f t="shared" si="26"/>
        <v>1</v>
      </c>
      <c r="I307" s="5">
        <v>26584.703089999999</v>
      </c>
      <c r="J307" s="5">
        <v>26584.702659999999</v>
      </c>
      <c r="K307" s="17">
        <f t="shared" si="24"/>
        <v>3.0899999983375892E-3</v>
      </c>
      <c r="L307" s="17">
        <f t="shared" si="25"/>
        <v>2.6599999982863665E-3</v>
      </c>
    </row>
    <row r="308" spans="1:12" outlineLevel="6">
      <c r="A308" s="3" t="s">
        <v>76</v>
      </c>
      <c r="B308" s="4" t="s">
        <v>282</v>
      </c>
      <c r="C308" s="4" t="s">
        <v>316</v>
      </c>
      <c r="D308" s="4" t="s">
        <v>330</v>
      </c>
      <c r="E308" s="4" t="s">
        <v>77</v>
      </c>
      <c r="F308" s="13">
        <v>2228.3200000000002</v>
      </c>
      <c r="G308" s="13">
        <v>2228.3200000000002</v>
      </c>
      <c r="H308" s="19">
        <f t="shared" si="26"/>
        <v>1</v>
      </c>
      <c r="I308" s="5">
        <v>2228.3200000000002</v>
      </c>
      <c r="J308" s="5">
        <v>2228.3200000000002</v>
      </c>
      <c r="K308" s="17">
        <f t="shared" si="24"/>
        <v>0</v>
      </c>
      <c r="L308" s="17">
        <f t="shared" si="25"/>
        <v>0</v>
      </c>
    </row>
    <row r="309" spans="1:12" outlineLevel="6">
      <c r="A309" s="3" t="s">
        <v>78</v>
      </c>
      <c r="B309" s="4" t="s">
        <v>282</v>
      </c>
      <c r="C309" s="4" t="s">
        <v>316</v>
      </c>
      <c r="D309" s="4" t="s">
        <v>330</v>
      </c>
      <c r="E309" s="4" t="s">
        <v>79</v>
      </c>
      <c r="F309" s="13">
        <v>24356.38</v>
      </c>
      <c r="G309" s="13">
        <v>24356.38</v>
      </c>
      <c r="H309" s="19">
        <f t="shared" si="26"/>
        <v>1</v>
      </c>
      <c r="I309" s="5">
        <v>24356.383089999999</v>
      </c>
      <c r="J309" s="5">
        <v>24356.382659999999</v>
      </c>
      <c r="K309" s="17">
        <f t="shared" si="24"/>
        <v>3.0899999983375892E-3</v>
      </c>
      <c r="L309" s="17">
        <f t="shared" si="25"/>
        <v>2.6599999982863665E-3</v>
      </c>
    </row>
    <row r="310" spans="1:12" outlineLevel="2">
      <c r="A310" s="3" t="s">
        <v>331</v>
      </c>
      <c r="B310" s="4" t="s">
        <v>282</v>
      </c>
      <c r="C310" s="4" t="s">
        <v>332</v>
      </c>
      <c r="D310" s="4"/>
      <c r="E310" s="4"/>
      <c r="F310" s="13">
        <f>F311+F342</f>
        <v>105722.20999999998</v>
      </c>
      <c r="G310" s="13">
        <f>G311+G342</f>
        <v>104873.98999999999</v>
      </c>
      <c r="H310" s="19">
        <f t="shared" si="26"/>
        <v>0.99197689870463368</v>
      </c>
      <c r="I310" s="5">
        <v>105722.21527</v>
      </c>
      <c r="J310" s="5">
        <v>104873.98776</v>
      </c>
      <c r="K310" s="17">
        <f t="shared" si="24"/>
        <v>5.2700000233016908E-3</v>
      </c>
      <c r="L310" s="17">
        <f t="shared" si="25"/>
        <v>-2.2399999870685861E-3</v>
      </c>
    </row>
    <row r="311" spans="1:12" ht="38.25" outlineLevel="3">
      <c r="A311" s="3" t="s">
        <v>317</v>
      </c>
      <c r="B311" s="4" t="s">
        <v>282</v>
      </c>
      <c r="C311" s="4" t="s">
        <v>332</v>
      </c>
      <c r="D311" s="4" t="s">
        <v>318</v>
      </c>
      <c r="E311" s="4"/>
      <c r="F311" s="13">
        <f>F312+F315+F322</f>
        <v>105546.68999999997</v>
      </c>
      <c r="G311" s="13">
        <f>G312+G315+G322</f>
        <v>104698.46999999999</v>
      </c>
      <c r="H311" s="19">
        <f t="shared" si="26"/>
        <v>0.99196355660229618</v>
      </c>
      <c r="I311" s="5">
        <v>105546.692</v>
      </c>
      <c r="J311" s="5">
        <v>104698.46449</v>
      </c>
      <c r="K311" s="17">
        <f t="shared" si="24"/>
        <v>2.0000000222353265E-3</v>
      </c>
      <c r="L311" s="17">
        <f t="shared" si="25"/>
        <v>-5.5099999881349504E-3</v>
      </c>
    </row>
    <row r="312" spans="1:12" ht="25.5" outlineLevel="4">
      <c r="A312" s="3" t="s">
        <v>333</v>
      </c>
      <c r="B312" s="4" t="s">
        <v>282</v>
      </c>
      <c r="C312" s="4" t="s">
        <v>332</v>
      </c>
      <c r="D312" s="4" t="s">
        <v>334</v>
      </c>
      <c r="E312" s="4"/>
      <c r="F312" s="13">
        <f>F313</f>
        <v>1699.31</v>
      </c>
      <c r="G312" s="13">
        <f>G313</f>
        <v>1699.31</v>
      </c>
      <c r="H312" s="19">
        <f t="shared" si="26"/>
        <v>1</v>
      </c>
      <c r="I312" s="5">
        <v>1699.3130000000001</v>
      </c>
      <c r="J312" s="5">
        <v>1699.3130000000001</v>
      </c>
      <c r="K312" s="17">
        <f t="shared" si="24"/>
        <v>3.0000000001564331E-3</v>
      </c>
      <c r="L312" s="17">
        <f t="shared" si="25"/>
        <v>3.0000000001564331E-3</v>
      </c>
    </row>
    <row r="313" spans="1:12" ht="51" outlineLevel="5">
      <c r="A313" s="3" t="s">
        <v>335</v>
      </c>
      <c r="B313" s="4" t="s">
        <v>282</v>
      </c>
      <c r="C313" s="4" t="s">
        <v>332</v>
      </c>
      <c r="D313" s="4" t="s">
        <v>336</v>
      </c>
      <c r="E313" s="4"/>
      <c r="F313" s="13">
        <f>F314</f>
        <v>1699.31</v>
      </c>
      <c r="G313" s="13">
        <f>G314</f>
        <v>1699.31</v>
      </c>
      <c r="H313" s="19">
        <f t="shared" si="26"/>
        <v>1</v>
      </c>
      <c r="I313" s="5">
        <v>1699.3130000000001</v>
      </c>
      <c r="J313" s="5">
        <v>1699.3130000000001</v>
      </c>
      <c r="K313" s="17">
        <f t="shared" si="24"/>
        <v>3.0000000001564331E-3</v>
      </c>
      <c r="L313" s="17">
        <f t="shared" si="25"/>
        <v>3.0000000001564331E-3</v>
      </c>
    </row>
    <row r="314" spans="1:12" outlineLevel="6">
      <c r="A314" s="3" t="s">
        <v>78</v>
      </c>
      <c r="B314" s="4" t="s">
        <v>282</v>
      </c>
      <c r="C314" s="4" t="s">
        <v>332</v>
      </c>
      <c r="D314" s="4" t="s">
        <v>336</v>
      </c>
      <c r="E314" s="4" t="s">
        <v>79</v>
      </c>
      <c r="F314" s="13">
        <v>1699.31</v>
      </c>
      <c r="G314" s="13">
        <v>1699.31</v>
      </c>
      <c r="H314" s="19">
        <f t="shared" si="26"/>
        <v>1</v>
      </c>
      <c r="I314" s="5">
        <v>1699.3130000000001</v>
      </c>
      <c r="J314" s="5">
        <v>1699.3130000000001</v>
      </c>
      <c r="K314" s="17">
        <f t="shared" si="24"/>
        <v>3.0000000001564331E-3</v>
      </c>
      <c r="L314" s="17">
        <f t="shared" si="25"/>
        <v>3.0000000001564331E-3</v>
      </c>
    </row>
    <row r="315" spans="1:12" ht="63.75" outlineLevel="4">
      <c r="A315" s="3" t="s">
        <v>319</v>
      </c>
      <c r="B315" s="4" t="s">
        <v>282</v>
      </c>
      <c r="C315" s="4" t="s">
        <v>332</v>
      </c>
      <c r="D315" s="4" t="s">
        <v>320</v>
      </c>
      <c r="E315" s="4"/>
      <c r="F315" s="13">
        <f>F316+F319</f>
        <v>8527.15</v>
      </c>
      <c r="G315" s="13">
        <f>G316+G319</f>
        <v>8493.99</v>
      </c>
      <c r="H315" s="19">
        <f t="shared" si="26"/>
        <v>0.99611124467143186</v>
      </c>
      <c r="I315" s="5">
        <v>8527.1530000000002</v>
      </c>
      <c r="J315" s="5">
        <v>8493.991</v>
      </c>
      <c r="K315" s="17">
        <f t="shared" si="24"/>
        <v>3.0000000006111804E-3</v>
      </c>
      <c r="L315" s="17">
        <f t="shared" si="25"/>
        <v>1.0000000002037268E-3</v>
      </c>
    </row>
    <row r="316" spans="1:12" ht="25.5" outlineLevel="5">
      <c r="A316" s="3" t="s">
        <v>321</v>
      </c>
      <c r="B316" s="4" t="s">
        <v>282</v>
      </c>
      <c r="C316" s="4" t="s">
        <v>332</v>
      </c>
      <c r="D316" s="4" t="s">
        <v>322</v>
      </c>
      <c r="E316" s="4"/>
      <c r="F316" s="13">
        <f>F317+F318</f>
        <v>6702.25</v>
      </c>
      <c r="G316" s="13">
        <f>G317+G318</f>
        <v>6671.95</v>
      </c>
      <c r="H316" s="19">
        <f t="shared" si="26"/>
        <v>0.99547913014286249</v>
      </c>
      <c r="I316" s="5">
        <v>6702.2529999999997</v>
      </c>
      <c r="J316" s="5">
        <v>6671.95</v>
      </c>
      <c r="K316" s="17">
        <f t="shared" si="24"/>
        <v>2.9999999997016857E-3</v>
      </c>
      <c r="L316" s="17">
        <f t="shared" si="25"/>
        <v>0</v>
      </c>
    </row>
    <row r="317" spans="1:12" outlineLevel="6">
      <c r="A317" s="3" t="s">
        <v>76</v>
      </c>
      <c r="B317" s="4" t="s">
        <v>282</v>
      </c>
      <c r="C317" s="4" t="s">
        <v>332</v>
      </c>
      <c r="D317" s="4" t="s">
        <v>322</v>
      </c>
      <c r="E317" s="4" t="s">
        <v>77</v>
      </c>
      <c r="F317" s="13">
        <v>466.37</v>
      </c>
      <c r="G317" s="13">
        <v>466.37</v>
      </c>
      <c r="H317" s="19">
        <f t="shared" si="26"/>
        <v>1</v>
      </c>
      <c r="I317" s="5">
        <v>466.37400000000002</v>
      </c>
      <c r="J317" s="5">
        <v>466.37400000000002</v>
      </c>
      <c r="K317" s="17">
        <f t="shared" si="24"/>
        <v>4.0000000000190994E-3</v>
      </c>
      <c r="L317" s="17">
        <f t="shared" si="25"/>
        <v>4.0000000000190994E-3</v>
      </c>
    </row>
    <row r="318" spans="1:12" outlineLevel="6">
      <c r="A318" s="3" t="s">
        <v>78</v>
      </c>
      <c r="B318" s="4" t="s">
        <v>282</v>
      </c>
      <c r="C318" s="4" t="s">
        <v>332</v>
      </c>
      <c r="D318" s="4" t="s">
        <v>322</v>
      </c>
      <c r="E318" s="4" t="s">
        <v>79</v>
      </c>
      <c r="F318" s="13">
        <v>6235.88</v>
      </c>
      <c r="G318" s="13">
        <v>6205.58</v>
      </c>
      <c r="H318" s="19">
        <f t="shared" si="26"/>
        <v>0.99514102259825399</v>
      </c>
      <c r="I318" s="5">
        <v>6235.8789999999999</v>
      </c>
      <c r="J318" s="5">
        <v>6205.576</v>
      </c>
      <c r="K318" s="17">
        <f t="shared" si="24"/>
        <v>-1.0000000002037268E-3</v>
      </c>
      <c r="L318" s="17">
        <f t="shared" si="25"/>
        <v>-3.9999999999054126E-3</v>
      </c>
    </row>
    <row r="319" spans="1:12" ht="38.25" outlineLevel="5">
      <c r="A319" s="3" t="s">
        <v>323</v>
      </c>
      <c r="B319" s="4" t="s">
        <v>282</v>
      </c>
      <c r="C319" s="4" t="s">
        <v>332</v>
      </c>
      <c r="D319" s="4" t="s">
        <v>324</v>
      </c>
      <c r="E319" s="4"/>
      <c r="F319" s="13">
        <f>F320+F321</f>
        <v>1824.9</v>
      </c>
      <c r="G319" s="13">
        <f>G320+G321</f>
        <v>1822.04</v>
      </c>
      <c r="H319" s="19">
        <f t="shared" si="26"/>
        <v>0.99843279083785408</v>
      </c>
      <c r="I319" s="5">
        <v>1824.9</v>
      </c>
      <c r="J319" s="5">
        <v>1822.0409999999999</v>
      </c>
      <c r="K319" s="17">
        <f t="shared" si="24"/>
        <v>0</v>
      </c>
      <c r="L319" s="17">
        <f t="shared" si="25"/>
        <v>9.9999999997635314E-4</v>
      </c>
    </row>
    <row r="320" spans="1:12" outlineLevel="6">
      <c r="A320" s="3" t="s">
        <v>76</v>
      </c>
      <c r="B320" s="4" t="s">
        <v>282</v>
      </c>
      <c r="C320" s="4" t="s">
        <v>332</v>
      </c>
      <c r="D320" s="4" t="s">
        <v>324</v>
      </c>
      <c r="E320" s="4" t="s">
        <v>77</v>
      </c>
      <c r="F320" s="13">
        <v>80</v>
      </c>
      <c r="G320" s="13">
        <v>80</v>
      </c>
      <c r="H320" s="19">
        <f t="shared" si="26"/>
        <v>1</v>
      </c>
      <c r="I320" s="5">
        <v>80</v>
      </c>
      <c r="J320" s="5">
        <v>80</v>
      </c>
      <c r="K320" s="17">
        <f t="shared" si="24"/>
        <v>0</v>
      </c>
      <c r="L320" s="17">
        <f t="shared" si="25"/>
        <v>0</v>
      </c>
    </row>
    <row r="321" spans="1:12" outlineLevel="6">
      <c r="A321" s="3" t="s">
        <v>78</v>
      </c>
      <c r="B321" s="4" t="s">
        <v>282</v>
      </c>
      <c r="C321" s="4" t="s">
        <v>332</v>
      </c>
      <c r="D321" s="4" t="s">
        <v>324</v>
      </c>
      <c r="E321" s="4" t="s">
        <v>79</v>
      </c>
      <c r="F321" s="13">
        <v>1744.9</v>
      </c>
      <c r="G321" s="13">
        <v>1742.04</v>
      </c>
      <c r="H321" s="19">
        <f t="shared" si="26"/>
        <v>0.99836093758954658</v>
      </c>
      <c r="I321" s="5">
        <v>1744.9</v>
      </c>
      <c r="J321" s="5">
        <v>1742.0409999999999</v>
      </c>
      <c r="K321" s="17">
        <f t="shared" si="24"/>
        <v>0</v>
      </c>
      <c r="L321" s="17">
        <f t="shared" si="25"/>
        <v>9.9999999997635314E-4</v>
      </c>
    </row>
    <row r="322" spans="1:12" ht="25.5" outlineLevel="4">
      <c r="A322" s="3" t="s">
        <v>337</v>
      </c>
      <c r="B322" s="4" t="s">
        <v>282</v>
      </c>
      <c r="C322" s="4" t="s">
        <v>332</v>
      </c>
      <c r="D322" s="4" t="s">
        <v>338</v>
      </c>
      <c r="E322" s="4"/>
      <c r="F322" s="13">
        <f>F323+F325+F328+F331+F334+F337+F340</f>
        <v>95320.229999999981</v>
      </c>
      <c r="G322" s="13">
        <f>G323+G325+G328+G331+G334+G337+G340</f>
        <v>94505.169999999984</v>
      </c>
      <c r="H322" s="19">
        <f t="shared" si="26"/>
        <v>0.99144924429997705</v>
      </c>
      <c r="I322" s="5">
        <v>95320.225999999995</v>
      </c>
      <c r="J322" s="5">
        <v>94505.160489999995</v>
      </c>
      <c r="K322" s="17">
        <f t="shared" si="24"/>
        <v>-3.999999986262992E-3</v>
      </c>
      <c r="L322" s="17">
        <f t="shared" si="25"/>
        <v>-9.5099999889498577E-3</v>
      </c>
    </row>
    <row r="323" spans="1:12" ht="51" outlineLevel="5">
      <c r="A323" s="3" t="s">
        <v>339</v>
      </c>
      <c r="B323" s="4" t="s">
        <v>282</v>
      </c>
      <c r="C323" s="4" t="s">
        <v>332</v>
      </c>
      <c r="D323" s="4" t="s">
        <v>340</v>
      </c>
      <c r="E323" s="4"/>
      <c r="F323" s="13">
        <f>F324</f>
        <v>50.89</v>
      </c>
      <c r="G323" s="13">
        <f>G324</f>
        <v>50.89</v>
      </c>
      <c r="H323" s="19">
        <f t="shared" si="26"/>
        <v>1</v>
      </c>
      <c r="I323" s="5">
        <v>50.886000000000003</v>
      </c>
      <c r="J323" s="5">
        <v>50.886000000000003</v>
      </c>
      <c r="K323" s="17">
        <f t="shared" si="24"/>
        <v>-3.9999999999977831E-3</v>
      </c>
      <c r="L323" s="17">
        <f t="shared" si="25"/>
        <v>-3.9999999999977831E-3</v>
      </c>
    </row>
    <row r="324" spans="1:12" outlineLevel="6">
      <c r="A324" s="3" t="s">
        <v>78</v>
      </c>
      <c r="B324" s="4" t="s">
        <v>282</v>
      </c>
      <c r="C324" s="4" t="s">
        <v>332</v>
      </c>
      <c r="D324" s="4" t="s">
        <v>340</v>
      </c>
      <c r="E324" s="4" t="s">
        <v>79</v>
      </c>
      <c r="F324" s="13">
        <v>50.89</v>
      </c>
      <c r="G324" s="13">
        <v>50.89</v>
      </c>
      <c r="H324" s="19">
        <f t="shared" si="26"/>
        <v>1</v>
      </c>
      <c r="I324" s="5">
        <v>50.886000000000003</v>
      </c>
      <c r="J324" s="5">
        <v>50.886000000000003</v>
      </c>
      <c r="K324" s="17">
        <f t="shared" si="24"/>
        <v>-3.9999999999977831E-3</v>
      </c>
      <c r="L324" s="17">
        <f t="shared" si="25"/>
        <v>-3.9999999999977831E-3</v>
      </c>
    </row>
    <row r="325" spans="1:12" ht="76.5" outlineLevel="5">
      <c r="A325" s="3" t="s">
        <v>341</v>
      </c>
      <c r="B325" s="4" t="s">
        <v>282</v>
      </c>
      <c r="C325" s="4" t="s">
        <v>332</v>
      </c>
      <c r="D325" s="4" t="s">
        <v>342</v>
      </c>
      <c r="E325" s="4"/>
      <c r="F325" s="13">
        <f>F326+F327</f>
        <v>3520.3900000000003</v>
      </c>
      <c r="G325" s="13">
        <f>G326+G327</f>
        <v>3263.24</v>
      </c>
      <c r="H325" s="19">
        <f t="shared" si="26"/>
        <v>0.9269541158792064</v>
      </c>
      <c r="I325" s="5">
        <v>3520.39</v>
      </c>
      <c r="J325" s="5">
        <v>3263.23774</v>
      </c>
      <c r="K325" s="17">
        <f t="shared" si="24"/>
        <v>0</v>
      </c>
      <c r="L325" s="17">
        <f t="shared" si="25"/>
        <v>-2.2599999997510167E-3</v>
      </c>
    </row>
    <row r="326" spans="1:12" outlineLevel="6">
      <c r="A326" s="3" t="s">
        <v>76</v>
      </c>
      <c r="B326" s="4" t="s">
        <v>282</v>
      </c>
      <c r="C326" s="4" t="s">
        <v>332</v>
      </c>
      <c r="D326" s="4" t="s">
        <v>342</v>
      </c>
      <c r="E326" s="4" t="s">
        <v>77</v>
      </c>
      <c r="F326" s="13">
        <v>422.3</v>
      </c>
      <c r="G326" s="13">
        <v>385.1</v>
      </c>
      <c r="H326" s="19">
        <f t="shared" si="26"/>
        <v>0.91191096376983194</v>
      </c>
      <c r="I326" s="5">
        <v>422.3</v>
      </c>
      <c r="J326" s="5">
        <v>385.10045000000002</v>
      </c>
      <c r="K326" s="17">
        <f t="shared" si="24"/>
        <v>0</v>
      </c>
      <c r="L326" s="17">
        <f t="shared" si="25"/>
        <v>4.500000000007276E-4</v>
      </c>
    </row>
    <row r="327" spans="1:12" outlineLevel="6">
      <c r="A327" s="3" t="s">
        <v>78</v>
      </c>
      <c r="B327" s="4" t="s">
        <v>282</v>
      </c>
      <c r="C327" s="4" t="s">
        <v>332</v>
      </c>
      <c r="D327" s="4" t="s">
        <v>342</v>
      </c>
      <c r="E327" s="4" t="s">
        <v>79</v>
      </c>
      <c r="F327" s="13">
        <v>3098.09</v>
      </c>
      <c r="G327" s="13">
        <v>2878.14</v>
      </c>
      <c r="H327" s="19">
        <f t="shared" si="26"/>
        <v>0.92900464479727829</v>
      </c>
      <c r="I327" s="5">
        <v>3098.09</v>
      </c>
      <c r="J327" s="5">
        <v>2878.1372900000001</v>
      </c>
      <c r="K327" s="17">
        <f t="shared" si="24"/>
        <v>0</v>
      </c>
      <c r="L327" s="17">
        <f t="shared" si="25"/>
        <v>-2.7099999997517443E-3</v>
      </c>
    </row>
    <row r="328" spans="1:12" ht="63.75" outlineLevel="5">
      <c r="A328" s="3" t="s">
        <v>327</v>
      </c>
      <c r="B328" s="4" t="s">
        <v>282</v>
      </c>
      <c r="C328" s="4" t="s">
        <v>332</v>
      </c>
      <c r="D328" s="4" t="s">
        <v>343</v>
      </c>
      <c r="E328" s="4"/>
      <c r="F328" s="13">
        <f>F329+F330</f>
        <v>70238.569999999992</v>
      </c>
      <c r="G328" s="13">
        <f>G329+G330</f>
        <v>70238.569999999992</v>
      </c>
      <c r="H328" s="19">
        <f t="shared" si="26"/>
        <v>1</v>
      </c>
      <c r="I328" s="5">
        <v>70238.570000000007</v>
      </c>
      <c r="J328" s="5">
        <v>70238.570000000007</v>
      </c>
      <c r="K328" s="17">
        <f t="shared" si="24"/>
        <v>0</v>
      </c>
      <c r="L328" s="17">
        <f t="shared" si="25"/>
        <v>0</v>
      </c>
    </row>
    <row r="329" spans="1:12" outlineLevel="6">
      <c r="A329" s="3" t="s">
        <v>76</v>
      </c>
      <c r="B329" s="4" t="s">
        <v>282</v>
      </c>
      <c r="C329" s="4" t="s">
        <v>332</v>
      </c>
      <c r="D329" s="4" t="s">
        <v>343</v>
      </c>
      <c r="E329" s="4" t="s">
        <v>77</v>
      </c>
      <c r="F329" s="13">
        <v>6544.05</v>
      </c>
      <c r="G329" s="13">
        <v>6544.05</v>
      </c>
      <c r="H329" s="19">
        <f t="shared" si="26"/>
        <v>1</v>
      </c>
      <c r="I329" s="5">
        <v>6544.05</v>
      </c>
      <c r="J329" s="5">
        <v>6544.05</v>
      </c>
      <c r="K329" s="17">
        <f t="shared" si="24"/>
        <v>0</v>
      </c>
      <c r="L329" s="17">
        <f t="shared" si="25"/>
        <v>0</v>
      </c>
    </row>
    <row r="330" spans="1:12" outlineLevel="6">
      <c r="A330" s="3" t="s">
        <v>78</v>
      </c>
      <c r="B330" s="4" t="s">
        <v>282</v>
      </c>
      <c r="C330" s="4" t="s">
        <v>332</v>
      </c>
      <c r="D330" s="4" t="s">
        <v>343</v>
      </c>
      <c r="E330" s="4" t="s">
        <v>79</v>
      </c>
      <c r="F330" s="13">
        <v>63694.52</v>
      </c>
      <c r="G330" s="13">
        <v>63694.52</v>
      </c>
      <c r="H330" s="19">
        <f t="shared" si="26"/>
        <v>1</v>
      </c>
      <c r="I330" s="5">
        <v>63694.52</v>
      </c>
      <c r="J330" s="5">
        <v>63694.52</v>
      </c>
      <c r="K330" s="17">
        <f t="shared" si="24"/>
        <v>0</v>
      </c>
      <c r="L330" s="17">
        <f t="shared" si="25"/>
        <v>0</v>
      </c>
    </row>
    <row r="331" spans="1:12" ht="25.5" outlineLevel="5">
      <c r="A331" s="3" t="s">
        <v>329</v>
      </c>
      <c r="B331" s="4" t="s">
        <v>282</v>
      </c>
      <c r="C331" s="4" t="s">
        <v>332</v>
      </c>
      <c r="D331" s="4" t="s">
        <v>344</v>
      </c>
      <c r="E331" s="4"/>
      <c r="F331" s="13">
        <f>F332+F333</f>
        <v>15019.640000000001</v>
      </c>
      <c r="G331" s="13">
        <f>G332+G333</f>
        <v>15019.640000000001</v>
      </c>
      <c r="H331" s="19">
        <f t="shared" si="26"/>
        <v>1</v>
      </c>
      <c r="I331" s="5">
        <v>15019.64</v>
      </c>
      <c r="J331" s="5">
        <v>15019.64</v>
      </c>
      <c r="K331" s="17">
        <f t="shared" ref="K331:K394" si="29">I331-F331</f>
        <v>0</v>
      </c>
      <c r="L331" s="17">
        <f t="shared" ref="L331:L394" si="30">J331-G331</f>
        <v>0</v>
      </c>
    </row>
    <row r="332" spans="1:12" outlineLevel="6">
      <c r="A332" s="3" t="s">
        <v>76</v>
      </c>
      <c r="B332" s="4" t="s">
        <v>282</v>
      </c>
      <c r="C332" s="4" t="s">
        <v>332</v>
      </c>
      <c r="D332" s="4" t="s">
        <v>344</v>
      </c>
      <c r="E332" s="4" t="s">
        <v>77</v>
      </c>
      <c r="F332" s="13">
        <v>3394.69</v>
      </c>
      <c r="G332" s="13">
        <v>3394.69</v>
      </c>
      <c r="H332" s="19">
        <f t="shared" ref="H332:H395" si="31">G332/F332</f>
        <v>1</v>
      </c>
      <c r="I332" s="5">
        <v>3394.69</v>
      </c>
      <c r="J332" s="5">
        <v>3394.69</v>
      </c>
      <c r="K332" s="17">
        <f t="shared" si="29"/>
        <v>0</v>
      </c>
      <c r="L332" s="17">
        <f t="shared" si="30"/>
        <v>0</v>
      </c>
    </row>
    <row r="333" spans="1:12" outlineLevel="6">
      <c r="A333" s="3" t="s">
        <v>78</v>
      </c>
      <c r="B333" s="4" t="s">
        <v>282</v>
      </c>
      <c r="C333" s="4" t="s">
        <v>332</v>
      </c>
      <c r="D333" s="4" t="s">
        <v>344</v>
      </c>
      <c r="E333" s="4" t="s">
        <v>79</v>
      </c>
      <c r="F333" s="13">
        <v>11624.95</v>
      </c>
      <c r="G333" s="13">
        <v>11624.95</v>
      </c>
      <c r="H333" s="19">
        <f t="shared" si="31"/>
        <v>1</v>
      </c>
      <c r="I333" s="5">
        <v>11624.95</v>
      </c>
      <c r="J333" s="5">
        <v>11624.95</v>
      </c>
      <c r="K333" s="17">
        <f t="shared" si="29"/>
        <v>0</v>
      </c>
      <c r="L333" s="17">
        <f t="shared" si="30"/>
        <v>0</v>
      </c>
    </row>
    <row r="334" spans="1:12" ht="38.25" outlineLevel="5">
      <c r="A334" s="3" t="s">
        <v>345</v>
      </c>
      <c r="B334" s="4" t="s">
        <v>282</v>
      </c>
      <c r="C334" s="4" t="s">
        <v>332</v>
      </c>
      <c r="D334" s="4" t="s">
        <v>346</v>
      </c>
      <c r="E334" s="4"/>
      <c r="F334" s="13">
        <f>F335+F336</f>
        <v>3905.42</v>
      </c>
      <c r="G334" s="13">
        <f>G335+G336</f>
        <v>3633.7</v>
      </c>
      <c r="H334" s="19">
        <f t="shared" si="31"/>
        <v>0.93042489668204698</v>
      </c>
      <c r="I334" s="5">
        <v>3905.42</v>
      </c>
      <c r="J334" s="5">
        <v>3633.6961200000001</v>
      </c>
      <c r="K334" s="17">
        <f t="shared" si="29"/>
        <v>0</v>
      </c>
      <c r="L334" s="17">
        <f t="shared" si="30"/>
        <v>-3.8799999997536361E-3</v>
      </c>
    </row>
    <row r="335" spans="1:12" outlineLevel="6">
      <c r="A335" s="3" t="s">
        <v>76</v>
      </c>
      <c r="B335" s="4" t="s">
        <v>282</v>
      </c>
      <c r="C335" s="4" t="s">
        <v>332</v>
      </c>
      <c r="D335" s="4" t="s">
        <v>346</v>
      </c>
      <c r="E335" s="4" t="s">
        <v>77</v>
      </c>
      <c r="F335" s="13">
        <v>723.37</v>
      </c>
      <c r="G335" s="13">
        <v>723.37</v>
      </c>
      <c r="H335" s="19">
        <f t="shared" si="31"/>
        <v>1</v>
      </c>
      <c r="I335" s="5">
        <v>723.37</v>
      </c>
      <c r="J335" s="5">
        <v>723.37</v>
      </c>
      <c r="K335" s="17">
        <f t="shared" si="29"/>
        <v>0</v>
      </c>
      <c r="L335" s="17">
        <f t="shared" si="30"/>
        <v>0</v>
      </c>
    </row>
    <row r="336" spans="1:12" outlineLevel="6">
      <c r="A336" s="3" t="s">
        <v>78</v>
      </c>
      <c r="B336" s="4" t="s">
        <v>282</v>
      </c>
      <c r="C336" s="4" t="s">
        <v>332</v>
      </c>
      <c r="D336" s="4" t="s">
        <v>346</v>
      </c>
      <c r="E336" s="4" t="s">
        <v>79</v>
      </c>
      <c r="F336" s="13">
        <v>3182.05</v>
      </c>
      <c r="G336" s="13">
        <v>2910.33</v>
      </c>
      <c r="H336" s="19">
        <f t="shared" si="31"/>
        <v>0.91460850709448305</v>
      </c>
      <c r="I336" s="5">
        <v>3182.05</v>
      </c>
      <c r="J336" s="5">
        <v>2910.3261200000002</v>
      </c>
      <c r="K336" s="17">
        <f t="shared" si="29"/>
        <v>0</v>
      </c>
      <c r="L336" s="17">
        <f t="shared" si="30"/>
        <v>-3.8799999997536361E-3</v>
      </c>
    </row>
    <row r="337" spans="1:12" ht="38.25" outlineLevel="5">
      <c r="A337" s="3" t="s">
        <v>347</v>
      </c>
      <c r="B337" s="4" t="s">
        <v>282</v>
      </c>
      <c r="C337" s="4" t="s">
        <v>332</v>
      </c>
      <c r="D337" s="4" t="s">
        <v>348</v>
      </c>
      <c r="E337" s="4"/>
      <c r="F337" s="13">
        <f>F338+F339</f>
        <v>1618.56</v>
      </c>
      <c r="G337" s="13">
        <f>G338+G339</f>
        <v>1332.3700000000001</v>
      </c>
      <c r="H337" s="19">
        <f t="shared" si="31"/>
        <v>0.82318233491498627</v>
      </c>
      <c r="I337" s="5">
        <v>1618.56</v>
      </c>
      <c r="J337" s="5">
        <v>1332.3706299999999</v>
      </c>
      <c r="K337" s="17">
        <f t="shared" si="29"/>
        <v>0</v>
      </c>
      <c r="L337" s="17">
        <f t="shared" si="30"/>
        <v>6.2999999977364496E-4</v>
      </c>
    </row>
    <row r="338" spans="1:12" outlineLevel="6">
      <c r="A338" s="3" t="s">
        <v>76</v>
      </c>
      <c r="B338" s="4" t="s">
        <v>282</v>
      </c>
      <c r="C338" s="4" t="s">
        <v>332</v>
      </c>
      <c r="D338" s="4" t="s">
        <v>348</v>
      </c>
      <c r="E338" s="4" t="s">
        <v>77</v>
      </c>
      <c r="F338" s="13">
        <v>119</v>
      </c>
      <c r="G338" s="13">
        <v>109.48</v>
      </c>
      <c r="H338" s="19">
        <f t="shared" si="31"/>
        <v>0.92</v>
      </c>
      <c r="I338" s="5">
        <v>119</v>
      </c>
      <c r="J338" s="5">
        <v>109.48099999999999</v>
      </c>
      <c r="K338" s="17">
        <f t="shared" si="29"/>
        <v>0</v>
      </c>
      <c r="L338" s="17">
        <f t="shared" si="30"/>
        <v>9.9999999999056399E-4</v>
      </c>
    </row>
    <row r="339" spans="1:12" outlineLevel="6">
      <c r="A339" s="3" t="s">
        <v>78</v>
      </c>
      <c r="B339" s="4" t="s">
        <v>282</v>
      </c>
      <c r="C339" s="4" t="s">
        <v>332</v>
      </c>
      <c r="D339" s="4" t="s">
        <v>348</v>
      </c>
      <c r="E339" s="4" t="s">
        <v>79</v>
      </c>
      <c r="F339" s="13">
        <v>1499.56</v>
      </c>
      <c r="G339" s="13">
        <v>1222.8900000000001</v>
      </c>
      <c r="H339" s="19">
        <f t="shared" si="31"/>
        <v>0.81549921310251017</v>
      </c>
      <c r="I339" s="5">
        <v>1499.56</v>
      </c>
      <c r="J339" s="5">
        <v>1222.8896299999999</v>
      </c>
      <c r="K339" s="17">
        <f t="shared" si="29"/>
        <v>0</v>
      </c>
      <c r="L339" s="17">
        <f t="shared" si="30"/>
        <v>-3.7000000020270818E-4</v>
      </c>
    </row>
    <row r="340" spans="1:12" ht="51" outlineLevel="5">
      <c r="A340" s="3" t="s">
        <v>349</v>
      </c>
      <c r="B340" s="4" t="s">
        <v>282</v>
      </c>
      <c r="C340" s="4" t="s">
        <v>332</v>
      </c>
      <c r="D340" s="4" t="s">
        <v>350</v>
      </c>
      <c r="E340" s="4"/>
      <c r="F340" s="13">
        <f>F341</f>
        <v>966.76</v>
      </c>
      <c r="G340" s="13">
        <f>G341</f>
        <v>966.76</v>
      </c>
      <c r="H340" s="19">
        <f t="shared" si="31"/>
        <v>1</v>
      </c>
      <c r="I340" s="5">
        <v>966.76</v>
      </c>
      <c r="J340" s="5">
        <v>966.76</v>
      </c>
      <c r="K340" s="17">
        <f t="shared" si="29"/>
        <v>0</v>
      </c>
      <c r="L340" s="17">
        <f t="shared" si="30"/>
        <v>0</v>
      </c>
    </row>
    <row r="341" spans="1:12" outlineLevel="6">
      <c r="A341" s="3" t="s">
        <v>78</v>
      </c>
      <c r="B341" s="4" t="s">
        <v>282</v>
      </c>
      <c r="C341" s="4" t="s">
        <v>332</v>
      </c>
      <c r="D341" s="4" t="s">
        <v>350</v>
      </c>
      <c r="E341" s="4" t="s">
        <v>79</v>
      </c>
      <c r="F341" s="13">
        <v>966.76</v>
      </c>
      <c r="G341" s="13">
        <v>966.76</v>
      </c>
      <c r="H341" s="19">
        <f t="shared" si="31"/>
        <v>1</v>
      </c>
      <c r="I341" s="5">
        <v>966.76</v>
      </c>
      <c r="J341" s="5">
        <v>966.76</v>
      </c>
      <c r="K341" s="17">
        <f t="shared" si="29"/>
        <v>0</v>
      </c>
      <c r="L341" s="17">
        <f t="shared" si="30"/>
        <v>0</v>
      </c>
    </row>
    <row r="342" spans="1:12" ht="25.5" outlineLevel="3">
      <c r="A342" s="3" t="s">
        <v>110</v>
      </c>
      <c r="B342" s="4" t="s">
        <v>282</v>
      </c>
      <c r="C342" s="4" t="s">
        <v>332</v>
      </c>
      <c r="D342" s="4" t="s">
        <v>111</v>
      </c>
      <c r="E342" s="4"/>
      <c r="F342" s="13">
        <f t="shared" ref="F342:G344" si="32">F343</f>
        <v>175.52</v>
      </c>
      <c r="G342" s="13">
        <f t="shared" si="32"/>
        <v>175.52</v>
      </c>
      <c r="H342" s="19">
        <f t="shared" si="31"/>
        <v>1</v>
      </c>
      <c r="I342" s="5">
        <v>175.52327</v>
      </c>
      <c r="J342" s="5">
        <v>175.52327</v>
      </c>
      <c r="K342" s="17">
        <f t="shared" si="29"/>
        <v>3.2699999999863394E-3</v>
      </c>
      <c r="L342" s="17">
        <f t="shared" si="30"/>
        <v>3.2699999999863394E-3</v>
      </c>
    </row>
    <row r="343" spans="1:12" ht="25.5" outlineLevel="4">
      <c r="A343" s="3" t="s">
        <v>112</v>
      </c>
      <c r="B343" s="4" t="s">
        <v>282</v>
      </c>
      <c r="C343" s="4" t="s">
        <v>332</v>
      </c>
      <c r="D343" s="4" t="s">
        <v>113</v>
      </c>
      <c r="E343" s="4"/>
      <c r="F343" s="13">
        <f t="shared" si="32"/>
        <v>175.52</v>
      </c>
      <c r="G343" s="13">
        <f t="shared" si="32"/>
        <v>175.52</v>
      </c>
      <c r="H343" s="19">
        <f t="shared" si="31"/>
        <v>1</v>
      </c>
      <c r="I343" s="5">
        <v>175.52327</v>
      </c>
      <c r="J343" s="5">
        <v>175.52327</v>
      </c>
      <c r="K343" s="17">
        <f t="shared" si="29"/>
        <v>3.2699999999863394E-3</v>
      </c>
      <c r="L343" s="17">
        <f t="shared" si="30"/>
        <v>3.2699999999863394E-3</v>
      </c>
    </row>
    <row r="344" spans="1:12" ht="25.5" outlineLevel="5">
      <c r="A344" s="3" t="s">
        <v>114</v>
      </c>
      <c r="B344" s="4" t="s">
        <v>282</v>
      </c>
      <c r="C344" s="4" t="s">
        <v>332</v>
      </c>
      <c r="D344" s="4" t="s">
        <v>115</v>
      </c>
      <c r="E344" s="4"/>
      <c r="F344" s="13">
        <f t="shared" si="32"/>
        <v>175.52</v>
      </c>
      <c r="G344" s="13">
        <f t="shared" si="32"/>
        <v>175.52</v>
      </c>
      <c r="H344" s="19">
        <f t="shared" si="31"/>
        <v>1</v>
      </c>
      <c r="I344" s="5">
        <v>175.52327</v>
      </c>
      <c r="J344" s="5">
        <v>175.52327</v>
      </c>
      <c r="K344" s="17">
        <f t="shared" si="29"/>
        <v>3.2699999999863394E-3</v>
      </c>
      <c r="L344" s="17">
        <f t="shared" si="30"/>
        <v>3.2699999999863394E-3</v>
      </c>
    </row>
    <row r="345" spans="1:12" outlineLevel="6">
      <c r="A345" s="3" t="s">
        <v>78</v>
      </c>
      <c r="B345" s="4" t="s">
        <v>282</v>
      </c>
      <c r="C345" s="4" t="s">
        <v>332</v>
      </c>
      <c r="D345" s="4" t="s">
        <v>115</v>
      </c>
      <c r="E345" s="4" t="s">
        <v>79</v>
      </c>
      <c r="F345" s="13">
        <v>175.52</v>
      </c>
      <c r="G345" s="13">
        <v>175.52</v>
      </c>
      <c r="H345" s="19">
        <f t="shared" si="31"/>
        <v>1</v>
      </c>
      <c r="I345" s="5">
        <v>175.52327</v>
      </c>
      <c r="J345" s="5">
        <v>175.52327</v>
      </c>
      <c r="K345" s="17">
        <f t="shared" si="29"/>
        <v>3.2699999999863394E-3</v>
      </c>
      <c r="L345" s="17">
        <f t="shared" si="30"/>
        <v>3.2699999999863394E-3</v>
      </c>
    </row>
    <row r="346" spans="1:12" outlineLevel="2">
      <c r="A346" s="3" t="s">
        <v>351</v>
      </c>
      <c r="B346" s="4" t="s">
        <v>282</v>
      </c>
      <c r="C346" s="4" t="s">
        <v>352</v>
      </c>
      <c r="D346" s="4"/>
      <c r="E346" s="4"/>
      <c r="F346" s="13">
        <f>F347+F359</f>
        <v>39873.79</v>
      </c>
      <c r="G346" s="13">
        <f>G347+G359</f>
        <v>39773.79</v>
      </c>
      <c r="H346" s="19">
        <f t="shared" si="31"/>
        <v>0.99749208690721403</v>
      </c>
      <c r="I346" s="5">
        <v>39873.79</v>
      </c>
      <c r="J346" s="5">
        <v>39773.788999999997</v>
      </c>
      <c r="K346" s="17">
        <f t="shared" si="29"/>
        <v>0</v>
      </c>
      <c r="L346" s="17">
        <f t="shared" si="30"/>
        <v>-1.0000000038417056E-3</v>
      </c>
    </row>
    <row r="347" spans="1:12" ht="38.25" outlineLevel="3">
      <c r="A347" s="3" t="s">
        <v>317</v>
      </c>
      <c r="B347" s="4" t="s">
        <v>282</v>
      </c>
      <c r="C347" s="4" t="s">
        <v>352</v>
      </c>
      <c r="D347" s="4" t="s">
        <v>318</v>
      </c>
      <c r="E347" s="4"/>
      <c r="F347" s="13">
        <f>F348+F354</f>
        <v>18336.89</v>
      </c>
      <c r="G347" s="13">
        <f>G348+G354</f>
        <v>18236.89</v>
      </c>
      <c r="H347" s="19">
        <f t="shared" si="31"/>
        <v>0.99454651252202531</v>
      </c>
      <c r="I347" s="5">
        <v>18336.89</v>
      </c>
      <c r="J347" s="5">
        <v>18236.888999999999</v>
      </c>
      <c r="K347" s="17">
        <f t="shared" si="29"/>
        <v>0</v>
      </c>
      <c r="L347" s="17">
        <f t="shared" si="30"/>
        <v>-1.0000000002037268E-3</v>
      </c>
    </row>
    <row r="348" spans="1:12" ht="25.5" outlineLevel="4">
      <c r="A348" s="3" t="s">
        <v>353</v>
      </c>
      <c r="B348" s="4" t="s">
        <v>282</v>
      </c>
      <c r="C348" s="4" t="s">
        <v>352</v>
      </c>
      <c r="D348" s="4" t="s">
        <v>354</v>
      </c>
      <c r="E348" s="4"/>
      <c r="F348" s="13">
        <f>F349+F352</f>
        <v>17637.04</v>
      </c>
      <c r="G348" s="13">
        <f>G349+G352</f>
        <v>17537.04</v>
      </c>
      <c r="H348" s="19">
        <f t="shared" si="31"/>
        <v>0.99433011435025376</v>
      </c>
      <c r="I348" s="5">
        <v>17637.04</v>
      </c>
      <c r="J348" s="5">
        <v>17537.04</v>
      </c>
      <c r="K348" s="17">
        <f t="shared" si="29"/>
        <v>0</v>
      </c>
      <c r="L348" s="17">
        <f t="shared" si="30"/>
        <v>0</v>
      </c>
    </row>
    <row r="349" spans="1:12" ht="25.5" outlineLevel="5">
      <c r="A349" s="3" t="s">
        <v>329</v>
      </c>
      <c r="B349" s="4" t="s">
        <v>282</v>
      </c>
      <c r="C349" s="4" t="s">
        <v>352</v>
      </c>
      <c r="D349" s="4" t="s">
        <v>355</v>
      </c>
      <c r="E349" s="4"/>
      <c r="F349" s="13">
        <f>F350+F351</f>
        <v>17537.04</v>
      </c>
      <c r="G349" s="13">
        <f>G350+G351</f>
        <v>17537.04</v>
      </c>
      <c r="H349" s="19">
        <f t="shared" si="31"/>
        <v>1</v>
      </c>
      <c r="I349" s="5">
        <v>17537.04</v>
      </c>
      <c r="J349" s="5">
        <v>17537.04</v>
      </c>
      <c r="K349" s="17">
        <f t="shared" si="29"/>
        <v>0</v>
      </c>
      <c r="L349" s="17">
        <f t="shared" si="30"/>
        <v>0</v>
      </c>
    </row>
    <row r="350" spans="1:12" outlineLevel="6">
      <c r="A350" s="3" t="s">
        <v>76</v>
      </c>
      <c r="B350" s="4" t="s">
        <v>282</v>
      </c>
      <c r="C350" s="4" t="s">
        <v>352</v>
      </c>
      <c r="D350" s="4" t="s">
        <v>355</v>
      </c>
      <c r="E350" s="4" t="s">
        <v>77</v>
      </c>
      <c r="F350" s="13">
        <v>8925.5400000000009</v>
      </c>
      <c r="G350" s="13">
        <v>8925.5400000000009</v>
      </c>
      <c r="H350" s="19">
        <f t="shared" si="31"/>
        <v>1</v>
      </c>
      <c r="I350" s="5">
        <v>8925.5400000000009</v>
      </c>
      <c r="J350" s="5">
        <v>8925.5400000000009</v>
      </c>
      <c r="K350" s="17">
        <f t="shared" si="29"/>
        <v>0</v>
      </c>
      <c r="L350" s="17">
        <f t="shared" si="30"/>
        <v>0</v>
      </c>
    </row>
    <row r="351" spans="1:12" outlineLevel="6">
      <c r="A351" s="3" t="s">
        <v>78</v>
      </c>
      <c r="B351" s="4" t="s">
        <v>282</v>
      </c>
      <c r="C351" s="4" t="s">
        <v>352</v>
      </c>
      <c r="D351" s="4" t="s">
        <v>355</v>
      </c>
      <c r="E351" s="4" t="s">
        <v>79</v>
      </c>
      <c r="F351" s="13">
        <v>8611.5</v>
      </c>
      <c r="G351" s="13">
        <v>8611.5</v>
      </c>
      <c r="H351" s="19">
        <f t="shared" si="31"/>
        <v>1</v>
      </c>
      <c r="I351" s="5">
        <v>8611.5</v>
      </c>
      <c r="J351" s="5">
        <v>8611.5</v>
      </c>
      <c r="K351" s="17">
        <f t="shared" si="29"/>
        <v>0</v>
      </c>
      <c r="L351" s="17">
        <f t="shared" si="30"/>
        <v>0</v>
      </c>
    </row>
    <row r="352" spans="1:12" ht="51" outlineLevel="5">
      <c r="A352" s="3" t="s">
        <v>356</v>
      </c>
      <c r="B352" s="4" t="s">
        <v>282</v>
      </c>
      <c r="C352" s="4" t="s">
        <v>352</v>
      </c>
      <c r="D352" s="4" t="s">
        <v>357</v>
      </c>
      <c r="E352" s="4"/>
      <c r="F352" s="13">
        <f>F353</f>
        <v>100</v>
      </c>
      <c r="G352" s="13">
        <f>G353</f>
        <v>0</v>
      </c>
      <c r="H352" s="19">
        <f t="shared" si="31"/>
        <v>0</v>
      </c>
      <c r="I352" s="5">
        <v>100</v>
      </c>
      <c r="J352" s="5">
        <v>0</v>
      </c>
      <c r="K352" s="17">
        <f t="shared" si="29"/>
        <v>0</v>
      </c>
      <c r="L352" s="17">
        <f t="shared" si="30"/>
        <v>0</v>
      </c>
    </row>
    <row r="353" spans="1:12" outlineLevel="6">
      <c r="A353" s="3" t="s">
        <v>76</v>
      </c>
      <c r="B353" s="4" t="s">
        <v>282</v>
      </c>
      <c r="C353" s="4" t="s">
        <v>352</v>
      </c>
      <c r="D353" s="4" t="s">
        <v>357</v>
      </c>
      <c r="E353" s="4" t="s">
        <v>77</v>
      </c>
      <c r="F353" s="13">
        <v>100</v>
      </c>
      <c r="G353" s="13">
        <v>0</v>
      </c>
      <c r="H353" s="19">
        <f t="shared" si="31"/>
        <v>0</v>
      </c>
      <c r="I353" s="5">
        <v>100</v>
      </c>
      <c r="J353" s="5">
        <v>0</v>
      </c>
      <c r="K353" s="17">
        <f t="shared" si="29"/>
        <v>0</v>
      </c>
      <c r="L353" s="17">
        <f t="shared" si="30"/>
        <v>0</v>
      </c>
    </row>
    <row r="354" spans="1:12" ht="63.75" outlineLevel="4">
      <c r="A354" s="3" t="s">
        <v>319</v>
      </c>
      <c r="B354" s="4" t="s">
        <v>282</v>
      </c>
      <c r="C354" s="4" t="s">
        <v>352</v>
      </c>
      <c r="D354" s="4" t="s">
        <v>320</v>
      </c>
      <c r="E354" s="4"/>
      <c r="F354" s="13">
        <f>F355+F357</f>
        <v>699.85</v>
      </c>
      <c r="G354" s="13">
        <f>G355+G357</f>
        <v>699.85</v>
      </c>
      <c r="H354" s="19">
        <f t="shared" si="31"/>
        <v>1</v>
      </c>
      <c r="I354" s="5">
        <v>699.85</v>
      </c>
      <c r="J354" s="5">
        <v>699.84900000000005</v>
      </c>
      <c r="K354" s="17">
        <f t="shared" si="29"/>
        <v>0</v>
      </c>
      <c r="L354" s="17">
        <f t="shared" si="30"/>
        <v>-9.9999999997635314E-4</v>
      </c>
    </row>
    <row r="355" spans="1:12" ht="25.5" outlineLevel="5">
      <c r="A355" s="3" t="s">
        <v>321</v>
      </c>
      <c r="B355" s="4" t="s">
        <v>282</v>
      </c>
      <c r="C355" s="4" t="s">
        <v>352</v>
      </c>
      <c r="D355" s="4" t="s">
        <v>322</v>
      </c>
      <c r="E355" s="4"/>
      <c r="F355" s="13">
        <f>F356</f>
        <v>299.85000000000002</v>
      </c>
      <c r="G355" s="13">
        <f>G356</f>
        <v>299.85000000000002</v>
      </c>
      <c r="H355" s="19">
        <f t="shared" si="31"/>
        <v>1</v>
      </c>
      <c r="I355" s="5">
        <v>299.85000000000002</v>
      </c>
      <c r="J355" s="5">
        <v>299.84899999999999</v>
      </c>
      <c r="K355" s="17">
        <f t="shared" si="29"/>
        <v>0</v>
      </c>
      <c r="L355" s="17">
        <f t="shared" si="30"/>
        <v>-1.0000000000331966E-3</v>
      </c>
    </row>
    <row r="356" spans="1:12" outlineLevel="6">
      <c r="A356" s="3" t="s">
        <v>78</v>
      </c>
      <c r="B356" s="4" t="s">
        <v>282</v>
      </c>
      <c r="C356" s="4" t="s">
        <v>352</v>
      </c>
      <c r="D356" s="4" t="s">
        <v>322</v>
      </c>
      <c r="E356" s="4" t="s">
        <v>79</v>
      </c>
      <c r="F356" s="13">
        <v>299.85000000000002</v>
      </c>
      <c r="G356" s="13">
        <v>299.85000000000002</v>
      </c>
      <c r="H356" s="19">
        <f t="shared" si="31"/>
        <v>1</v>
      </c>
      <c r="I356" s="5">
        <v>299.85000000000002</v>
      </c>
      <c r="J356" s="5">
        <v>299.84899999999999</v>
      </c>
      <c r="K356" s="17">
        <f t="shared" si="29"/>
        <v>0</v>
      </c>
      <c r="L356" s="17">
        <f t="shared" si="30"/>
        <v>-1.0000000000331966E-3</v>
      </c>
    </row>
    <row r="357" spans="1:12" ht="38.25" outlineLevel="5">
      <c r="A357" s="3" t="s">
        <v>323</v>
      </c>
      <c r="B357" s="4" t="s">
        <v>282</v>
      </c>
      <c r="C357" s="4" t="s">
        <v>352</v>
      </c>
      <c r="D357" s="4" t="s">
        <v>324</v>
      </c>
      <c r="E357" s="4"/>
      <c r="F357" s="13">
        <f>F358</f>
        <v>400</v>
      </c>
      <c r="G357" s="13">
        <f>G358</f>
        <v>400</v>
      </c>
      <c r="H357" s="19">
        <f t="shared" si="31"/>
        <v>1</v>
      </c>
      <c r="I357" s="5">
        <v>400</v>
      </c>
      <c r="J357" s="5">
        <v>400</v>
      </c>
      <c r="K357" s="17">
        <f t="shared" si="29"/>
        <v>0</v>
      </c>
      <c r="L357" s="17">
        <f t="shared" si="30"/>
        <v>0</v>
      </c>
    </row>
    <row r="358" spans="1:12" outlineLevel="6">
      <c r="A358" s="3" t="s">
        <v>76</v>
      </c>
      <c r="B358" s="4" t="s">
        <v>282</v>
      </c>
      <c r="C358" s="4" t="s">
        <v>352</v>
      </c>
      <c r="D358" s="4" t="s">
        <v>324</v>
      </c>
      <c r="E358" s="4" t="s">
        <v>77</v>
      </c>
      <c r="F358" s="13">
        <v>400</v>
      </c>
      <c r="G358" s="13">
        <v>400</v>
      </c>
      <c r="H358" s="19">
        <f t="shared" si="31"/>
        <v>1</v>
      </c>
      <c r="I358" s="5">
        <v>400</v>
      </c>
      <c r="J358" s="5">
        <v>400</v>
      </c>
      <c r="K358" s="17">
        <f t="shared" si="29"/>
        <v>0</v>
      </c>
      <c r="L358" s="17">
        <f t="shared" si="30"/>
        <v>0</v>
      </c>
    </row>
    <row r="359" spans="1:12" ht="38.25" outlineLevel="3">
      <c r="A359" s="3" t="s">
        <v>358</v>
      </c>
      <c r="B359" s="4" t="s">
        <v>282</v>
      </c>
      <c r="C359" s="4" t="s">
        <v>352</v>
      </c>
      <c r="D359" s="4" t="s">
        <v>359</v>
      </c>
      <c r="E359" s="4"/>
      <c r="F359" s="13">
        <f t="shared" ref="F359:G361" si="33">F360</f>
        <v>21536.9</v>
      </c>
      <c r="G359" s="13">
        <f t="shared" si="33"/>
        <v>21536.9</v>
      </c>
      <c r="H359" s="19">
        <f t="shared" si="31"/>
        <v>1</v>
      </c>
      <c r="I359" s="5">
        <v>21536.9</v>
      </c>
      <c r="J359" s="5">
        <v>21536.9</v>
      </c>
      <c r="K359" s="17">
        <f t="shared" si="29"/>
        <v>0</v>
      </c>
      <c r="L359" s="17">
        <f t="shared" si="30"/>
        <v>0</v>
      </c>
    </row>
    <row r="360" spans="1:12" ht="63.75" outlineLevel="4">
      <c r="A360" s="3" t="s">
        <v>361</v>
      </c>
      <c r="B360" s="4" t="s">
        <v>282</v>
      </c>
      <c r="C360" s="4" t="s">
        <v>352</v>
      </c>
      <c r="D360" s="4" t="s">
        <v>362</v>
      </c>
      <c r="E360" s="4"/>
      <c r="F360" s="13">
        <f t="shared" si="33"/>
        <v>21536.9</v>
      </c>
      <c r="G360" s="13">
        <f t="shared" si="33"/>
        <v>21536.9</v>
      </c>
      <c r="H360" s="19">
        <f t="shared" si="31"/>
        <v>1</v>
      </c>
      <c r="I360" s="5">
        <v>21536.9</v>
      </c>
      <c r="J360" s="5">
        <v>21536.9</v>
      </c>
      <c r="K360" s="17">
        <f t="shared" si="29"/>
        <v>0</v>
      </c>
      <c r="L360" s="17">
        <f t="shared" si="30"/>
        <v>0</v>
      </c>
    </row>
    <row r="361" spans="1:12" ht="25.5" outlineLevel="5">
      <c r="A361" s="3" t="s">
        <v>360</v>
      </c>
      <c r="B361" s="4" t="s">
        <v>282</v>
      </c>
      <c r="C361" s="4" t="s">
        <v>352</v>
      </c>
      <c r="D361" s="4" t="s">
        <v>363</v>
      </c>
      <c r="E361" s="4"/>
      <c r="F361" s="13">
        <f t="shared" si="33"/>
        <v>21536.9</v>
      </c>
      <c r="G361" s="13">
        <f t="shared" si="33"/>
        <v>21536.9</v>
      </c>
      <c r="H361" s="19">
        <f t="shared" si="31"/>
        <v>1</v>
      </c>
      <c r="I361" s="5">
        <v>21536.9</v>
      </c>
      <c r="J361" s="5">
        <v>21536.9</v>
      </c>
      <c r="K361" s="17">
        <f t="shared" si="29"/>
        <v>0</v>
      </c>
      <c r="L361" s="17">
        <f t="shared" si="30"/>
        <v>0</v>
      </c>
    </row>
    <row r="362" spans="1:12" outlineLevel="6">
      <c r="A362" s="3" t="s">
        <v>76</v>
      </c>
      <c r="B362" s="4" t="s">
        <v>282</v>
      </c>
      <c r="C362" s="4" t="s">
        <v>352</v>
      </c>
      <c r="D362" s="4" t="s">
        <v>363</v>
      </c>
      <c r="E362" s="4" t="s">
        <v>77</v>
      </c>
      <c r="F362" s="13">
        <v>21536.9</v>
      </c>
      <c r="G362" s="13">
        <v>21536.9</v>
      </c>
      <c r="H362" s="19">
        <f t="shared" si="31"/>
        <v>1</v>
      </c>
      <c r="I362" s="5">
        <v>21536.9</v>
      </c>
      <c r="J362" s="5">
        <v>21536.9</v>
      </c>
      <c r="K362" s="17">
        <f t="shared" si="29"/>
        <v>0</v>
      </c>
      <c r="L362" s="17">
        <f t="shared" si="30"/>
        <v>0</v>
      </c>
    </row>
    <row r="363" spans="1:12" ht="25.5" outlineLevel="2">
      <c r="A363" s="3" t="s">
        <v>364</v>
      </c>
      <c r="B363" s="4" t="s">
        <v>282</v>
      </c>
      <c r="C363" s="4" t="s">
        <v>365</v>
      </c>
      <c r="D363" s="4"/>
      <c r="E363" s="4"/>
      <c r="F363" s="13">
        <f>F364+F369</f>
        <v>172.81</v>
      </c>
      <c r="G363" s="13">
        <f>G364+G369</f>
        <v>71.150000000000006</v>
      </c>
      <c r="H363" s="19">
        <f t="shared" si="31"/>
        <v>0.41172385857299926</v>
      </c>
      <c r="I363" s="5">
        <v>172.81</v>
      </c>
      <c r="J363" s="5">
        <v>71.153000000000006</v>
      </c>
      <c r="K363" s="17">
        <f t="shared" si="29"/>
        <v>0</v>
      </c>
      <c r="L363" s="17">
        <f t="shared" si="30"/>
        <v>3.0000000000001137E-3</v>
      </c>
    </row>
    <row r="364" spans="1:12" ht="38.25" outlineLevel="3">
      <c r="A364" s="3" t="s">
        <v>317</v>
      </c>
      <c r="B364" s="4" t="s">
        <v>282</v>
      </c>
      <c r="C364" s="4" t="s">
        <v>365</v>
      </c>
      <c r="D364" s="4" t="s">
        <v>318</v>
      </c>
      <c r="E364" s="4"/>
      <c r="F364" s="13">
        <f>F365</f>
        <v>88.31</v>
      </c>
      <c r="G364" s="13">
        <f>G365</f>
        <v>30.25</v>
      </c>
      <c r="H364" s="19">
        <f t="shared" si="31"/>
        <v>0.34254331332804894</v>
      </c>
      <c r="I364" s="5">
        <v>88.31</v>
      </c>
      <c r="J364" s="5">
        <v>30.253</v>
      </c>
      <c r="K364" s="17">
        <f t="shared" si="29"/>
        <v>0</v>
      </c>
      <c r="L364" s="17">
        <f t="shared" si="30"/>
        <v>3.0000000000001137E-3</v>
      </c>
    </row>
    <row r="365" spans="1:12" ht="25.5" outlineLevel="4">
      <c r="A365" s="3" t="s">
        <v>353</v>
      </c>
      <c r="B365" s="4" t="s">
        <v>282</v>
      </c>
      <c r="C365" s="4" t="s">
        <v>365</v>
      </c>
      <c r="D365" s="4" t="s">
        <v>354</v>
      </c>
      <c r="E365" s="4"/>
      <c r="F365" s="13">
        <f>F366</f>
        <v>88.31</v>
      </c>
      <c r="G365" s="13">
        <f>G366</f>
        <v>30.25</v>
      </c>
      <c r="H365" s="19">
        <f t="shared" si="31"/>
        <v>0.34254331332804894</v>
      </c>
      <c r="I365" s="5">
        <v>88.31</v>
      </c>
      <c r="J365" s="5">
        <v>30.253</v>
      </c>
      <c r="K365" s="17">
        <f t="shared" si="29"/>
        <v>0</v>
      </c>
      <c r="L365" s="17">
        <f t="shared" si="30"/>
        <v>3.0000000000001137E-3</v>
      </c>
    </row>
    <row r="366" spans="1:12" ht="38.25" outlineLevel="5">
      <c r="A366" s="3" t="s">
        <v>366</v>
      </c>
      <c r="B366" s="4" t="s">
        <v>282</v>
      </c>
      <c r="C366" s="4" t="s">
        <v>365</v>
      </c>
      <c r="D366" s="4" t="s">
        <v>367</v>
      </c>
      <c r="E366" s="4"/>
      <c r="F366" s="13">
        <f>F367+F368</f>
        <v>88.31</v>
      </c>
      <c r="G366" s="13">
        <f>G367+G368</f>
        <v>30.25</v>
      </c>
      <c r="H366" s="19">
        <f t="shared" si="31"/>
        <v>0.34254331332804894</v>
      </c>
      <c r="I366" s="5">
        <v>88.31</v>
      </c>
      <c r="J366" s="5">
        <v>30.253</v>
      </c>
      <c r="K366" s="17">
        <f t="shared" si="29"/>
        <v>0</v>
      </c>
      <c r="L366" s="17">
        <f t="shared" si="30"/>
        <v>3.0000000000001137E-3</v>
      </c>
    </row>
    <row r="367" spans="1:12" outlineLevel="6">
      <c r="A367" s="3" t="s">
        <v>76</v>
      </c>
      <c r="B367" s="4" t="s">
        <v>282</v>
      </c>
      <c r="C367" s="4" t="s">
        <v>365</v>
      </c>
      <c r="D367" s="4" t="s">
        <v>367</v>
      </c>
      <c r="E367" s="4" t="s">
        <v>77</v>
      </c>
      <c r="F367" s="13">
        <v>29.08</v>
      </c>
      <c r="G367" s="13">
        <v>2.68</v>
      </c>
      <c r="H367" s="19">
        <f t="shared" si="31"/>
        <v>9.2159559834938107E-2</v>
      </c>
      <c r="I367" s="5">
        <v>29.08</v>
      </c>
      <c r="J367" s="5">
        <v>2.68</v>
      </c>
      <c r="K367" s="17">
        <f t="shared" si="29"/>
        <v>0</v>
      </c>
      <c r="L367" s="17">
        <f t="shared" si="30"/>
        <v>0</v>
      </c>
    </row>
    <row r="368" spans="1:12" outlineLevel="6">
      <c r="A368" s="3" t="s">
        <v>78</v>
      </c>
      <c r="B368" s="4" t="s">
        <v>282</v>
      </c>
      <c r="C368" s="4" t="s">
        <v>365</v>
      </c>
      <c r="D368" s="4" t="s">
        <v>367</v>
      </c>
      <c r="E368" s="4" t="s">
        <v>79</v>
      </c>
      <c r="F368" s="13">
        <v>59.23</v>
      </c>
      <c r="G368" s="13">
        <v>27.57</v>
      </c>
      <c r="H368" s="19">
        <f t="shared" si="31"/>
        <v>0.4654735775789296</v>
      </c>
      <c r="I368" s="5">
        <v>59.23</v>
      </c>
      <c r="J368" s="5">
        <v>27.573</v>
      </c>
      <c r="K368" s="17">
        <f t="shared" si="29"/>
        <v>0</v>
      </c>
      <c r="L368" s="17">
        <f t="shared" si="30"/>
        <v>3.0000000000001137E-3</v>
      </c>
    </row>
    <row r="369" spans="1:12" ht="38.25" outlineLevel="3">
      <c r="A369" s="3" t="s">
        <v>358</v>
      </c>
      <c r="B369" s="4" t="s">
        <v>282</v>
      </c>
      <c r="C369" s="4" t="s">
        <v>365</v>
      </c>
      <c r="D369" s="4" t="s">
        <v>359</v>
      </c>
      <c r="E369" s="4"/>
      <c r="F369" s="13">
        <f t="shared" ref="F369:G371" si="34">F370</f>
        <v>84.5</v>
      </c>
      <c r="G369" s="13">
        <f t="shared" si="34"/>
        <v>40.9</v>
      </c>
      <c r="H369" s="19">
        <f t="shared" si="31"/>
        <v>0.48402366863905322</v>
      </c>
      <c r="I369" s="5">
        <v>84.5</v>
      </c>
      <c r="J369" s="5">
        <v>40.9</v>
      </c>
      <c r="K369" s="17">
        <f t="shared" si="29"/>
        <v>0</v>
      </c>
      <c r="L369" s="17">
        <f t="shared" si="30"/>
        <v>0</v>
      </c>
    </row>
    <row r="370" spans="1:12" ht="51" outlineLevel="4">
      <c r="A370" s="3" t="s">
        <v>368</v>
      </c>
      <c r="B370" s="4" t="s">
        <v>282</v>
      </c>
      <c r="C370" s="4" t="s">
        <v>365</v>
      </c>
      <c r="D370" s="4" t="s">
        <v>369</v>
      </c>
      <c r="E370" s="4"/>
      <c r="F370" s="13">
        <f t="shared" si="34"/>
        <v>84.5</v>
      </c>
      <c r="G370" s="13">
        <f t="shared" si="34"/>
        <v>40.9</v>
      </c>
      <c r="H370" s="19">
        <f t="shared" si="31"/>
        <v>0.48402366863905322</v>
      </c>
      <c r="I370" s="5">
        <v>84.5</v>
      </c>
      <c r="J370" s="5">
        <v>40.9</v>
      </c>
      <c r="K370" s="17">
        <f t="shared" si="29"/>
        <v>0</v>
      </c>
      <c r="L370" s="17">
        <f t="shared" si="30"/>
        <v>0</v>
      </c>
    </row>
    <row r="371" spans="1:12" ht="38.25" outlineLevel="5">
      <c r="A371" s="3" t="s">
        <v>370</v>
      </c>
      <c r="B371" s="4" t="s">
        <v>282</v>
      </c>
      <c r="C371" s="4" t="s">
        <v>365</v>
      </c>
      <c r="D371" s="4" t="s">
        <v>371</v>
      </c>
      <c r="E371" s="4"/>
      <c r="F371" s="13">
        <f t="shared" si="34"/>
        <v>84.5</v>
      </c>
      <c r="G371" s="13">
        <f t="shared" si="34"/>
        <v>40.9</v>
      </c>
      <c r="H371" s="19">
        <f t="shared" si="31"/>
        <v>0.48402366863905322</v>
      </c>
      <c r="I371" s="5">
        <v>84.5</v>
      </c>
      <c r="J371" s="5">
        <v>40.9</v>
      </c>
      <c r="K371" s="17">
        <f t="shared" si="29"/>
        <v>0</v>
      </c>
      <c r="L371" s="17">
        <f t="shared" si="30"/>
        <v>0</v>
      </c>
    </row>
    <row r="372" spans="1:12" outlineLevel="6">
      <c r="A372" s="3" t="s">
        <v>76</v>
      </c>
      <c r="B372" s="4" t="s">
        <v>282</v>
      </c>
      <c r="C372" s="4" t="s">
        <v>365</v>
      </c>
      <c r="D372" s="4" t="s">
        <v>371</v>
      </c>
      <c r="E372" s="4" t="s">
        <v>77</v>
      </c>
      <c r="F372" s="13">
        <v>84.5</v>
      </c>
      <c r="G372" s="13">
        <v>40.9</v>
      </c>
      <c r="H372" s="19">
        <f t="shared" si="31"/>
        <v>0.48402366863905322</v>
      </c>
      <c r="I372" s="5">
        <v>84.5</v>
      </c>
      <c r="J372" s="5">
        <v>40.9</v>
      </c>
      <c r="K372" s="17">
        <f t="shared" si="29"/>
        <v>0</v>
      </c>
      <c r="L372" s="17">
        <f t="shared" si="30"/>
        <v>0</v>
      </c>
    </row>
    <row r="373" spans="1:12" outlineLevel="2">
      <c r="A373" s="3" t="s">
        <v>12</v>
      </c>
      <c r="B373" s="4" t="s">
        <v>282</v>
      </c>
      <c r="C373" s="4" t="s">
        <v>13</v>
      </c>
      <c r="D373" s="4"/>
      <c r="E373" s="4"/>
      <c r="F373" s="13">
        <f>F374+F382</f>
        <v>2970.06</v>
      </c>
      <c r="G373" s="13">
        <f>G374+G382</f>
        <v>2961.34</v>
      </c>
      <c r="H373" s="19">
        <f t="shared" si="31"/>
        <v>0.99706403237645036</v>
      </c>
      <c r="I373" s="5">
        <v>2970.06</v>
      </c>
      <c r="J373" s="5">
        <v>2961.3328700000002</v>
      </c>
      <c r="K373" s="17">
        <f t="shared" si="29"/>
        <v>0</v>
      </c>
      <c r="L373" s="17">
        <f t="shared" si="30"/>
        <v>-7.1299999999610009E-3</v>
      </c>
    </row>
    <row r="374" spans="1:12" ht="25.5" outlineLevel="3">
      <c r="A374" s="3" t="s">
        <v>14</v>
      </c>
      <c r="B374" s="4" t="s">
        <v>282</v>
      </c>
      <c r="C374" s="4" t="s">
        <v>13</v>
      </c>
      <c r="D374" s="4" t="s">
        <v>15</v>
      </c>
      <c r="E374" s="4"/>
      <c r="F374" s="13">
        <f>F375</f>
        <v>1752.46</v>
      </c>
      <c r="G374" s="13">
        <f>G375</f>
        <v>1749.56</v>
      </c>
      <c r="H374" s="19">
        <f t="shared" si="31"/>
        <v>0.99834518334227307</v>
      </c>
      <c r="I374" s="5">
        <v>1752.46</v>
      </c>
      <c r="J374" s="5">
        <v>1749.5550000000001</v>
      </c>
      <c r="K374" s="17">
        <f t="shared" si="29"/>
        <v>0</v>
      </c>
      <c r="L374" s="17">
        <f t="shared" si="30"/>
        <v>-4.9999999998817657E-3</v>
      </c>
    </row>
    <row r="375" spans="1:12" ht="63.75" outlineLevel="4">
      <c r="A375" s="3" t="s">
        <v>16</v>
      </c>
      <c r="B375" s="4" t="s">
        <v>282</v>
      </c>
      <c r="C375" s="4" t="s">
        <v>13</v>
      </c>
      <c r="D375" s="4" t="s">
        <v>17</v>
      </c>
      <c r="E375" s="4"/>
      <c r="F375" s="13">
        <f>F376+F379</f>
        <v>1752.46</v>
      </c>
      <c r="G375" s="13">
        <f>G376+G379</f>
        <v>1749.56</v>
      </c>
      <c r="H375" s="19">
        <f t="shared" si="31"/>
        <v>0.99834518334227307</v>
      </c>
      <c r="I375" s="5">
        <v>1752.46</v>
      </c>
      <c r="J375" s="5">
        <v>1749.5550000000001</v>
      </c>
      <c r="K375" s="17">
        <f t="shared" si="29"/>
        <v>0</v>
      </c>
      <c r="L375" s="17">
        <f t="shared" si="30"/>
        <v>-4.9999999998817657E-3</v>
      </c>
    </row>
    <row r="376" spans="1:12" ht="25.5" outlineLevel="5">
      <c r="A376" s="3" t="s">
        <v>18</v>
      </c>
      <c r="B376" s="4" t="s">
        <v>282</v>
      </c>
      <c r="C376" s="4" t="s">
        <v>13</v>
      </c>
      <c r="D376" s="4" t="s">
        <v>19</v>
      </c>
      <c r="E376" s="4"/>
      <c r="F376" s="13">
        <f>F377+F378</f>
        <v>1126.58</v>
      </c>
      <c r="G376" s="13">
        <f>G377+G378</f>
        <v>1123.68</v>
      </c>
      <c r="H376" s="19">
        <f t="shared" si="31"/>
        <v>0.99742583749045799</v>
      </c>
      <c r="I376" s="5">
        <v>1126.58</v>
      </c>
      <c r="J376" s="5">
        <v>1123.675</v>
      </c>
      <c r="K376" s="17">
        <f t="shared" si="29"/>
        <v>0</v>
      </c>
      <c r="L376" s="17">
        <f t="shared" si="30"/>
        <v>-5.0000000001091394E-3</v>
      </c>
    </row>
    <row r="377" spans="1:12" outlineLevel="6">
      <c r="A377" s="3" t="s">
        <v>76</v>
      </c>
      <c r="B377" s="4" t="s">
        <v>282</v>
      </c>
      <c r="C377" s="4" t="s">
        <v>13</v>
      </c>
      <c r="D377" s="4" t="s">
        <v>19</v>
      </c>
      <c r="E377" s="4" t="s">
        <v>77</v>
      </c>
      <c r="F377" s="13">
        <v>308.25</v>
      </c>
      <c r="G377" s="13">
        <v>305.35000000000002</v>
      </c>
      <c r="H377" s="19">
        <f t="shared" si="31"/>
        <v>0.99059205190592059</v>
      </c>
      <c r="I377" s="5">
        <v>308.25400000000002</v>
      </c>
      <c r="J377" s="5">
        <v>305.34899999999999</v>
      </c>
      <c r="K377" s="17">
        <f t="shared" si="29"/>
        <v>4.0000000000190994E-3</v>
      </c>
      <c r="L377" s="17">
        <f t="shared" si="30"/>
        <v>-1.0000000000331966E-3</v>
      </c>
    </row>
    <row r="378" spans="1:12" outlineLevel="6">
      <c r="A378" s="3" t="s">
        <v>78</v>
      </c>
      <c r="B378" s="4" t="s">
        <v>282</v>
      </c>
      <c r="C378" s="4" t="s">
        <v>13</v>
      </c>
      <c r="D378" s="4" t="s">
        <v>19</v>
      </c>
      <c r="E378" s="4" t="s">
        <v>79</v>
      </c>
      <c r="F378" s="13">
        <v>818.33</v>
      </c>
      <c r="G378" s="13">
        <v>818.33</v>
      </c>
      <c r="H378" s="19">
        <f t="shared" si="31"/>
        <v>1</v>
      </c>
      <c r="I378" s="5">
        <v>818.32600000000002</v>
      </c>
      <c r="J378" s="5">
        <v>818.32600000000002</v>
      </c>
      <c r="K378" s="17">
        <f t="shared" si="29"/>
        <v>-4.0000000000190994E-3</v>
      </c>
      <c r="L378" s="17">
        <f t="shared" si="30"/>
        <v>-4.0000000000190994E-3</v>
      </c>
    </row>
    <row r="379" spans="1:12" ht="51" outlineLevel="5">
      <c r="A379" s="3" t="s">
        <v>26</v>
      </c>
      <c r="B379" s="4" t="s">
        <v>282</v>
      </c>
      <c r="C379" s="4" t="s">
        <v>13</v>
      </c>
      <c r="D379" s="4" t="s">
        <v>27</v>
      </c>
      <c r="E379" s="4"/>
      <c r="F379" s="13">
        <f>F380+F381</f>
        <v>625.88</v>
      </c>
      <c r="G379" s="13">
        <f>G380+G381</f>
        <v>625.88</v>
      </c>
      <c r="H379" s="19">
        <f t="shared" si="31"/>
        <v>1</v>
      </c>
      <c r="I379" s="5">
        <v>625.88</v>
      </c>
      <c r="J379" s="5">
        <v>625.88</v>
      </c>
      <c r="K379" s="17">
        <f t="shared" si="29"/>
        <v>0</v>
      </c>
      <c r="L379" s="17">
        <f t="shared" si="30"/>
        <v>0</v>
      </c>
    </row>
    <row r="380" spans="1:12" outlineLevel="6">
      <c r="A380" s="3" t="s">
        <v>76</v>
      </c>
      <c r="B380" s="4" t="s">
        <v>282</v>
      </c>
      <c r="C380" s="4" t="s">
        <v>13</v>
      </c>
      <c r="D380" s="4" t="s">
        <v>27</v>
      </c>
      <c r="E380" s="4" t="s">
        <v>77</v>
      </c>
      <c r="F380" s="13">
        <v>167.4</v>
      </c>
      <c r="G380" s="13">
        <v>167.4</v>
      </c>
      <c r="H380" s="19">
        <f t="shared" si="31"/>
        <v>1</v>
      </c>
      <c r="I380" s="5">
        <v>167.4</v>
      </c>
      <c r="J380" s="5">
        <v>167.4</v>
      </c>
      <c r="K380" s="17">
        <f t="shared" si="29"/>
        <v>0</v>
      </c>
      <c r="L380" s="17">
        <f t="shared" si="30"/>
        <v>0</v>
      </c>
    </row>
    <row r="381" spans="1:12" outlineLevel="6">
      <c r="A381" s="3" t="s">
        <v>78</v>
      </c>
      <c r="B381" s="4" t="s">
        <v>282</v>
      </c>
      <c r="C381" s="4" t="s">
        <v>13</v>
      </c>
      <c r="D381" s="4" t="s">
        <v>27</v>
      </c>
      <c r="E381" s="4" t="s">
        <v>79</v>
      </c>
      <c r="F381" s="13">
        <v>458.48</v>
      </c>
      <c r="G381" s="13">
        <v>458.48</v>
      </c>
      <c r="H381" s="19">
        <f t="shared" si="31"/>
        <v>1</v>
      </c>
      <c r="I381" s="5">
        <v>458.48</v>
      </c>
      <c r="J381" s="5">
        <v>458.48</v>
      </c>
      <c r="K381" s="17">
        <f t="shared" si="29"/>
        <v>0</v>
      </c>
      <c r="L381" s="17">
        <f t="shared" si="30"/>
        <v>0</v>
      </c>
    </row>
    <row r="382" spans="1:12" ht="63.75" outlineLevel="3">
      <c r="A382" s="3" t="s">
        <v>372</v>
      </c>
      <c r="B382" s="4" t="s">
        <v>282</v>
      </c>
      <c r="C382" s="4" t="s">
        <v>13</v>
      </c>
      <c r="D382" s="4" t="s">
        <v>373</v>
      </c>
      <c r="E382" s="4"/>
      <c r="F382" s="13">
        <f>F383</f>
        <v>1217.5999999999999</v>
      </c>
      <c r="G382" s="13">
        <f>G383</f>
        <v>1211.78</v>
      </c>
      <c r="H382" s="19">
        <f t="shared" si="31"/>
        <v>0.99522010512483583</v>
      </c>
      <c r="I382" s="5">
        <v>1217.5999999999999</v>
      </c>
      <c r="J382" s="5">
        <v>1211.7778699999999</v>
      </c>
      <c r="K382" s="17">
        <f t="shared" si="29"/>
        <v>0</v>
      </c>
      <c r="L382" s="17">
        <f t="shared" si="30"/>
        <v>-2.1300000000792352E-3</v>
      </c>
    </row>
    <row r="383" spans="1:12" ht="51" outlineLevel="4">
      <c r="A383" s="3" t="s">
        <v>374</v>
      </c>
      <c r="B383" s="4" t="s">
        <v>282</v>
      </c>
      <c r="C383" s="4" t="s">
        <v>13</v>
      </c>
      <c r="D383" s="4" t="s">
        <v>375</v>
      </c>
      <c r="E383" s="4"/>
      <c r="F383" s="13">
        <f>F384+F387</f>
        <v>1217.5999999999999</v>
      </c>
      <c r="G383" s="13">
        <f>G384+G387</f>
        <v>1211.78</v>
      </c>
      <c r="H383" s="19">
        <f t="shared" si="31"/>
        <v>0.99522010512483583</v>
      </c>
      <c r="I383" s="5">
        <v>1217.5999999999999</v>
      </c>
      <c r="J383" s="5">
        <v>1211.7778699999999</v>
      </c>
      <c r="K383" s="17">
        <f t="shared" si="29"/>
        <v>0</v>
      </c>
      <c r="L383" s="17">
        <f t="shared" si="30"/>
        <v>-2.1300000000792352E-3</v>
      </c>
    </row>
    <row r="384" spans="1:12" ht="51" outlineLevel="5">
      <c r="A384" s="3" t="s">
        <v>376</v>
      </c>
      <c r="B384" s="4" t="s">
        <v>282</v>
      </c>
      <c r="C384" s="4" t="s">
        <v>13</v>
      </c>
      <c r="D384" s="4" t="s">
        <v>377</v>
      </c>
      <c r="E384" s="4"/>
      <c r="F384" s="13">
        <f>F385+F386</f>
        <v>847.6</v>
      </c>
      <c r="G384" s="13">
        <f>G385+G386</f>
        <v>845.81999999999994</v>
      </c>
      <c r="H384" s="19">
        <f t="shared" si="31"/>
        <v>0.9978999528079282</v>
      </c>
      <c r="I384" s="5">
        <v>847.6</v>
      </c>
      <c r="J384" s="5">
        <v>845.81786999999997</v>
      </c>
      <c r="K384" s="17">
        <f t="shared" si="29"/>
        <v>0</v>
      </c>
      <c r="L384" s="17">
        <f t="shared" si="30"/>
        <v>-2.1299999999655483E-3</v>
      </c>
    </row>
    <row r="385" spans="1:12" outlineLevel="6">
      <c r="A385" s="3" t="s">
        <v>76</v>
      </c>
      <c r="B385" s="4" t="s">
        <v>282</v>
      </c>
      <c r="C385" s="4" t="s">
        <v>13</v>
      </c>
      <c r="D385" s="4" t="s">
        <v>377</v>
      </c>
      <c r="E385" s="4" t="s">
        <v>77</v>
      </c>
      <c r="F385" s="13">
        <v>341.3</v>
      </c>
      <c r="G385" s="13">
        <v>340.33</v>
      </c>
      <c r="H385" s="19">
        <f t="shared" si="31"/>
        <v>0.99715792557866967</v>
      </c>
      <c r="I385" s="5">
        <v>341.3</v>
      </c>
      <c r="J385" s="5">
        <v>340.32790999999997</v>
      </c>
      <c r="K385" s="17">
        <f t="shared" si="29"/>
        <v>0</v>
      </c>
      <c r="L385" s="17">
        <f t="shared" si="30"/>
        <v>-2.0900000000096952E-3</v>
      </c>
    </row>
    <row r="386" spans="1:12" outlineLevel="6">
      <c r="A386" s="3" t="s">
        <v>78</v>
      </c>
      <c r="B386" s="4" t="s">
        <v>282</v>
      </c>
      <c r="C386" s="4" t="s">
        <v>13</v>
      </c>
      <c r="D386" s="4" t="s">
        <v>377</v>
      </c>
      <c r="E386" s="4" t="s">
        <v>79</v>
      </c>
      <c r="F386" s="13">
        <v>506.3</v>
      </c>
      <c r="G386" s="13">
        <v>505.49</v>
      </c>
      <c r="H386" s="19">
        <f t="shared" si="31"/>
        <v>0.99840015800908555</v>
      </c>
      <c r="I386" s="5">
        <v>506.3</v>
      </c>
      <c r="J386" s="5">
        <v>505.48996</v>
      </c>
      <c r="K386" s="17">
        <f t="shared" si="29"/>
        <v>0</v>
      </c>
      <c r="L386" s="17">
        <f t="shared" si="30"/>
        <v>-4.0000000012696546E-5</v>
      </c>
    </row>
    <row r="387" spans="1:12" ht="38.25" outlineLevel="5">
      <c r="A387" s="3" t="s">
        <v>378</v>
      </c>
      <c r="B387" s="4" t="s">
        <v>282</v>
      </c>
      <c r="C387" s="4" t="s">
        <v>13</v>
      </c>
      <c r="D387" s="4" t="s">
        <v>379</v>
      </c>
      <c r="E387" s="4"/>
      <c r="F387" s="13">
        <f>F388+F389</f>
        <v>370</v>
      </c>
      <c r="G387" s="13">
        <f>G388+G389</f>
        <v>365.96000000000004</v>
      </c>
      <c r="H387" s="19">
        <f t="shared" si="31"/>
        <v>0.98908108108108117</v>
      </c>
      <c r="I387" s="5">
        <v>370</v>
      </c>
      <c r="J387" s="5">
        <v>365.96</v>
      </c>
      <c r="K387" s="17">
        <f t="shared" si="29"/>
        <v>0</v>
      </c>
      <c r="L387" s="17">
        <f t="shared" si="30"/>
        <v>0</v>
      </c>
    </row>
    <row r="388" spans="1:12" outlineLevel="6">
      <c r="A388" s="3" t="s">
        <v>76</v>
      </c>
      <c r="B388" s="4" t="s">
        <v>282</v>
      </c>
      <c r="C388" s="4" t="s">
        <v>13</v>
      </c>
      <c r="D388" s="4" t="s">
        <v>379</v>
      </c>
      <c r="E388" s="4" t="s">
        <v>77</v>
      </c>
      <c r="F388" s="13">
        <v>220</v>
      </c>
      <c r="G388" s="13">
        <v>215.96</v>
      </c>
      <c r="H388" s="19">
        <f t="shared" si="31"/>
        <v>0.98163636363636364</v>
      </c>
      <c r="I388" s="5">
        <v>220</v>
      </c>
      <c r="J388" s="5">
        <v>215.96</v>
      </c>
      <c r="K388" s="17">
        <f t="shared" si="29"/>
        <v>0</v>
      </c>
      <c r="L388" s="17">
        <f t="shared" si="30"/>
        <v>0</v>
      </c>
    </row>
    <row r="389" spans="1:12" outlineLevel="6">
      <c r="A389" s="3" t="s">
        <v>78</v>
      </c>
      <c r="B389" s="4" t="s">
        <v>282</v>
      </c>
      <c r="C389" s="4" t="s">
        <v>13</v>
      </c>
      <c r="D389" s="4" t="s">
        <v>379</v>
      </c>
      <c r="E389" s="4" t="s">
        <v>79</v>
      </c>
      <c r="F389" s="13">
        <v>150</v>
      </c>
      <c r="G389" s="13">
        <v>150</v>
      </c>
      <c r="H389" s="19">
        <f t="shared" si="31"/>
        <v>1</v>
      </c>
      <c r="I389" s="5">
        <v>150</v>
      </c>
      <c r="J389" s="5">
        <v>150</v>
      </c>
      <c r="K389" s="17">
        <f t="shared" si="29"/>
        <v>0</v>
      </c>
      <c r="L389" s="17">
        <f t="shared" si="30"/>
        <v>0</v>
      </c>
    </row>
    <row r="390" spans="1:12" outlineLevel="1">
      <c r="A390" s="3" t="s">
        <v>380</v>
      </c>
      <c r="B390" s="4" t="s">
        <v>282</v>
      </c>
      <c r="C390" s="4" t="s">
        <v>381</v>
      </c>
      <c r="D390" s="4"/>
      <c r="E390" s="4"/>
      <c r="F390" s="13">
        <f>F391</f>
        <v>18739.920000000002</v>
      </c>
      <c r="G390" s="13">
        <f>G391</f>
        <v>18325.89</v>
      </c>
      <c r="H390" s="19">
        <f t="shared" si="31"/>
        <v>0.97790652254652088</v>
      </c>
      <c r="I390" s="5">
        <v>18739.922999999999</v>
      </c>
      <c r="J390" s="5">
        <v>18325.89587</v>
      </c>
      <c r="K390" s="17">
        <f t="shared" si="29"/>
        <v>2.9999999969732016E-3</v>
      </c>
      <c r="L390" s="17">
        <f t="shared" si="30"/>
        <v>5.8700000008684583E-3</v>
      </c>
    </row>
    <row r="391" spans="1:12" outlineLevel="2">
      <c r="A391" s="3" t="s">
        <v>382</v>
      </c>
      <c r="B391" s="4" t="s">
        <v>282</v>
      </c>
      <c r="C391" s="4" t="s">
        <v>383</v>
      </c>
      <c r="D391" s="4"/>
      <c r="E391" s="4"/>
      <c r="F391" s="13">
        <f>F392</f>
        <v>18739.920000000002</v>
      </c>
      <c r="G391" s="13">
        <f>G392</f>
        <v>18325.89</v>
      </c>
      <c r="H391" s="19">
        <f t="shared" si="31"/>
        <v>0.97790652254652088</v>
      </c>
      <c r="I391" s="5">
        <v>18739.922999999999</v>
      </c>
      <c r="J391" s="5">
        <v>18325.89587</v>
      </c>
      <c r="K391" s="17">
        <f t="shared" si="29"/>
        <v>2.9999999969732016E-3</v>
      </c>
      <c r="L391" s="17">
        <f t="shared" si="30"/>
        <v>5.8700000008684583E-3</v>
      </c>
    </row>
    <row r="392" spans="1:12" ht="38.25" outlineLevel="3">
      <c r="A392" s="3" t="s">
        <v>358</v>
      </c>
      <c r="B392" s="4" t="s">
        <v>282</v>
      </c>
      <c r="C392" s="4" t="s">
        <v>383</v>
      </c>
      <c r="D392" s="4" t="s">
        <v>359</v>
      </c>
      <c r="E392" s="4"/>
      <c r="F392" s="13">
        <f>F393+F396+F402+F407+F412+F415</f>
        <v>18739.920000000002</v>
      </c>
      <c r="G392" s="13">
        <f>G393+G396+G402+G407+G412+G415</f>
        <v>18325.89</v>
      </c>
      <c r="H392" s="19">
        <f t="shared" si="31"/>
        <v>0.97790652254652088</v>
      </c>
      <c r="I392" s="5">
        <v>18739.922999999999</v>
      </c>
      <c r="J392" s="5">
        <v>18325.89587</v>
      </c>
      <c r="K392" s="17">
        <f t="shared" si="29"/>
        <v>2.9999999969732016E-3</v>
      </c>
      <c r="L392" s="17">
        <f t="shared" si="30"/>
        <v>5.8700000008684583E-3</v>
      </c>
    </row>
    <row r="393" spans="1:12" ht="76.5" outlineLevel="4">
      <c r="A393" s="3" t="s">
        <v>384</v>
      </c>
      <c r="B393" s="4" t="s">
        <v>282</v>
      </c>
      <c r="C393" s="4" t="s">
        <v>383</v>
      </c>
      <c r="D393" s="4" t="s">
        <v>385</v>
      </c>
      <c r="E393" s="4"/>
      <c r="F393" s="13">
        <f>F394</f>
        <v>160</v>
      </c>
      <c r="G393" s="13">
        <f>G394</f>
        <v>109.22</v>
      </c>
      <c r="H393" s="19">
        <f t="shared" si="31"/>
        <v>0.68262500000000004</v>
      </c>
      <c r="I393" s="5">
        <v>160</v>
      </c>
      <c r="J393" s="5">
        <v>109.22134</v>
      </c>
      <c r="K393" s="17">
        <f t="shared" si="29"/>
        <v>0</v>
      </c>
      <c r="L393" s="17">
        <f t="shared" si="30"/>
        <v>1.3399999999990087E-3</v>
      </c>
    </row>
    <row r="394" spans="1:12" ht="38.25" outlineLevel="5">
      <c r="A394" s="3" t="s">
        <v>386</v>
      </c>
      <c r="B394" s="4" t="s">
        <v>282</v>
      </c>
      <c r="C394" s="4" t="s">
        <v>383</v>
      </c>
      <c r="D394" s="4" t="s">
        <v>387</v>
      </c>
      <c r="E394" s="4"/>
      <c r="F394" s="13">
        <f>F395</f>
        <v>160</v>
      </c>
      <c r="G394" s="13">
        <f>G395</f>
        <v>109.22</v>
      </c>
      <c r="H394" s="19">
        <f t="shared" si="31"/>
        <v>0.68262500000000004</v>
      </c>
      <c r="I394" s="5">
        <v>160</v>
      </c>
      <c r="J394" s="5">
        <v>109.22134</v>
      </c>
      <c r="K394" s="17">
        <f t="shared" si="29"/>
        <v>0</v>
      </c>
      <c r="L394" s="17">
        <f t="shared" si="30"/>
        <v>1.3399999999990087E-3</v>
      </c>
    </row>
    <row r="395" spans="1:12" outlineLevel="6">
      <c r="A395" s="3" t="s">
        <v>78</v>
      </c>
      <c r="B395" s="4" t="s">
        <v>282</v>
      </c>
      <c r="C395" s="4" t="s">
        <v>383</v>
      </c>
      <c r="D395" s="4" t="s">
        <v>387</v>
      </c>
      <c r="E395" s="4" t="s">
        <v>79</v>
      </c>
      <c r="F395" s="13">
        <v>160</v>
      </c>
      <c r="G395" s="13">
        <v>109.22</v>
      </c>
      <c r="H395" s="19">
        <f t="shared" si="31"/>
        <v>0.68262500000000004</v>
      </c>
      <c r="I395" s="5">
        <v>160</v>
      </c>
      <c r="J395" s="5">
        <v>109.22134</v>
      </c>
      <c r="K395" s="17">
        <f t="shared" ref="K395:K458" si="35">I395-F395</f>
        <v>0</v>
      </c>
      <c r="L395" s="17">
        <f t="shared" ref="L395:L458" si="36">J395-G395</f>
        <v>1.3399999999990087E-3</v>
      </c>
    </row>
    <row r="396" spans="1:12" ht="38.25" outlineLevel="4">
      <c r="A396" s="3" t="s">
        <v>388</v>
      </c>
      <c r="B396" s="4" t="s">
        <v>282</v>
      </c>
      <c r="C396" s="4" t="s">
        <v>383</v>
      </c>
      <c r="D396" s="4" t="s">
        <v>389</v>
      </c>
      <c r="E396" s="4"/>
      <c r="F396" s="13">
        <f>F397+F399</f>
        <v>5718.59</v>
      </c>
      <c r="G396" s="13">
        <f>G397+G399</f>
        <v>5581.5</v>
      </c>
      <c r="H396" s="19">
        <f t="shared" ref="H396:H459" si="37">G396/F396</f>
        <v>0.97602730743067778</v>
      </c>
      <c r="I396" s="5">
        <v>5718.59</v>
      </c>
      <c r="J396" s="5">
        <v>5581.5036600000003</v>
      </c>
      <c r="K396" s="17">
        <f t="shared" si="35"/>
        <v>0</v>
      </c>
      <c r="L396" s="17">
        <f t="shared" si="36"/>
        <v>3.6600000003090827E-3</v>
      </c>
    </row>
    <row r="397" spans="1:12" ht="25.5" outlineLevel="5">
      <c r="A397" s="3" t="s">
        <v>360</v>
      </c>
      <c r="B397" s="4" t="s">
        <v>282</v>
      </c>
      <c r="C397" s="4" t="s">
        <v>383</v>
      </c>
      <c r="D397" s="4" t="s">
        <v>390</v>
      </c>
      <c r="E397" s="4"/>
      <c r="F397" s="13">
        <f>F398</f>
        <v>2533.83</v>
      </c>
      <c r="G397" s="13">
        <f>G398</f>
        <v>2533.83</v>
      </c>
      <c r="H397" s="19">
        <f t="shared" si="37"/>
        <v>1</v>
      </c>
      <c r="I397" s="5">
        <v>2533.83</v>
      </c>
      <c r="J397" s="5">
        <v>2533.83</v>
      </c>
      <c r="K397" s="17">
        <f t="shared" si="35"/>
        <v>0</v>
      </c>
      <c r="L397" s="17">
        <f t="shared" si="36"/>
        <v>0</v>
      </c>
    </row>
    <row r="398" spans="1:12" outlineLevel="6">
      <c r="A398" s="3" t="s">
        <v>76</v>
      </c>
      <c r="B398" s="4" t="s">
        <v>282</v>
      </c>
      <c r="C398" s="4" t="s">
        <v>383</v>
      </c>
      <c r="D398" s="4" t="s">
        <v>390</v>
      </c>
      <c r="E398" s="4" t="s">
        <v>77</v>
      </c>
      <c r="F398" s="13">
        <v>2533.83</v>
      </c>
      <c r="G398" s="13">
        <v>2533.83</v>
      </c>
      <c r="H398" s="19">
        <f t="shared" si="37"/>
        <v>1</v>
      </c>
      <c r="I398" s="5">
        <v>2533.83</v>
      </c>
      <c r="J398" s="5">
        <v>2533.83</v>
      </c>
      <c r="K398" s="17">
        <f t="shared" si="35"/>
        <v>0</v>
      </c>
      <c r="L398" s="17">
        <f t="shared" si="36"/>
        <v>0</v>
      </c>
    </row>
    <row r="399" spans="1:12" ht="38.25" outlineLevel="5">
      <c r="A399" s="3" t="s">
        <v>391</v>
      </c>
      <c r="B399" s="4" t="s">
        <v>282</v>
      </c>
      <c r="C399" s="4" t="s">
        <v>383</v>
      </c>
      <c r="D399" s="4" t="s">
        <v>392</v>
      </c>
      <c r="E399" s="4"/>
      <c r="F399" s="13">
        <f>F400+F401</f>
        <v>3184.76</v>
      </c>
      <c r="G399" s="13">
        <f>G400+G401</f>
        <v>3047.67</v>
      </c>
      <c r="H399" s="19">
        <f t="shared" si="37"/>
        <v>0.95695437018802043</v>
      </c>
      <c r="I399" s="5">
        <v>3184.76</v>
      </c>
      <c r="J399" s="5">
        <v>3047.6736599999999</v>
      </c>
      <c r="K399" s="17">
        <f t="shared" si="35"/>
        <v>0</v>
      </c>
      <c r="L399" s="17">
        <f t="shared" si="36"/>
        <v>3.6599999998543353E-3</v>
      </c>
    </row>
    <row r="400" spans="1:12" outlineLevel="6">
      <c r="A400" s="3" t="s">
        <v>76</v>
      </c>
      <c r="B400" s="4" t="s">
        <v>282</v>
      </c>
      <c r="C400" s="4" t="s">
        <v>383</v>
      </c>
      <c r="D400" s="4" t="s">
        <v>392</v>
      </c>
      <c r="E400" s="4" t="s">
        <v>77</v>
      </c>
      <c r="F400" s="13">
        <v>2489</v>
      </c>
      <c r="G400" s="13">
        <v>2385.98</v>
      </c>
      <c r="H400" s="19">
        <f t="shared" si="37"/>
        <v>0.95860988348734433</v>
      </c>
      <c r="I400" s="5">
        <v>2489</v>
      </c>
      <c r="J400" s="5">
        <v>2385.9836599999999</v>
      </c>
      <c r="K400" s="17">
        <f t="shared" si="35"/>
        <v>0</v>
      </c>
      <c r="L400" s="17">
        <f t="shared" si="36"/>
        <v>3.6599999998543353E-3</v>
      </c>
    </row>
    <row r="401" spans="1:12" outlineLevel="6">
      <c r="A401" s="3" t="s">
        <v>78</v>
      </c>
      <c r="B401" s="4" t="s">
        <v>282</v>
      </c>
      <c r="C401" s="4" t="s">
        <v>383</v>
      </c>
      <c r="D401" s="4" t="s">
        <v>392</v>
      </c>
      <c r="E401" s="4" t="s">
        <v>79</v>
      </c>
      <c r="F401" s="13">
        <v>695.76</v>
      </c>
      <c r="G401" s="13">
        <v>661.69</v>
      </c>
      <c r="H401" s="19">
        <f t="shared" si="37"/>
        <v>0.95103196504541809</v>
      </c>
      <c r="I401" s="5">
        <v>695.76</v>
      </c>
      <c r="J401" s="5">
        <v>661.69</v>
      </c>
      <c r="K401" s="17">
        <f t="shared" si="35"/>
        <v>0</v>
      </c>
      <c r="L401" s="17">
        <f t="shared" si="36"/>
        <v>0</v>
      </c>
    </row>
    <row r="402" spans="1:12" ht="38.25" outlineLevel="4">
      <c r="A402" s="3" t="s">
        <v>393</v>
      </c>
      <c r="B402" s="4" t="s">
        <v>282</v>
      </c>
      <c r="C402" s="4" t="s">
        <v>383</v>
      </c>
      <c r="D402" s="4" t="s">
        <v>394</v>
      </c>
      <c r="E402" s="4"/>
      <c r="F402" s="13">
        <f>F403+F405</f>
        <v>5463.1100000000006</v>
      </c>
      <c r="G402" s="13">
        <f>G403+G405</f>
        <v>5463.1100000000006</v>
      </c>
      <c r="H402" s="19">
        <f t="shared" si="37"/>
        <v>1</v>
      </c>
      <c r="I402" s="5">
        <v>5463.1109999999999</v>
      </c>
      <c r="J402" s="5">
        <v>5463.1109999999999</v>
      </c>
      <c r="K402" s="17">
        <f t="shared" si="35"/>
        <v>9.9999999929423211E-4</v>
      </c>
      <c r="L402" s="17">
        <f t="shared" si="36"/>
        <v>9.9999999929423211E-4</v>
      </c>
    </row>
    <row r="403" spans="1:12" ht="25.5" outlineLevel="5">
      <c r="A403" s="3" t="s">
        <v>360</v>
      </c>
      <c r="B403" s="4" t="s">
        <v>282</v>
      </c>
      <c r="C403" s="4" t="s">
        <v>383</v>
      </c>
      <c r="D403" s="4" t="s">
        <v>395</v>
      </c>
      <c r="E403" s="4"/>
      <c r="F403" s="13">
        <f>F404</f>
        <v>5409.3</v>
      </c>
      <c r="G403" s="13">
        <f>G404</f>
        <v>5409.3</v>
      </c>
      <c r="H403" s="19">
        <f t="shared" si="37"/>
        <v>1</v>
      </c>
      <c r="I403" s="5">
        <v>5409.3</v>
      </c>
      <c r="J403" s="5">
        <v>5409.3</v>
      </c>
      <c r="K403" s="17">
        <f t="shared" si="35"/>
        <v>0</v>
      </c>
      <c r="L403" s="17">
        <f t="shared" si="36"/>
        <v>0</v>
      </c>
    </row>
    <row r="404" spans="1:12" outlineLevel="6">
      <c r="A404" s="3" t="s">
        <v>76</v>
      </c>
      <c r="B404" s="4" t="s">
        <v>282</v>
      </c>
      <c r="C404" s="4" t="s">
        <v>383</v>
      </c>
      <c r="D404" s="4" t="s">
        <v>395</v>
      </c>
      <c r="E404" s="4" t="s">
        <v>77</v>
      </c>
      <c r="F404" s="13">
        <v>5409.3</v>
      </c>
      <c r="G404" s="13">
        <v>5409.3</v>
      </c>
      <c r="H404" s="19">
        <f t="shared" si="37"/>
        <v>1</v>
      </c>
      <c r="I404" s="5">
        <v>5409.3</v>
      </c>
      <c r="J404" s="5">
        <v>5409.3</v>
      </c>
      <c r="K404" s="17">
        <f t="shared" si="35"/>
        <v>0</v>
      </c>
      <c r="L404" s="17">
        <f t="shared" si="36"/>
        <v>0</v>
      </c>
    </row>
    <row r="405" spans="1:12" ht="38.25" outlineLevel="5">
      <c r="A405" s="3" t="s">
        <v>396</v>
      </c>
      <c r="B405" s="4" t="s">
        <v>282</v>
      </c>
      <c r="C405" s="4" t="s">
        <v>383</v>
      </c>
      <c r="D405" s="4" t="s">
        <v>397</v>
      </c>
      <c r="E405" s="4"/>
      <c r="F405" s="13">
        <f>F406</f>
        <v>53.81</v>
      </c>
      <c r="G405" s="13">
        <f>G406</f>
        <v>53.81</v>
      </c>
      <c r="H405" s="19">
        <f t="shared" si="37"/>
        <v>1</v>
      </c>
      <c r="I405" s="5">
        <v>53.811</v>
      </c>
      <c r="J405" s="5">
        <v>53.811</v>
      </c>
      <c r="K405" s="17">
        <f t="shared" si="35"/>
        <v>9.9999999999766942E-4</v>
      </c>
      <c r="L405" s="17">
        <f t="shared" si="36"/>
        <v>9.9999999999766942E-4</v>
      </c>
    </row>
    <row r="406" spans="1:12" outlineLevel="6">
      <c r="A406" s="3" t="s">
        <v>76</v>
      </c>
      <c r="B406" s="4" t="s">
        <v>282</v>
      </c>
      <c r="C406" s="4" t="s">
        <v>383</v>
      </c>
      <c r="D406" s="4" t="s">
        <v>397</v>
      </c>
      <c r="E406" s="4" t="s">
        <v>77</v>
      </c>
      <c r="F406" s="13">
        <v>53.81</v>
      </c>
      <c r="G406" s="13">
        <v>53.81</v>
      </c>
      <c r="H406" s="19">
        <f t="shared" si="37"/>
        <v>1</v>
      </c>
      <c r="I406" s="5">
        <v>53.811</v>
      </c>
      <c r="J406" s="5">
        <v>53.811</v>
      </c>
      <c r="K406" s="17">
        <f t="shared" si="35"/>
        <v>9.9999999999766942E-4</v>
      </c>
      <c r="L406" s="17">
        <f t="shared" si="36"/>
        <v>9.9999999999766942E-4</v>
      </c>
    </row>
    <row r="407" spans="1:12" ht="63.75" outlineLevel="4">
      <c r="A407" s="3" t="s">
        <v>361</v>
      </c>
      <c r="B407" s="4" t="s">
        <v>282</v>
      </c>
      <c r="C407" s="4" t="s">
        <v>383</v>
      </c>
      <c r="D407" s="4" t="s">
        <v>362</v>
      </c>
      <c r="E407" s="4"/>
      <c r="F407" s="13">
        <f>F408+F410</f>
        <v>1597.7</v>
      </c>
      <c r="G407" s="13">
        <f>G408+G410</f>
        <v>1445.98</v>
      </c>
      <c r="H407" s="19">
        <f t="shared" si="37"/>
        <v>0.90503849283344806</v>
      </c>
      <c r="I407" s="5">
        <v>1597.702</v>
      </c>
      <c r="J407" s="5">
        <v>1445.97687</v>
      </c>
      <c r="K407" s="17">
        <f t="shared" si="35"/>
        <v>1.9999999999527063E-3</v>
      </c>
      <c r="L407" s="17">
        <f t="shared" si="36"/>
        <v>-3.1300000000555883E-3</v>
      </c>
    </row>
    <row r="408" spans="1:12" ht="51" outlineLevel="5">
      <c r="A408" s="3" t="s">
        <v>398</v>
      </c>
      <c r="B408" s="4" t="s">
        <v>282</v>
      </c>
      <c r="C408" s="4" t="s">
        <v>383</v>
      </c>
      <c r="D408" s="4" t="s">
        <v>399</v>
      </c>
      <c r="E408" s="4"/>
      <c r="F408" s="13">
        <f>F409</f>
        <v>1547.7</v>
      </c>
      <c r="G408" s="13">
        <f>G409</f>
        <v>1395.98</v>
      </c>
      <c r="H408" s="19">
        <f t="shared" si="37"/>
        <v>0.90197066614977062</v>
      </c>
      <c r="I408" s="5">
        <v>1547.702</v>
      </c>
      <c r="J408" s="5">
        <v>1395.97687</v>
      </c>
      <c r="K408" s="17">
        <f t="shared" si="35"/>
        <v>1.9999999999527063E-3</v>
      </c>
      <c r="L408" s="17">
        <f t="shared" si="36"/>
        <v>-3.1300000000555883E-3</v>
      </c>
    </row>
    <row r="409" spans="1:12" outlineLevel="6">
      <c r="A409" s="3" t="s">
        <v>76</v>
      </c>
      <c r="B409" s="4" t="s">
        <v>282</v>
      </c>
      <c r="C409" s="4" t="s">
        <v>383</v>
      </c>
      <c r="D409" s="4" t="s">
        <v>399</v>
      </c>
      <c r="E409" s="4" t="s">
        <v>77</v>
      </c>
      <c r="F409" s="13">
        <v>1547.7</v>
      </c>
      <c r="G409" s="13">
        <v>1395.98</v>
      </c>
      <c r="H409" s="19">
        <f t="shared" si="37"/>
        <v>0.90197066614977062</v>
      </c>
      <c r="I409" s="5">
        <v>1547.702</v>
      </c>
      <c r="J409" s="5">
        <v>1395.97687</v>
      </c>
      <c r="K409" s="17">
        <f t="shared" si="35"/>
        <v>1.9999999999527063E-3</v>
      </c>
      <c r="L409" s="17">
        <f t="shared" si="36"/>
        <v>-3.1300000000555883E-3</v>
      </c>
    </row>
    <row r="410" spans="1:12" ht="25.5" outlineLevel="5">
      <c r="A410" s="3" t="s">
        <v>400</v>
      </c>
      <c r="B410" s="4" t="s">
        <v>282</v>
      </c>
      <c r="C410" s="4" t="s">
        <v>383</v>
      </c>
      <c r="D410" s="4" t="s">
        <v>401</v>
      </c>
      <c r="E410" s="4"/>
      <c r="F410" s="13">
        <f>F411</f>
        <v>50</v>
      </c>
      <c r="G410" s="13">
        <f>G411</f>
        <v>50</v>
      </c>
      <c r="H410" s="19">
        <f t="shared" si="37"/>
        <v>1</v>
      </c>
      <c r="I410" s="5">
        <v>50</v>
      </c>
      <c r="J410" s="5">
        <v>50</v>
      </c>
      <c r="K410" s="17">
        <f t="shared" si="35"/>
        <v>0</v>
      </c>
      <c r="L410" s="17">
        <f t="shared" si="36"/>
        <v>0</v>
      </c>
    </row>
    <row r="411" spans="1:12" outlineLevel="6">
      <c r="A411" s="3" t="s">
        <v>76</v>
      </c>
      <c r="B411" s="4" t="s">
        <v>282</v>
      </c>
      <c r="C411" s="4" t="s">
        <v>383</v>
      </c>
      <c r="D411" s="4" t="s">
        <v>401</v>
      </c>
      <c r="E411" s="4" t="s">
        <v>77</v>
      </c>
      <c r="F411" s="13">
        <v>50</v>
      </c>
      <c r="G411" s="13">
        <v>50</v>
      </c>
      <c r="H411" s="19">
        <f t="shared" si="37"/>
        <v>1</v>
      </c>
      <c r="I411" s="5">
        <v>50</v>
      </c>
      <c r="J411" s="5">
        <v>50</v>
      </c>
      <c r="K411" s="17">
        <f t="shared" si="35"/>
        <v>0</v>
      </c>
      <c r="L411" s="17">
        <f t="shared" si="36"/>
        <v>0</v>
      </c>
    </row>
    <row r="412" spans="1:12" ht="38.25" outlineLevel="4">
      <c r="A412" s="3" t="s">
        <v>402</v>
      </c>
      <c r="B412" s="4" t="s">
        <v>282</v>
      </c>
      <c r="C412" s="4" t="s">
        <v>383</v>
      </c>
      <c r="D412" s="4" t="s">
        <v>403</v>
      </c>
      <c r="E412" s="4"/>
      <c r="F412" s="13">
        <f>F413</f>
        <v>3944.78</v>
      </c>
      <c r="G412" s="13">
        <f>G413</f>
        <v>3944.78</v>
      </c>
      <c r="H412" s="19">
        <f t="shared" si="37"/>
        <v>1</v>
      </c>
      <c r="I412" s="5">
        <v>3944.78</v>
      </c>
      <c r="J412" s="5">
        <v>3944.78</v>
      </c>
      <c r="K412" s="17">
        <f t="shared" si="35"/>
        <v>0</v>
      </c>
      <c r="L412" s="17">
        <f t="shared" si="36"/>
        <v>0</v>
      </c>
    </row>
    <row r="413" spans="1:12" ht="25.5" outlineLevel="5">
      <c r="A413" s="3" t="s">
        <v>404</v>
      </c>
      <c r="B413" s="4" t="s">
        <v>282</v>
      </c>
      <c r="C413" s="4" t="s">
        <v>383</v>
      </c>
      <c r="D413" s="4" t="s">
        <v>405</v>
      </c>
      <c r="E413" s="4"/>
      <c r="F413" s="13">
        <f>F414</f>
        <v>3944.78</v>
      </c>
      <c r="G413" s="13">
        <f>G414</f>
        <v>3944.78</v>
      </c>
      <c r="H413" s="19">
        <f t="shared" si="37"/>
        <v>1</v>
      </c>
      <c r="I413" s="5">
        <v>3944.78</v>
      </c>
      <c r="J413" s="5">
        <v>3944.78</v>
      </c>
      <c r="K413" s="17">
        <f t="shared" si="35"/>
        <v>0</v>
      </c>
      <c r="L413" s="17">
        <f t="shared" si="36"/>
        <v>0</v>
      </c>
    </row>
    <row r="414" spans="1:12" outlineLevel="6">
      <c r="A414" s="3" t="s">
        <v>76</v>
      </c>
      <c r="B414" s="4" t="s">
        <v>282</v>
      </c>
      <c r="C414" s="4" t="s">
        <v>383</v>
      </c>
      <c r="D414" s="4" t="s">
        <v>405</v>
      </c>
      <c r="E414" s="4" t="s">
        <v>77</v>
      </c>
      <c r="F414" s="13">
        <v>3944.78</v>
      </c>
      <c r="G414" s="13">
        <v>3944.78</v>
      </c>
      <c r="H414" s="19">
        <f t="shared" si="37"/>
        <v>1</v>
      </c>
      <c r="I414" s="5">
        <v>3944.78</v>
      </c>
      <c r="J414" s="5">
        <v>3944.78</v>
      </c>
      <c r="K414" s="17">
        <f t="shared" si="35"/>
        <v>0</v>
      </c>
      <c r="L414" s="17">
        <f t="shared" si="36"/>
        <v>0</v>
      </c>
    </row>
    <row r="415" spans="1:12" ht="51" outlineLevel="4">
      <c r="A415" s="3" t="s">
        <v>406</v>
      </c>
      <c r="B415" s="4" t="s">
        <v>282</v>
      </c>
      <c r="C415" s="4" t="s">
        <v>383</v>
      </c>
      <c r="D415" s="4" t="s">
        <v>407</v>
      </c>
      <c r="E415" s="4"/>
      <c r="F415" s="13">
        <f>F416</f>
        <v>1855.74</v>
      </c>
      <c r="G415" s="13">
        <f>G416</f>
        <v>1781.3</v>
      </c>
      <c r="H415" s="19">
        <f t="shared" si="37"/>
        <v>0.95988662204834729</v>
      </c>
      <c r="I415" s="5">
        <v>1855.74</v>
      </c>
      <c r="J415" s="5">
        <v>1781.3030000000001</v>
      </c>
      <c r="K415" s="17">
        <f t="shared" si="35"/>
        <v>0</v>
      </c>
      <c r="L415" s="17">
        <f t="shared" si="36"/>
        <v>3.0000000001564331E-3</v>
      </c>
    </row>
    <row r="416" spans="1:12" ht="38.25" outlineLevel="5">
      <c r="A416" s="3" t="s">
        <v>408</v>
      </c>
      <c r="B416" s="4" t="s">
        <v>282</v>
      </c>
      <c r="C416" s="4" t="s">
        <v>383</v>
      </c>
      <c r="D416" s="4" t="s">
        <v>409</v>
      </c>
      <c r="E416" s="4"/>
      <c r="F416" s="13">
        <f>F417</f>
        <v>1855.74</v>
      </c>
      <c r="G416" s="13">
        <f>G417</f>
        <v>1781.3</v>
      </c>
      <c r="H416" s="19">
        <f t="shared" si="37"/>
        <v>0.95988662204834729</v>
      </c>
      <c r="I416" s="5">
        <v>1855.74</v>
      </c>
      <c r="J416" s="5">
        <v>1781.3030000000001</v>
      </c>
      <c r="K416" s="17">
        <f t="shared" si="35"/>
        <v>0</v>
      </c>
      <c r="L416" s="17">
        <f t="shared" si="36"/>
        <v>3.0000000001564331E-3</v>
      </c>
    </row>
    <row r="417" spans="1:12" outlineLevel="6">
      <c r="A417" s="3" t="s">
        <v>76</v>
      </c>
      <c r="B417" s="4" t="s">
        <v>282</v>
      </c>
      <c r="C417" s="4" t="s">
        <v>383</v>
      </c>
      <c r="D417" s="4" t="s">
        <v>409</v>
      </c>
      <c r="E417" s="4" t="s">
        <v>77</v>
      </c>
      <c r="F417" s="13">
        <v>1855.74</v>
      </c>
      <c r="G417" s="13">
        <v>1781.3</v>
      </c>
      <c r="H417" s="19">
        <f t="shared" si="37"/>
        <v>0.95988662204834729</v>
      </c>
      <c r="I417" s="5">
        <v>1855.74</v>
      </c>
      <c r="J417" s="5">
        <v>1781.3030000000001</v>
      </c>
      <c r="K417" s="17">
        <f t="shared" si="35"/>
        <v>0</v>
      </c>
      <c r="L417" s="17">
        <f t="shared" si="36"/>
        <v>3.0000000001564331E-3</v>
      </c>
    </row>
    <row r="418" spans="1:12" outlineLevel="1">
      <c r="A418" s="3" t="s">
        <v>32</v>
      </c>
      <c r="B418" s="4" t="s">
        <v>282</v>
      </c>
      <c r="C418" s="4" t="s">
        <v>33</v>
      </c>
      <c r="D418" s="4"/>
      <c r="E418" s="4"/>
      <c r="F418" s="13">
        <f>F419+F424+F430</f>
        <v>4581.7699999999995</v>
      </c>
      <c r="G418" s="13">
        <f>G419+G424+G430</f>
        <v>4576.3999999999996</v>
      </c>
      <c r="H418" s="19">
        <f t="shared" si="37"/>
        <v>0.99882796386549311</v>
      </c>
      <c r="I418" s="5">
        <v>4581.7719699999998</v>
      </c>
      <c r="J418" s="5">
        <v>4576.4000299999998</v>
      </c>
      <c r="K418" s="17">
        <f t="shared" si="35"/>
        <v>1.9700000002558227E-3</v>
      </c>
      <c r="L418" s="17">
        <f t="shared" si="36"/>
        <v>3.0000000151630957E-5</v>
      </c>
    </row>
    <row r="419" spans="1:12" outlineLevel="2">
      <c r="A419" s="3" t="s">
        <v>410</v>
      </c>
      <c r="B419" s="4" t="s">
        <v>282</v>
      </c>
      <c r="C419" s="4" t="s">
        <v>411</v>
      </c>
      <c r="D419" s="4"/>
      <c r="E419" s="4"/>
      <c r="F419" s="13">
        <f t="shared" ref="F419:G422" si="38">F420</f>
        <v>3384.91</v>
      </c>
      <c r="G419" s="13">
        <f t="shared" si="38"/>
        <v>3384.91</v>
      </c>
      <c r="H419" s="19">
        <f t="shared" si="37"/>
        <v>1</v>
      </c>
      <c r="I419" s="5">
        <v>3384.91</v>
      </c>
      <c r="J419" s="5">
        <v>3384.91</v>
      </c>
      <c r="K419" s="17">
        <f t="shared" si="35"/>
        <v>0</v>
      </c>
      <c r="L419" s="17">
        <f t="shared" si="36"/>
        <v>0</v>
      </c>
    </row>
    <row r="420" spans="1:12" ht="25.5" outlineLevel="3">
      <c r="A420" s="3" t="s">
        <v>14</v>
      </c>
      <c r="B420" s="4" t="s">
        <v>282</v>
      </c>
      <c r="C420" s="4" t="s">
        <v>411</v>
      </c>
      <c r="D420" s="4" t="s">
        <v>15</v>
      </c>
      <c r="E420" s="4"/>
      <c r="F420" s="13">
        <f t="shared" si="38"/>
        <v>3384.91</v>
      </c>
      <c r="G420" s="13">
        <f t="shared" si="38"/>
        <v>3384.91</v>
      </c>
      <c r="H420" s="19">
        <f t="shared" si="37"/>
        <v>1</v>
      </c>
      <c r="I420" s="5">
        <v>3384.91</v>
      </c>
      <c r="J420" s="5">
        <v>3384.91</v>
      </c>
      <c r="K420" s="17">
        <f t="shared" si="35"/>
        <v>0</v>
      </c>
      <c r="L420" s="17">
        <f t="shared" si="36"/>
        <v>0</v>
      </c>
    </row>
    <row r="421" spans="1:12" ht="51" outlineLevel="4">
      <c r="A421" s="3" t="s">
        <v>62</v>
      </c>
      <c r="B421" s="4" t="s">
        <v>282</v>
      </c>
      <c r="C421" s="4" t="s">
        <v>411</v>
      </c>
      <c r="D421" s="4" t="s">
        <v>63</v>
      </c>
      <c r="E421" s="4"/>
      <c r="F421" s="13">
        <f t="shared" si="38"/>
        <v>3384.91</v>
      </c>
      <c r="G421" s="13">
        <f t="shared" si="38"/>
        <v>3384.91</v>
      </c>
      <c r="H421" s="19">
        <f t="shared" si="37"/>
        <v>1</v>
      </c>
      <c r="I421" s="5">
        <v>3384.91</v>
      </c>
      <c r="J421" s="5">
        <v>3384.91</v>
      </c>
      <c r="K421" s="17">
        <f t="shared" si="35"/>
        <v>0</v>
      </c>
      <c r="L421" s="17">
        <f t="shared" si="36"/>
        <v>0</v>
      </c>
    </row>
    <row r="422" spans="1:12" ht="51" outlineLevel="5">
      <c r="A422" s="3" t="s">
        <v>412</v>
      </c>
      <c r="B422" s="4" t="s">
        <v>282</v>
      </c>
      <c r="C422" s="4" t="s">
        <v>411</v>
      </c>
      <c r="D422" s="4" t="s">
        <v>413</v>
      </c>
      <c r="E422" s="4"/>
      <c r="F422" s="13">
        <f t="shared" si="38"/>
        <v>3384.91</v>
      </c>
      <c r="G422" s="13">
        <f t="shared" si="38"/>
        <v>3384.91</v>
      </c>
      <c r="H422" s="19">
        <f t="shared" si="37"/>
        <v>1</v>
      </c>
      <c r="I422" s="5">
        <v>3384.91</v>
      </c>
      <c r="J422" s="5">
        <v>3384.91</v>
      </c>
      <c r="K422" s="17">
        <f t="shared" si="35"/>
        <v>0</v>
      </c>
      <c r="L422" s="17">
        <f t="shared" si="36"/>
        <v>0</v>
      </c>
    </row>
    <row r="423" spans="1:12" outlineLevel="6">
      <c r="A423" s="3" t="s">
        <v>76</v>
      </c>
      <c r="B423" s="4" t="s">
        <v>282</v>
      </c>
      <c r="C423" s="4" t="s">
        <v>411</v>
      </c>
      <c r="D423" s="4" t="s">
        <v>413</v>
      </c>
      <c r="E423" s="4" t="s">
        <v>77</v>
      </c>
      <c r="F423" s="13">
        <v>3384.91</v>
      </c>
      <c r="G423" s="13">
        <v>3384.91</v>
      </c>
      <c r="H423" s="19">
        <f t="shared" si="37"/>
        <v>1</v>
      </c>
      <c r="I423" s="5">
        <v>3384.91</v>
      </c>
      <c r="J423" s="5">
        <v>3384.91</v>
      </c>
      <c r="K423" s="17">
        <f t="shared" si="35"/>
        <v>0</v>
      </c>
      <c r="L423" s="17">
        <f t="shared" si="36"/>
        <v>0</v>
      </c>
    </row>
    <row r="424" spans="1:12" outlineLevel="2">
      <c r="A424" s="3" t="s">
        <v>42</v>
      </c>
      <c r="B424" s="4" t="s">
        <v>282</v>
      </c>
      <c r="C424" s="4" t="s">
        <v>43</v>
      </c>
      <c r="D424" s="4"/>
      <c r="E424" s="4"/>
      <c r="F424" s="13">
        <f t="shared" ref="F424:G426" si="39">F425</f>
        <v>468.64</v>
      </c>
      <c r="G424" s="13">
        <f t="shared" si="39"/>
        <v>468.40999999999997</v>
      </c>
      <c r="H424" s="19">
        <f t="shared" si="37"/>
        <v>0.9995092181631956</v>
      </c>
      <c r="I424" s="5">
        <v>468.64197000000001</v>
      </c>
      <c r="J424" s="5">
        <v>468.41102999999998</v>
      </c>
      <c r="K424" s="17">
        <f t="shared" si="35"/>
        <v>1.970000000028449E-3</v>
      </c>
      <c r="L424" s="17">
        <f t="shared" si="36"/>
        <v>1.0300000000142973E-3</v>
      </c>
    </row>
    <row r="425" spans="1:12" ht="25.5" outlineLevel="3">
      <c r="A425" s="3" t="s">
        <v>14</v>
      </c>
      <c r="B425" s="4" t="s">
        <v>282</v>
      </c>
      <c r="C425" s="4" t="s">
        <v>43</v>
      </c>
      <c r="D425" s="4" t="s">
        <v>15</v>
      </c>
      <c r="E425" s="4"/>
      <c r="F425" s="13">
        <f t="shared" si="39"/>
        <v>468.64</v>
      </c>
      <c r="G425" s="13">
        <f t="shared" si="39"/>
        <v>468.40999999999997</v>
      </c>
      <c r="H425" s="19">
        <f t="shared" si="37"/>
        <v>0.9995092181631956</v>
      </c>
      <c r="I425" s="5">
        <v>468.64197000000001</v>
      </c>
      <c r="J425" s="5">
        <v>468.41102999999998</v>
      </c>
      <c r="K425" s="17">
        <f t="shared" si="35"/>
        <v>1.970000000028449E-3</v>
      </c>
      <c r="L425" s="17">
        <f t="shared" si="36"/>
        <v>1.0300000000142973E-3</v>
      </c>
    </row>
    <row r="426" spans="1:12" ht="51" outlineLevel="4">
      <c r="A426" s="3" t="s">
        <v>414</v>
      </c>
      <c r="B426" s="4" t="s">
        <v>282</v>
      </c>
      <c r="C426" s="4" t="s">
        <v>43</v>
      </c>
      <c r="D426" s="4" t="s">
        <v>415</v>
      </c>
      <c r="E426" s="4"/>
      <c r="F426" s="13">
        <f t="shared" si="39"/>
        <v>468.64</v>
      </c>
      <c r="G426" s="13">
        <f t="shared" si="39"/>
        <v>468.40999999999997</v>
      </c>
      <c r="H426" s="19">
        <f t="shared" si="37"/>
        <v>0.9995092181631956</v>
      </c>
      <c r="I426" s="5">
        <v>468.64197000000001</v>
      </c>
      <c r="J426" s="5">
        <v>468.41102999999998</v>
      </c>
      <c r="K426" s="17">
        <f t="shared" si="35"/>
        <v>1.970000000028449E-3</v>
      </c>
      <c r="L426" s="17">
        <f t="shared" si="36"/>
        <v>1.0300000000142973E-3</v>
      </c>
    </row>
    <row r="427" spans="1:12" ht="51" outlineLevel="5">
      <c r="A427" s="3" t="s">
        <v>416</v>
      </c>
      <c r="B427" s="4" t="s">
        <v>282</v>
      </c>
      <c r="C427" s="4" t="s">
        <v>43</v>
      </c>
      <c r="D427" s="4" t="s">
        <v>417</v>
      </c>
      <c r="E427" s="4"/>
      <c r="F427" s="13">
        <f>F428+F429</f>
        <v>468.64</v>
      </c>
      <c r="G427" s="13">
        <f>G428+G429</f>
        <v>468.40999999999997</v>
      </c>
      <c r="H427" s="19">
        <f t="shared" si="37"/>
        <v>0.9995092181631956</v>
      </c>
      <c r="I427" s="5">
        <v>468.64197000000001</v>
      </c>
      <c r="J427" s="5">
        <v>468.41102999999998</v>
      </c>
      <c r="K427" s="17">
        <f t="shared" si="35"/>
        <v>1.970000000028449E-3</v>
      </c>
      <c r="L427" s="17">
        <f t="shared" si="36"/>
        <v>1.0300000000142973E-3</v>
      </c>
    </row>
    <row r="428" spans="1:12" outlineLevel="6">
      <c r="A428" s="3" t="s">
        <v>76</v>
      </c>
      <c r="B428" s="4" t="s">
        <v>282</v>
      </c>
      <c r="C428" s="4" t="s">
        <v>43</v>
      </c>
      <c r="D428" s="4" t="s">
        <v>417</v>
      </c>
      <c r="E428" s="4" t="s">
        <v>77</v>
      </c>
      <c r="F428" s="13">
        <v>262.23</v>
      </c>
      <c r="G428" s="13">
        <v>262</v>
      </c>
      <c r="H428" s="19">
        <f t="shared" si="37"/>
        <v>0.99912290737139142</v>
      </c>
      <c r="I428" s="5">
        <v>262.23003</v>
      </c>
      <c r="J428" s="5">
        <v>261.99909000000002</v>
      </c>
      <c r="K428" s="17">
        <f t="shared" si="35"/>
        <v>2.99999999811007E-5</v>
      </c>
      <c r="L428" s="17">
        <f t="shared" si="36"/>
        <v>-9.0999999997620762E-4</v>
      </c>
    </row>
    <row r="429" spans="1:12" outlineLevel="6">
      <c r="A429" s="3" t="s">
        <v>78</v>
      </c>
      <c r="B429" s="4" t="s">
        <v>282</v>
      </c>
      <c r="C429" s="4" t="s">
        <v>43</v>
      </c>
      <c r="D429" s="4" t="s">
        <v>417</v>
      </c>
      <c r="E429" s="4" t="s">
        <v>79</v>
      </c>
      <c r="F429" s="13">
        <v>206.41</v>
      </c>
      <c r="G429" s="13">
        <v>206.41</v>
      </c>
      <c r="H429" s="19">
        <f t="shared" si="37"/>
        <v>1</v>
      </c>
      <c r="I429" s="5">
        <v>206.41193999999999</v>
      </c>
      <c r="J429" s="5">
        <v>206.41193999999999</v>
      </c>
      <c r="K429" s="17">
        <f t="shared" si="35"/>
        <v>1.9399999999905049E-3</v>
      </c>
      <c r="L429" s="17">
        <f t="shared" si="36"/>
        <v>1.9399999999905049E-3</v>
      </c>
    </row>
    <row r="430" spans="1:12" ht="25.5" outlineLevel="2">
      <c r="A430" s="3" t="s">
        <v>86</v>
      </c>
      <c r="B430" s="4" t="s">
        <v>282</v>
      </c>
      <c r="C430" s="4" t="s">
        <v>87</v>
      </c>
      <c r="D430" s="4"/>
      <c r="E430" s="4"/>
      <c r="F430" s="13">
        <f t="shared" ref="F430:G433" si="40">F431</f>
        <v>728.22</v>
      </c>
      <c r="G430" s="13">
        <f t="shared" si="40"/>
        <v>723.08</v>
      </c>
      <c r="H430" s="19">
        <f t="shared" si="37"/>
        <v>0.99294169344428884</v>
      </c>
      <c r="I430" s="5">
        <v>728.22</v>
      </c>
      <c r="J430" s="5">
        <v>723.07899999999995</v>
      </c>
      <c r="K430" s="17">
        <f t="shared" si="35"/>
        <v>0</v>
      </c>
      <c r="L430" s="17">
        <f t="shared" si="36"/>
        <v>-1.00000000009004E-3</v>
      </c>
    </row>
    <row r="431" spans="1:12" ht="25.5" outlineLevel="3">
      <c r="A431" s="3" t="s">
        <v>14</v>
      </c>
      <c r="B431" s="4" t="s">
        <v>282</v>
      </c>
      <c r="C431" s="4" t="s">
        <v>87</v>
      </c>
      <c r="D431" s="4" t="s">
        <v>15</v>
      </c>
      <c r="E431" s="4"/>
      <c r="F431" s="13">
        <f t="shared" si="40"/>
        <v>728.22</v>
      </c>
      <c r="G431" s="13">
        <f t="shared" si="40"/>
        <v>723.08</v>
      </c>
      <c r="H431" s="19">
        <f t="shared" si="37"/>
        <v>0.99294169344428884</v>
      </c>
      <c r="I431" s="5">
        <v>728.22</v>
      </c>
      <c r="J431" s="5">
        <v>723.07899999999995</v>
      </c>
      <c r="K431" s="17">
        <f t="shared" si="35"/>
        <v>0</v>
      </c>
      <c r="L431" s="17">
        <f t="shared" si="36"/>
        <v>-1.00000000009004E-3</v>
      </c>
    </row>
    <row r="432" spans="1:12" ht="51" outlineLevel="4">
      <c r="A432" s="3" t="s">
        <v>98</v>
      </c>
      <c r="B432" s="4" t="s">
        <v>282</v>
      </c>
      <c r="C432" s="4" t="s">
        <v>87</v>
      </c>
      <c r="D432" s="4" t="s">
        <v>99</v>
      </c>
      <c r="E432" s="4"/>
      <c r="F432" s="13">
        <f t="shared" si="40"/>
        <v>728.22</v>
      </c>
      <c r="G432" s="13">
        <f t="shared" si="40"/>
        <v>723.08</v>
      </c>
      <c r="H432" s="19">
        <f t="shared" si="37"/>
        <v>0.99294169344428884</v>
      </c>
      <c r="I432" s="5">
        <v>728.22</v>
      </c>
      <c r="J432" s="5">
        <v>723.07899999999995</v>
      </c>
      <c r="K432" s="17">
        <f t="shared" si="35"/>
        <v>0</v>
      </c>
      <c r="L432" s="17">
        <f t="shared" si="36"/>
        <v>-1.00000000009004E-3</v>
      </c>
    </row>
    <row r="433" spans="1:12" outlineLevel="5">
      <c r="A433" s="3" t="s">
        <v>100</v>
      </c>
      <c r="B433" s="4" t="s">
        <v>282</v>
      </c>
      <c r="C433" s="4" t="s">
        <v>87</v>
      </c>
      <c r="D433" s="4" t="s">
        <v>101</v>
      </c>
      <c r="E433" s="4"/>
      <c r="F433" s="13">
        <f t="shared" si="40"/>
        <v>728.22</v>
      </c>
      <c r="G433" s="13">
        <f t="shared" si="40"/>
        <v>723.08</v>
      </c>
      <c r="H433" s="19">
        <f t="shared" si="37"/>
        <v>0.99294169344428884</v>
      </c>
      <c r="I433" s="5">
        <v>728.22</v>
      </c>
      <c r="J433" s="5">
        <v>723.07899999999995</v>
      </c>
      <c r="K433" s="17">
        <f t="shared" si="35"/>
        <v>0</v>
      </c>
      <c r="L433" s="17">
        <f t="shared" si="36"/>
        <v>-1.00000000009004E-3</v>
      </c>
    </row>
    <row r="434" spans="1:12" outlineLevel="6">
      <c r="A434" s="3" t="s">
        <v>76</v>
      </c>
      <c r="B434" s="4" t="s">
        <v>282</v>
      </c>
      <c r="C434" s="4" t="s">
        <v>87</v>
      </c>
      <c r="D434" s="4" t="s">
        <v>101</v>
      </c>
      <c r="E434" s="4" t="s">
        <v>77</v>
      </c>
      <c r="F434" s="13">
        <v>728.22</v>
      </c>
      <c r="G434" s="13">
        <v>723.08</v>
      </c>
      <c r="H434" s="19">
        <f t="shared" si="37"/>
        <v>0.99294169344428884</v>
      </c>
      <c r="I434" s="5">
        <v>728.22</v>
      </c>
      <c r="J434" s="5">
        <v>723.07899999999995</v>
      </c>
      <c r="K434" s="17">
        <f t="shared" si="35"/>
        <v>0</v>
      </c>
      <c r="L434" s="17">
        <f t="shared" si="36"/>
        <v>-1.00000000009004E-3</v>
      </c>
    </row>
    <row r="435" spans="1:12" outlineLevel="1">
      <c r="A435" s="3" t="s">
        <v>418</v>
      </c>
      <c r="B435" s="4" t="s">
        <v>282</v>
      </c>
      <c r="C435" s="4" t="s">
        <v>419</v>
      </c>
      <c r="D435" s="4"/>
      <c r="E435" s="4"/>
      <c r="F435" s="13">
        <f>F436</f>
        <v>8754.6500000000015</v>
      </c>
      <c r="G435" s="13">
        <f>G436</f>
        <v>8557.58</v>
      </c>
      <c r="H435" s="19">
        <f t="shared" si="37"/>
        <v>0.9774896769145538</v>
      </c>
      <c r="I435" s="5">
        <v>8754.6460000000006</v>
      </c>
      <c r="J435" s="5">
        <v>8557.5735000000004</v>
      </c>
      <c r="K435" s="17">
        <f t="shared" si="35"/>
        <v>-4.0000000008149073E-3</v>
      </c>
      <c r="L435" s="17">
        <f t="shared" si="36"/>
        <v>-6.4999999995052349E-3</v>
      </c>
    </row>
    <row r="436" spans="1:12" outlineLevel="2">
      <c r="A436" s="3" t="s">
        <v>420</v>
      </c>
      <c r="B436" s="4" t="s">
        <v>282</v>
      </c>
      <c r="C436" s="4" t="s">
        <v>421</v>
      </c>
      <c r="D436" s="4"/>
      <c r="E436" s="4"/>
      <c r="F436" s="13">
        <f>F437</f>
        <v>8754.6500000000015</v>
      </c>
      <c r="G436" s="13">
        <f>G437</f>
        <v>8557.58</v>
      </c>
      <c r="H436" s="19">
        <f t="shared" si="37"/>
        <v>0.9774896769145538</v>
      </c>
      <c r="I436" s="5">
        <v>8754.6460000000006</v>
      </c>
      <c r="J436" s="5">
        <v>8557.5735000000004</v>
      </c>
      <c r="K436" s="17">
        <f t="shared" si="35"/>
        <v>-4.0000000008149073E-3</v>
      </c>
      <c r="L436" s="17">
        <f t="shared" si="36"/>
        <v>-6.4999999995052349E-3</v>
      </c>
    </row>
    <row r="437" spans="1:12" ht="51" outlineLevel="3">
      <c r="A437" s="3" t="s">
        <v>422</v>
      </c>
      <c r="B437" s="4" t="s">
        <v>282</v>
      </c>
      <c r="C437" s="4" t="s">
        <v>421</v>
      </c>
      <c r="D437" s="4" t="s">
        <v>423</v>
      </c>
      <c r="E437" s="4"/>
      <c r="F437" s="13">
        <f>F438+F441+F444+F447+F450+F455+F458</f>
        <v>8754.6500000000015</v>
      </c>
      <c r="G437" s="13">
        <f>G438+G441+G444+G447+G450+G455+G458</f>
        <v>8557.58</v>
      </c>
      <c r="H437" s="19">
        <f t="shared" si="37"/>
        <v>0.9774896769145538</v>
      </c>
      <c r="I437" s="5">
        <v>8754.6460000000006</v>
      </c>
      <c r="J437" s="5">
        <v>8557.5735000000004</v>
      </c>
      <c r="K437" s="17">
        <f t="shared" si="35"/>
        <v>-4.0000000008149073E-3</v>
      </c>
      <c r="L437" s="17">
        <f t="shared" si="36"/>
        <v>-6.4999999995052349E-3</v>
      </c>
    </row>
    <row r="438" spans="1:12" ht="25.5" outlineLevel="4">
      <c r="A438" s="3" t="s">
        <v>426</v>
      </c>
      <c r="B438" s="4" t="s">
        <v>282</v>
      </c>
      <c r="C438" s="4" t="s">
        <v>421</v>
      </c>
      <c r="D438" s="4" t="s">
        <v>427</v>
      </c>
      <c r="E438" s="4"/>
      <c r="F438" s="13">
        <f>F439</f>
        <v>630.03</v>
      </c>
      <c r="G438" s="13">
        <f>G439</f>
        <v>565.02</v>
      </c>
      <c r="H438" s="19">
        <f t="shared" si="37"/>
        <v>0.89681443740774247</v>
      </c>
      <c r="I438" s="5">
        <v>630.03</v>
      </c>
      <c r="J438" s="5">
        <v>565.02</v>
      </c>
      <c r="K438" s="17">
        <f t="shared" si="35"/>
        <v>0</v>
      </c>
      <c r="L438" s="17">
        <f t="shared" si="36"/>
        <v>0</v>
      </c>
    </row>
    <row r="439" spans="1:12" ht="25.5" outlineLevel="5">
      <c r="A439" s="3" t="s">
        <v>428</v>
      </c>
      <c r="B439" s="4" t="s">
        <v>282</v>
      </c>
      <c r="C439" s="4" t="s">
        <v>421</v>
      </c>
      <c r="D439" s="4" t="s">
        <v>429</v>
      </c>
      <c r="E439" s="4"/>
      <c r="F439" s="13">
        <f>F440</f>
        <v>630.03</v>
      </c>
      <c r="G439" s="13">
        <f>G440</f>
        <v>565.02</v>
      </c>
      <c r="H439" s="19">
        <f t="shared" si="37"/>
        <v>0.89681443740774247</v>
      </c>
      <c r="I439" s="5">
        <v>630.03</v>
      </c>
      <c r="J439" s="5">
        <v>565.02</v>
      </c>
      <c r="K439" s="17">
        <f t="shared" si="35"/>
        <v>0</v>
      </c>
      <c r="L439" s="17">
        <f t="shared" si="36"/>
        <v>0</v>
      </c>
    </row>
    <row r="440" spans="1:12" outlineLevel="6">
      <c r="A440" s="3" t="s">
        <v>78</v>
      </c>
      <c r="B440" s="4" t="s">
        <v>282</v>
      </c>
      <c r="C440" s="4" t="s">
        <v>421</v>
      </c>
      <c r="D440" s="4" t="s">
        <v>429</v>
      </c>
      <c r="E440" s="4" t="s">
        <v>79</v>
      </c>
      <c r="F440" s="13">
        <v>630.03</v>
      </c>
      <c r="G440" s="13">
        <v>565.02</v>
      </c>
      <c r="H440" s="19">
        <f t="shared" si="37"/>
        <v>0.89681443740774247</v>
      </c>
      <c r="I440" s="5">
        <v>630.03</v>
      </c>
      <c r="J440" s="5">
        <v>565.02</v>
      </c>
      <c r="K440" s="17">
        <f t="shared" si="35"/>
        <v>0</v>
      </c>
      <c r="L440" s="17">
        <f t="shared" si="36"/>
        <v>0</v>
      </c>
    </row>
    <row r="441" spans="1:12" ht="25.5" outlineLevel="4">
      <c r="A441" s="3" t="s">
        <v>430</v>
      </c>
      <c r="B441" s="4" t="s">
        <v>282</v>
      </c>
      <c r="C441" s="4" t="s">
        <v>421</v>
      </c>
      <c r="D441" s="4" t="s">
        <v>431</v>
      </c>
      <c r="E441" s="4"/>
      <c r="F441" s="13">
        <f>F442</f>
        <v>277.67</v>
      </c>
      <c r="G441" s="13">
        <f>G442</f>
        <v>277.17</v>
      </c>
      <c r="H441" s="19">
        <f t="shared" si="37"/>
        <v>0.99819930132891566</v>
      </c>
      <c r="I441" s="5">
        <v>277.67</v>
      </c>
      <c r="J441" s="5">
        <v>277.17</v>
      </c>
      <c r="K441" s="17">
        <f t="shared" si="35"/>
        <v>0</v>
      </c>
      <c r="L441" s="17">
        <f t="shared" si="36"/>
        <v>0</v>
      </c>
    </row>
    <row r="442" spans="1:12" ht="38.25" outlineLevel="5">
      <c r="A442" s="3" t="s">
        <v>432</v>
      </c>
      <c r="B442" s="4" t="s">
        <v>282</v>
      </c>
      <c r="C442" s="4" t="s">
        <v>421</v>
      </c>
      <c r="D442" s="4" t="s">
        <v>433</v>
      </c>
      <c r="E442" s="4"/>
      <c r="F442" s="13">
        <f>F443</f>
        <v>277.67</v>
      </c>
      <c r="G442" s="13">
        <f>G443</f>
        <v>277.17</v>
      </c>
      <c r="H442" s="19">
        <f t="shared" si="37"/>
        <v>0.99819930132891566</v>
      </c>
      <c r="I442" s="5">
        <v>277.67</v>
      </c>
      <c r="J442" s="5">
        <v>277.17</v>
      </c>
      <c r="K442" s="17">
        <f t="shared" si="35"/>
        <v>0</v>
      </c>
      <c r="L442" s="17">
        <f t="shared" si="36"/>
        <v>0</v>
      </c>
    </row>
    <row r="443" spans="1:12" outlineLevel="6">
      <c r="A443" s="3" t="s">
        <v>78</v>
      </c>
      <c r="B443" s="4" t="s">
        <v>282</v>
      </c>
      <c r="C443" s="4" t="s">
        <v>421</v>
      </c>
      <c r="D443" s="4" t="s">
        <v>433</v>
      </c>
      <c r="E443" s="4" t="s">
        <v>79</v>
      </c>
      <c r="F443" s="13">
        <v>277.67</v>
      </c>
      <c r="G443" s="13">
        <v>277.17</v>
      </c>
      <c r="H443" s="19">
        <f t="shared" si="37"/>
        <v>0.99819930132891566</v>
      </c>
      <c r="I443" s="5">
        <v>277.67</v>
      </c>
      <c r="J443" s="5">
        <v>277.17</v>
      </c>
      <c r="K443" s="17">
        <f t="shared" si="35"/>
        <v>0</v>
      </c>
      <c r="L443" s="17">
        <f t="shared" si="36"/>
        <v>0</v>
      </c>
    </row>
    <row r="444" spans="1:12" ht="25.5" outlineLevel="4">
      <c r="A444" s="3" t="s">
        <v>434</v>
      </c>
      <c r="B444" s="4" t="s">
        <v>282</v>
      </c>
      <c r="C444" s="4" t="s">
        <v>421</v>
      </c>
      <c r="D444" s="4" t="s">
        <v>435</v>
      </c>
      <c r="E444" s="4"/>
      <c r="F444" s="13">
        <f>F445</f>
        <v>351.78</v>
      </c>
      <c r="G444" s="13">
        <f>G445</f>
        <v>321.77999999999997</v>
      </c>
      <c r="H444" s="19">
        <f t="shared" si="37"/>
        <v>0.91471942691454888</v>
      </c>
      <c r="I444" s="5">
        <v>351.77600000000001</v>
      </c>
      <c r="J444" s="5">
        <v>321.77600000000001</v>
      </c>
      <c r="K444" s="17">
        <f t="shared" si="35"/>
        <v>-3.999999999962256E-3</v>
      </c>
      <c r="L444" s="17">
        <f t="shared" si="36"/>
        <v>-3.999999999962256E-3</v>
      </c>
    </row>
    <row r="445" spans="1:12" ht="25.5" outlineLevel="5">
      <c r="A445" s="3" t="s">
        <v>436</v>
      </c>
      <c r="B445" s="4" t="s">
        <v>282</v>
      </c>
      <c r="C445" s="4" t="s">
        <v>421</v>
      </c>
      <c r="D445" s="4" t="s">
        <v>437</v>
      </c>
      <c r="E445" s="4"/>
      <c r="F445" s="13">
        <f>F446</f>
        <v>351.78</v>
      </c>
      <c r="G445" s="13">
        <f>G446</f>
        <v>321.77999999999997</v>
      </c>
      <c r="H445" s="19">
        <f t="shared" si="37"/>
        <v>0.91471942691454888</v>
      </c>
      <c r="I445" s="5">
        <v>351.77600000000001</v>
      </c>
      <c r="J445" s="5">
        <v>321.77600000000001</v>
      </c>
      <c r="K445" s="17">
        <f t="shared" si="35"/>
        <v>-3.999999999962256E-3</v>
      </c>
      <c r="L445" s="17">
        <f t="shared" si="36"/>
        <v>-3.999999999962256E-3</v>
      </c>
    </row>
    <row r="446" spans="1:12" outlineLevel="6">
      <c r="A446" s="3" t="s">
        <v>78</v>
      </c>
      <c r="B446" s="4" t="s">
        <v>282</v>
      </c>
      <c r="C446" s="4" t="s">
        <v>421</v>
      </c>
      <c r="D446" s="4" t="s">
        <v>437</v>
      </c>
      <c r="E446" s="4" t="s">
        <v>79</v>
      </c>
      <c r="F446" s="13">
        <v>351.78</v>
      </c>
      <c r="G446" s="13">
        <v>321.77999999999997</v>
      </c>
      <c r="H446" s="19">
        <f t="shared" si="37"/>
        <v>0.91471942691454888</v>
      </c>
      <c r="I446" s="5">
        <v>351.77600000000001</v>
      </c>
      <c r="J446" s="5">
        <v>321.77600000000001</v>
      </c>
      <c r="K446" s="17">
        <f t="shared" si="35"/>
        <v>-3.999999999962256E-3</v>
      </c>
      <c r="L446" s="17">
        <f t="shared" si="36"/>
        <v>-3.999999999962256E-3</v>
      </c>
    </row>
    <row r="447" spans="1:12" ht="38.25" outlineLevel="4">
      <c r="A447" s="3" t="s">
        <v>440</v>
      </c>
      <c r="B447" s="4" t="s">
        <v>282</v>
      </c>
      <c r="C447" s="4" t="s">
        <v>421</v>
      </c>
      <c r="D447" s="4" t="s">
        <v>441</v>
      </c>
      <c r="E447" s="4"/>
      <c r="F447" s="13">
        <f>F448</f>
        <v>650</v>
      </c>
      <c r="G447" s="13">
        <f>G448</f>
        <v>622.21</v>
      </c>
      <c r="H447" s="19">
        <f t="shared" si="37"/>
        <v>0.95724615384615386</v>
      </c>
      <c r="I447" s="5">
        <v>650</v>
      </c>
      <c r="J447" s="5">
        <v>622.21</v>
      </c>
      <c r="K447" s="17">
        <f t="shared" si="35"/>
        <v>0</v>
      </c>
      <c r="L447" s="17">
        <f t="shared" si="36"/>
        <v>0</v>
      </c>
    </row>
    <row r="448" spans="1:12" ht="25.5" outlineLevel="5">
      <c r="A448" s="3" t="s">
        <v>424</v>
      </c>
      <c r="B448" s="4" t="s">
        <v>282</v>
      </c>
      <c r="C448" s="4" t="s">
        <v>421</v>
      </c>
      <c r="D448" s="4" t="s">
        <v>442</v>
      </c>
      <c r="E448" s="4"/>
      <c r="F448" s="13">
        <f>F449</f>
        <v>650</v>
      </c>
      <c r="G448" s="13">
        <f>G449</f>
        <v>622.21</v>
      </c>
      <c r="H448" s="19">
        <f t="shared" si="37"/>
        <v>0.95724615384615386</v>
      </c>
      <c r="I448" s="5">
        <v>650</v>
      </c>
      <c r="J448" s="5">
        <v>622.21</v>
      </c>
      <c r="K448" s="17">
        <f t="shared" si="35"/>
        <v>0</v>
      </c>
      <c r="L448" s="17">
        <f t="shared" si="36"/>
        <v>0</v>
      </c>
    </row>
    <row r="449" spans="1:12" outlineLevel="6">
      <c r="A449" s="3" t="s">
        <v>78</v>
      </c>
      <c r="B449" s="4" t="s">
        <v>282</v>
      </c>
      <c r="C449" s="4" t="s">
        <v>421</v>
      </c>
      <c r="D449" s="4" t="s">
        <v>442</v>
      </c>
      <c r="E449" s="4" t="s">
        <v>79</v>
      </c>
      <c r="F449" s="13">
        <v>650</v>
      </c>
      <c r="G449" s="13">
        <v>622.21</v>
      </c>
      <c r="H449" s="19">
        <f t="shared" si="37"/>
        <v>0.95724615384615386</v>
      </c>
      <c r="I449" s="5">
        <v>650</v>
      </c>
      <c r="J449" s="5">
        <v>622.21</v>
      </c>
      <c r="K449" s="17">
        <f t="shared" si="35"/>
        <v>0</v>
      </c>
      <c r="L449" s="17">
        <f t="shared" si="36"/>
        <v>0</v>
      </c>
    </row>
    <row r="450" spans="1:12" ht="51" outlineLevel="4">
      <c r="A450" s="3" t="s">
        <v>443</v>
      </c>
      <c r="B450" s="4" t="s">
        <v>282</v>
      </c>
      <c r="C450" s="4" t="s">
        <v>421</v>
      </c>
      <c r="D450" s="4" t="s">
        <v>444</v>
      </c>
      <c r="E450" s="4"/>
      <c r="F450" s="13">
        <f>F451+F453</f>
        <v>250</v>
      </c>
      <c r="G450" s="13">
        <f>G451+G453</f>
        <v>233.9</v>
      </c>
      <c r="H450" s="19">
        <f t="shared" si="37"/>
        <v>0.93559999999999999</v>
      </c>
      <c r="I450" s="5">
        <v>250</v>
      </c>
      <c r="J450" s="5">
        <v>233.9</v>
      </c>
      <c r="K450" s="17">
        <f t="shared" si="35"/>
        <v>0</v>
      </c>
      <c r="L450" s="17">
        <f t="shared" si="36"/>
        <v>0</v>
      </c>
    </row>
    <row r="451" spans="1:12" ht="38.25" outlineLevel="5">
      <c r="A451" s="3" t="s">
        <v>445</v>
      </c>
      <c r="B451" s="4" t="s">
        <v>282</v>
      </c>
      <c r="C451" s="4" t="s">
        <v>421</v>
      </c>
      <c r="D451" s="4" t="s">
        <v>446</v>
      </c>
      <c r="E451" s="4"/>
      <c r="F451" s="13">
        <f>F452</f>
        <v>150</v>
      </c>
      <c r="G451" s="13">
        <f>G452</f>
        <v>150</v>
      </c>
      <c r="H451" s="19">
        <f t="shared" si="37"/>
        <v>1</v>
      </c>
      <c r="I451" s="5">
        <v>150</v>
      </c>
      <c r="J451" s="5">
        <v>150</v>
      </c>
      <c r="K451" s="17">
        <f t="shared" si="35"/>
        <v>0</v>
      </c>
      <c r="L451" s="17">
        <f t="shared" si="36"/>
        <v>0</v>
      </c>
    </row>
    <row r="452" spans="1:12" outlineLevel="6">
      <c r="A452" s="3" t="s">
        <v>78</v>
      </c>
      <c r="B452" s="4" t="s">
        <v>282</v>
      </c>
      <c r="C452" s="4" t="s">
        <v>421</v>
      </c>
      <c r="D452" s="4" t="s">
        <v>446</v>
      </c>
      <c r="E452" s="4" t="s">
        <v>79</v>
      </c>
      <c r="F452" s="13">
        <v>150</v>
      </c>
      <c r="G452" s="13">
        <v>150</v>
      </c>
      <c r="H452" s="19">
        <f t="shared" si="37"/>
        <v>1</v>
      </c>
      <c r="I452" s="5">
        <v>150</v>
      </c>
      <c r="J452" s="5">
        <v>150</v>
      </c>
      <c r="K452" s="17">
        <f t="shared" si="35"/>
        <v>0</v>
      </c>
      <c r="L452" s="17">
        <f t="shared" si="36"/>
        <v>0</v>
      </c>
    </row>
    <row r="453" spans="1:12" ht="25.5" outlineLevel="5">
      <c r="A453" s="3" t="s">
        <v>425</v>
      </c>
      <c r="B453" s="4" t="s">
        <v>282</v>
      </c>
      <c r="C453" s="4" t="s">
        <v>421</v>
      </c>
      <c r="D453" s="4" t="s">
        <v>447</v>
      </c>
      <c r="E453" s="4"/>
      <c r="F453" s="13">
        <f>F454</f>
        <v>100</v>
      </c>
      <c r="G453" s="13">
        <f>G454</f>
        <v>83.9</v>
      </c>
      <c r="H453" s="19">
        <f t="shared" si="37"/>
        <v>0.83900000000000008</v>
      </c>
      <c r="I453" s="5">
        <v>100</v>
      </c>
      <c r="J453" s="5">
        <v>83.9</v>
      </c>
      <c r="K453" s="17">
        <f t="shared" si="35"/>
        <v>0</v>
      </c>
      <c r="L453" s="17">
        <f t="shared" si="36"/>
        <v>0</v>
      </c>
    </row>
    <row r="454" spans="1:12" outlineLevel="6">
      <c r="A454" s="3" t="s">
        <v>78</v>
      </c>
      <c r="B454" s="4" t="s">
        <v>282</v>
      </c>
      <c r="C454" s="4" t="s">
        <v>421</v>
      </c>
      <c r="D454" s="4" t="s">
        <v>447</v>
      </c>
      <c r="E454" s="4" t="s">
        <v>79</v>
      </c>
      <c r="F454" s="13">
        <v>100</v>
      </c>
      <c r="G454" s="13">
        <v>83.9</v>
      </c>
      <c r="H454" s="19">
        <f t="shared" si="37"/>
        <v>0.83900000000000008</v>
      </c>
      <c r="I454" s="5">
        <v>100</v>
      </c>
      <c r="J454" s="5">
        <v>83.9</v>
      </c>
      <c r="K454" s="17">
        <f t="shared" si="35"/>
        <v>0</v>
      </c>
      <c r="L454" s="17">
        <f t="shared" si="36"/>
        <v>0</v>
      </c>
    </row>
    <row r="455" spans="1:12" ht="51" outlineLevel="4">
      <c r="A455" s="3" t="s">
        <v>448</v>
      </c>
      <c r="B455" s="4" t="s">
        <v>282</v>
      </c>
      <c r="C455" s="4" t="s">
        <v>421</v>
      </c>
      <c r="D455" s="4" t="s">
        <v>449</v>
      </c>
      <c r="E455" s="4"/>
      <c r="F455" s="13">
        <f>F456</f>
        <v>824.07</v>
      </c>
      <c r="G455" s="13">
        <f>G456</f>
        <v>766.4</v>
      </c>
      <c r="H455" s="19">
        <f t="shared" si="37"/>
        <v>0.93001808098826544</v>
      </c>
      <c r="I455" s="5">
        <v>824.07</v>
      </c>
      <c r="J455" s="5">
        <v>766.39750000000004</v>
      </c>
      <c r="K455" s="17">
        <f t="shared" si="35"/>
        <v>0</v>
      </c>
      <c r="L455" s="17">
        <f t="shared" si="36"/>
        <v>-2.4999999999408828E-3</v>
      </c>
    </row>
    <row r="456" spans="1:12" ht="25.5" outlineLevel="5">
      <c r="A456" s="3" t="s">
        <v>450</v>
      </c>
      <c r="B456" s="4" t="s">
        <v>282</v>
      </c>
      <c r="C456" s="4" t="s">
        <v>421</v>
      </c>
      <c r="D456" s="4" t="s">
        <v>451</v>
      </c>
      <c r="E456" s="4"/>
      <c r="F456" s="13">
        <f>F457</f>
        <v>824.07</v>
      </c>
      <c r="G456" s="13">
        <f>G457</f>
        <v>766.4</v>
      </c>
      <c r="H456" s="19">
        <f t="shared" si="37"/>
        <v>0.93001808098826544</v>
      </c>
      <c r="I456" s="5">
        <v>824.07</v>
      </c>
      <c r="J456" s="5">
        <v>766.39750000000004</v>
      </c>
      <c r="K456" s="17">
        <f t="shared" si="35"/>
        <v>0</v>
      </c>
      <c r="L456" s="17">
        <f t="shared" si="36"/>
        <v>-2.4999999999408828E-3</v>
      </c>
    </row>
    <row r="457" spans="1:12" outlineLevel="6">
      <c r="A457" s="3" t="s">
        <v>78</v>
      </c>
      <c r="B457" s="4" t="s">
        <v>282</v>
      </c>
      <c r="C457" s="4" t="s">
        <v>421</v>
      </c>
      <c r="D457" s="4" t="s">
        <v>451</v>
      </c>
      <c r="E457" s="4" t="s">
        <v>79</v>
      </c>
      <c r="F457" s="13">
        <v>824.07</v>
      </c>
      <c r="G457" s="13">
        <v>766.4</v>
      </c>
      <c r="H457" s="19">
        <f t="shared" si="37"/>
        <v>0.93001808098826544</v>
      </c>
      <c r="I457" s="5">
        <v>824.07</v>
      </c>
      <c r="J457" s="5">
        <v>766.39750000000004</v>
      </c>
      <c r="K457" s="17">
        <f t="shared" si="35"/>
        <v>0</v>
      </c>
      <c r="L457" s="17">
        <f t="shared" si="36"/>
        <v>-2.4999999999408828E-3</v>
      </c>
    </row>
    <row r="458" spans="1:12" ht="38.25" outlineLevel="4">
      <c r="A458" s="3" t="s">
        <v>452</v>
      </c>
      <c r="B458" s="4" t="s">
        <v>282</v>
      </c>
      <c r="C458" s="4" t="s">
        <v>421</v>
      </c>
      <c r="D458" s="4" t="s">
        <v>453</v>
      </c>
      <c r="E458" s="4"/>
      <c r="F458" s="13">
        <f>F459</f>
        <v>5771.1</v>
      </c>
      <c r="G458" s="13">
        <f>G459</f>
        <v>5771.1</v>
      </c>
      <c r="H458" s="19">
        <f t="shared" si="37"/>
        <v>1</v>
      </c>
      <c r="I458" s="5">
        <v>5771.1</v>
      </c>
      <c r="J458" s="5">
        <v>5771.1</v>
      </c>
      <c r="K458" s="17">
        <f t="shared" si="35"/>
        <v>0</v>
      </c>
      <c r="L458" s="17">
        <f t="shared" si="36"/>
        <v>0</v>
      </c>
    </row>
    <row r="459" spans="1:12" ht="25.5" outlineLevel="5">
      <c r="A459" s="3" t="s">
        <v>329</v>
      </c>
      <c r="B459" s="4" t="s">
        <v>282</v>
      </c>
      <c r="C459" s="4" t="s">
        <v>421</v>
      </c>
      <c r="D459" s="4" t="s">
        <v>454</v>
      </c>
      <c r="E459" s="4"/>
      <c r="F459" s="13">
        <f>F460</f>
        <v>5771.1</v>
      </c>
      <c r="G459" s="13">
        <f>G460</f>
        <v>5771.1</v>
      </c>
      <c r="H459" s="19">
        <f t="shared" si="37"/>
        <v>1</v>
      </c>
      <c r="I459" s="5">
        <v>5771.1</v>
      </c>
      <c r="J459" s="5">
        <v>5771.1</v>
      </c>
      <c r="K459" s="17">
        <f t="shared" ref="K459:K522" si="41">I459-F459</f>
        <v>0</v>
      </c>
      <c r="L459" s="17">
        <f t="shared" ref="L459:L522" si="42">J459-G459</f>
        <v>0</v>
      </c>
    </row>
    <row r="460" spans="1:12" outlineLevel="6">
      <c r="A460" s="3" t="s">
        <v>78</v>
      </c>
      <c r="B460" s="4" t="s">
        <v>282</v>
      </c>
      <c r="C460" s="4" t="s">
        <v>421</v>
      </c>
      <c r="D460" s="4" t="s">
        <v>454</v>
      </c>
      <c r="E460" s="4" t="s">
        <v>79</v>
      </c>
      <c r="F460" s="13">
        <v>5771.1</v>
      </c>
      <c r="G460" s="13">
        <v>5771.1</v>
      </c>
      <c r="H460" s="19">
        <f t="shared" ref="H460:H523" si="43">G460/F460</f>
        <v>1</v>
      </c>
      <c r="I460" s="5">
        <v>5771.1</v>
      </c>
      <c r="J460" s="5">
        <v>5771.1</v>
      </c>
      <c r="K460" s="17">
        <f t="shared" si="41"/>
        <v>0</v>
      </c>
      <c r="L460" s="17">
        <f t="shared" si="42"/>
        <v>0</v>
      </c>
    </row>
    <row r="461" spans="1:12" outlineLevel="1">
      <c r="A461" s="3" t="s">
        <v>455</v>
      </c>
      <c r="B461" s="4" t="s">
        <v>282</v>
      </c>
      <c r="C461" s="4" t="s">
        <v>456</v>
      </c>
      <c r="D461" s="4"/>
      <c r="E461" s="4"/>
      <c r="F461" s="13">
        <f t="shared" ref="F461:G463" si="44">F462</f>
        <v>3599.0499999999997</v>
      </c>
      <c r="G461" s="13">
        <f t="shared" si="44"/>
        <v>3599.0499999999997</v>
      </c>
      <c r="H461" s="19">
        <f t="shared" si="43"/>
        <v>1</v>
      </c>
      <c r="I461" s="5">
        <v>3599.05</v>
      </c>
      <c r="J461" s="5">
        <v>3599.05</v>
      </c>
      <c r="K461" s="17">
        <f t="shared" si="41"/>
        <v>0</v>
      </c>
      <c r="L461" s="17">
        <f t="shared" si="42"/>
        <v>0</v>
      </c>
    </row>
    <row r="462" spans="1:12" outlineLevel="2">
      <c r="A462" s="3" t="s">
        <v>457</v>
      </c>
      <c r="B462" s="4" t="s">
        <v>282</v>
      </c>
      <c r="C462" s="4" t="s">
        <v>458</v>
      </c>
      <c r="D462" s="4"/>
      <c r="E462" s="4"/>
      <c r="F462" s="13">
        <f t="shared" si="44"/>
        <v>3599.0499999999997</v>
      </c>
      <c r="G462" s="13">
        <f t="shared" si="44"/>
        <v>3599.0499999999997</v>
      </c>
      <c r="H462" s="19">
        <f t="shared" si="43"/>
        <v>1</v>
      </c>
      <c r="I462" s="5">
        <v>3599.05</v>
      </c>
      <c r="J462" s="5">
        <v>3599.05</v>
      </c>
      <c r="K462" s="17">
        <f t="shared" si="41"/>
        <v>0</v>
      </c>
      <c r="L462" s="17">
        <f t="shared" si="42"/>
        <v>0</v>
      </c>
    </row>
    <row r="463" spans="1:12" ht="38.25" outlineLevel="3">
      <c r="A463" s="3" t="s">
        <v>459</v>
      </c>
      <c r="B463" s="4" t="s">
        <v>282</v>
      </c>
      <c r="C463" s="4" t="s">
        <v>458</v>
      </c>
      <c r="D463" s="4" t="s">
        <v>460</v>
      </c>
      <c r="E463" s="4"/>
      <c r="F463" s="13">
        <f t="shared" si="44"/>
        <v>3599.0499999999997</v>
      </c>
      <c r="G463" s="13">
        <f t="shared" si="44"/>
        <v>3599.0499999999997</v>
      </c>
      <c r="H463" s="19">
        <f t="shared" si="43"/>
        <v>1</v>
      </c>
      <c r="I463" s="5">
        <v>3599.05</v>
      </c>
      <c r="J463" s="5">
        <v>3599.05</v>
      </c>
      <c r="K463" s="17">
        <f t="shared" si="41"/>
        <v>0</v>
      </c>
      <c r="L463" s="17">
        <f t="shared" si="42"/>
        <v>0</v>
      </c>
    </row>
    <row r="464" spans="1:12" ht="25.5" outlineLevel="4">
      <c r="A464" s="3" t="s">
        <v>461</v>
      </c>
      <c r="B464" s="4" t="s">
        <v>282</v>
      </c>
      <c r="C464" s="4" t="s">
        <v>458</v>
      </c>
      <c r="D464" s="4" t="s">
        <v>462</v>
      </c>
      <c r="E464" s="4"/>
      <c r="F464" s="13">
        <f>F465+F467</f>
        <v>3599.0499999999997</v>
      </c>
      <c r="G464" s="13">
        <f>G465+G467</f>
        <v>3599.0499999999997</v>
      </c>
      <c r="H464" s="19">
        <f t="shared" si="43"/>
        <v>1</v>
      </c>
      <c r="I464" s="5">
        <v>3599.05</v>
      </c>
      <c r="J464" s="5">
        <v>3599.05</v>
      </c>
      <c r="K464" s="17">
        <f t="shared" si="41"/>
        <v>0</v>
      </c>
      <c r="L464" s="17">
        <f t="shared" si="42"/>
        <v>0</v>
      </c>
    </row>
    <row r="465" spans="1:12" ht="25.5" outlineLevel="5">
      <c r="A465" s="3" t="s">
        <v>463</v>
      </c>
      <c r="B465" s="4" t="s">
        <v>282</v>
      </c>
      <c r="C465" s="4" t="s">
        <v>458</v>
      </c>
      <c r="D465" s="4" t="s">
        <v>464</v>
      </c>
      <c r="E465" s="4"/>
      <c r="F465" s="13">
        <f>F466</f>
        <v>3090.45</v>
      </c>
      <c r="G465" s="13">
        <f>G466</f>
        <v>3090.45</v>
      </c>
      <c r="H465" s="19">
        <f t="shared" si="43"/>
        <v>1</v>
      </c>
      <c r="I465" s="5">
        <v>3090.45</v>
      </c>
      <c r="J465" s="5">
        <v>3090.45</v>
      </c>
      <c r="K465" s="17">
        <f t="shared" si="41"/>
        <v>0</v>
      </c>
      <c r="L465" s="17">
        <f t="shared" si="42"/>
        <v>0</v>
      </c>
    </row>
    <row r="466" spans="1:12" ht="63.75" outlineLevel="6">
      <c r="A466" s="3" t="s">
        <v>48</v>
      </c>
      <c r="B466" s="4" t="s">
        <v>282</v>
      </c>
      <c r="C466" s="4" t="s">
        <v>458</v>
      </c>
      <c r="D466" s="4" t="s">
        <v>464</v>
      </c>
      <c r="E466" s="4" t="s">
        <v>49</v>
      </c>
      <c r="F466" s="13">
        <v>3090.45</v>
      </c>
      <c r="G466" s="13">
        <v>3090.45</v>
      </c>
      <c r="H466" s="19">
        <f t="shared" si="43"/>
        <v>1</v>
      </c>
      <c r="I466" s="5">
        <v>3090.45</v>
      </c>
      <c r="J466" s="5">
        <v>3090.45</v>
      </c>
      <c r="K466" s="17">
        <f t="shared" si="41"/>
        <v>0</v>
      </c>
      <c r="L466" s="17">
        <f t="shared" si="42"/>
        <v>0</v>
      </c>
    </row>
    <row r="467" spans="1:12" outlineLevel="5">
      <c r="A467" s="3" t="s">
        <v>465</v>
      </c>
      <c r="B467" s="4" t="s">
        <v>282</v>
      </c>
      <c r="C467" s="4" t="s">
        <v>458</v>
      </c>
      <c r="D467" s="4" t="s">
        <v>466</v>
      </c>
      <c r="E467" s="4"/>
      <c r="F467" s="13">
        <f>F468</f>
        <v>508.6</v>
      </c>
      <c r="G467" s="13">
        <f>G468</f>
        <v>508.6</v>
      </c>
      <c r="H467" s="19">
        <f t="shared" si="43"/>
        <v>1</v>
      </c>
      <c r="I467" s="5">
        <v>508.6</v>
      </c>
      <c r="J467" s="5">
        <v>508.6</v>
      </c>
      <c r="K467" s="17">
        <f t="shared" si="41"/>
        <v>0</v>
      </c>
      <c r="L467" s="17">
        <f t="shared" si="42"/>
        <v>0</v>
      </c>
    </row>
    <row r="468" spans="1:12" ht="63.75" outlineLevel="6">
      <c r="A468" s="3" t="s">
        <v>48</v>
      </c>
      <c r="B468" s="4" t="s">
        <v>282</v>
      </c>
      <c r="C468" s="4" t="s">
        <v>458</v>
      </c>
      <c r="D468" s="4" t="s">
        <v>466</v>
      </c>
      <c r="E468" s="4" t="s">
        <v>49</v>
      </c>
      <c r="F468" s="13">
        <v>508.6</v>
      </c>
      <c r="G468" s="13">
        <v>508.6</v>
      </c>
      <c r="H468" s="19">
        <f t="shared" si="43"/>
        <v>1</v>
      </c>
      <c r="I468" s="5">
        <v>508.6</v>
      </c>
      <c r="J468" s="5">
        <v>508.6</v>
      </c>
      <c r="K468" s="17">
        <f t="shared" si="41"/>
        <v>0</v>
      </c>
      <c r="L468" s="17">
        <f t="shared" si="42"/>
        <v>0</v>
      </c>
    </row>
    <row r="469" spans="1:12" ht="25.5" outlineLevel="1">
      <c r="A469" s="3" t="s">
        <v>467</v>
      </c>
      <c r="B469" s="4" t="s">
        <v>282</v>
      </c>
      <c r="C469" s="4" t="s">
        <v>468</v>
      </c>
      <c r="D469" s="4"/>
      <c r="E469" s="4"/>
      <c r="F469" s="13">
        <f t="shared" ref="F469:G473" si="45">F470</f>
        <v>585.75</v>
      </c>
      <c r="G469" s="13">
        <f t="shared" si="45"/>
        <v>508.62</v>
      </c>
      <c r="H469" s="19">
        <f t="shared" si="43"/>
        <v>0.86832266325224072</v>
      </c>
      <c r="I469" s="5">
        <v>585.74657999999999</v>
      </c>
      <c r="J469" s="5">
        <v>508.62421999999998</v>
      </c>
      <c r="K469" s="17">
        <f t="shared" si="41"/>
        <v>-3.4200000000055297E-3</v>
      </c>
      <c r="L469" s="17">
        <f t="shared" si="42"/>
        <v>4.2199999999752436E-3</v>
      </c>
    </row>
    <row r="470" spans="1:12" ht="25.5" outlineLevel="2">
      <c r="A470" s="3" t="s">
        <v>469</v>
      </c>
      <c r="B470" s="4" t="s">
        <v>282</v>
      </c>
      <c r="C470" s="4" t="s">
        <v>470</v>
      </c>
      <c r="D470" s="4"/>
      <c r="E470" s="4"/>
      <c r="F470" s="13">
        <f t="shared" si="45"/>
        <v>585.75</v>
      </c>
      <c r="G470" s="13">
        <f t="shared" si="45"/>
        <v>508.62</v>
      </c>
      <c r="H470" s="19">
        <f t="shared" si="43"/>
        <v>0.86832266325224072</v>
      </c>
      <c r="I470" s="5">
        <v>585.74657999999999</v>
      </c>
      <c r="J470" s="5">
        <v>508.62421999999998</v>
      </c>
      <c r="K470" s="17">
        <f t="shared" si="41"/>
        <v>-3.4200000000055297E-3</v>
      </c>
      <c r="L470" s="17">
        <f t="shared" si="42"/>
        <v>4.2199999999752436E-3</v>
      </c>
    </row>
    <row r="471" spans="1:12" ht="51" outlineLevel="3">
      <c r="A471" s="3" t="s">
        <v>285</v>
      </c>
      <c r="B471" s="4" t="s">
        <v>282</v>
      </c>
      <c r="C471" s="4" t="s">
        <v>470</v>
      </c>
      <c r="D471" s="4" t="s">
        <v>286</v>
      </c>
      <c r="E471" s="4"/>
      <c r="F471" s="13">
        <f t="shared" si="45"/>
        <v>585.75</v>
      </c>
      <c r="G471" s="13">
        <f t="shared" si="45"/>
        <v>508.62</v>
      </c>
      <c r="H471" s="19">
        <f t="shared" si="43"/>
        <v>0.86832266325224072</v>
      </c>
      <c r="I471" s="5">
        <v>585.74657999999999</v>
      </c>
      <c r="J471" s="5">
        <v>508.62421999999998</v>
      </c>
      <c r="K471" s="17">
        <f t="shared" si="41"/>
        <v>-3.4200000000055297E-3</v>
      </c>
      <c r="L471" s="17">
        <f t="shared" si="42"/>
        <v>4.2199999999752436E-3</v>
      </c>
    </row>
    <row r="472" spans="1:12" ht="51" outlineLevel="4">
      <c r="A472" s="3" t="s">
        <v>471</v>
      </c>
      <c r="B472" s="4" t="s">
        <v>282</v>
      </c>
      <c r="C472" s="4" t="s">
        <v>470</v>
      </c>
      <c r="D472" s="4" t="s">
        <v>472</v>
      </c>
      <c r="E472" s="4"/>
      <c r="F472" s="13">
        <f t="shared" si="45"/>
        <v>585.75</v>
      </c>
      <c r="G472" s="13">
        <f t="shared" si="45"/>
        <v>508.62</v>
      </c>
      <c r="H472" s="19">
        <f t="shared" si="43"/>
        <v>0.86832266325224072</v>
      </c>
      <c r="I472" s="5">
        <v>585.74657999999999</v>
      </c>
      <c r="J472" s="5">
        <v>508.62421999999998</v>
      </c>
      <c r="K472" s="17">
        <f t="shared" si="41"/>
        <v>-3.4200000000055297E-3</v>
      </c>
      <c r="L472" s="17">
        <f t="shared" si="42"/>
        <v>4.2199999999752436E-3</v>
      </c>
    </row>
    <row r="473" spans="1:12" ht="25.5" outlineLevel="5">
      <c r="A473" s="3" t="s">
        <v>473</v>
      </c>
      <c r="B473" s="4" t="s">
        <v>282</v>
      </c>
      <c r="C473" s="4" t="s">
        <v>470</v>
      </c>
      <c r="D473" s="4" t="s">
        <v>474</v>
      </c>
      <c r="E473" s="4"/>
      <c r="F473" s="13">
        <f t="shared" si="45"/>
        <v>585.75</v>
      </c>
      <c r="G473" s="13">
        <f t="shared" si="45"/>
        <v>508.62</v>
      </c>
      <c r="H473" s="19">
        <f t="shared" si="43"/>
        <v>0.86832266325224072</v>
      </c>
      <c r="I473" s="5">
        <v>585.74657999999999</v>
      </c>
      <c r="J473" s="5">
        <v>508.62421999999998</v>
      </c>
      <c r="K473" s="17">
        <f t="shared" si="41"/>
        <v>-3.4200000000055297E-3</v>
      </c>
      <c r="L473" s="17">
        <f t="shared" si="42"/>
        <v>4.2199999999752436E-3</v>
      </c>
    </row>
    <row r="474" spans="1:12" outlineLevel="6">
      <c r="A474" s="3" t="s">
        <v>475</v>
      </c>
      <c r="B474" s="4" t="s">
        <v>282</v>
      </c>
      <c r="C474" s="4" t="s">
        <v>470</v>
      </c>
      <c r="D474" s="4" t="s">
        <v>474</v>
      </c>
      <c r="E474" s="4" t="s">
        <v>476</v>
      </c>
      <c r="F474" s="13">
        <v>585.75</v>
      </c>
      <c r="G474" s="13">
        <v>508.62</v>
      </c>
      <c r="H474" s="19">
        <f t="shared" si="43"/>
        <v>0.86832266325224072</v>
      </c>
      <c r="I474" s="5">
        <v>585.74657999999999</v>
      </c>
      <c r="J474" s="5">
        <v>508.62421999999998</v>
      </c>
      <c r="K474" s="17">
        <f t="shared" si="41"/>
        <v>-3.4200000000055297E-3</v>
      </c>
      <c r="L474" s="17">
        <f t="shared" si="42"/>
        <v>4.2199999999752436E-3</v>
      </c>
    </row>
    <row r="475" spans="1:12" ht="25.5">
      <c r="A475" s="7" t="s">
        <v>477</v>
      </c>
      <c r="B475" s="8" t="s">
        <v>478</v>
      </c>
      <c r="C475" s="8"/>
      <c r="D475" s="8"/>
      <c r="E475" s="8"/>
      <c r="F475" s="12">
        <f t="shared" ref="F475:G479" si="46">F476</f>
        <v>1716.79</v>
      </c>
      <c r="G475" s="12">
        <f t="shared" si="46"/>
        <v>1710.07</v>
      </c>
      <c r="H475" s="18">
        <f t="shared" si="43"/>
        <v>0.99608571811345592</v>
      </c>
      <c r="I475" s="9">
        <v>1716.79</v>
      </c>
      <c r="J475" s="9">
        <v>1710.0700899999999</v>
      </c>
      <c r="K475" s="17">
        <f t="shared" si="41"/>
        <v>0</v>
      </c>
      <c r="L475" s="17">
        <f t="shared" si="42"/>
        <v>9.0000000000145519E-5</v>
      </c>
    </row>
    <row r="476" spans="1:12" outlineLevel="1">
      <c r="A476" s="3" t="s">
        <v>106</v>
      </c>
      <c r="B476" s="4" t="s">
        <v>478</v>
      </c>
      <c r="C476" s="4" t="s">
        <v>107</v>
      </c>
      <c r="D476" s="4"/>
      <c r="E476" s="4"/>
      <c r="F476" s="13">
        <f t="shared" si="46"/>
        <v>1716.79</v>
      </c>
      <c r="G476" s="13">
        <f t="shared" si="46"/>
        <v>1710.07</v>
      </c>
      <c r="H476" s="19">
        <f t="shared" si="43"/>
        <v>0.99608571811345592</v>
      </c>
      <c r="I476" s="5">
        <v>1716.79</v>
      </c>
      <c r="J476" s="5">
        <v>1710.0700899999999</v>
      </c>
      <c r="K476" s="17">
        <f t="shared" si="41"/>
        <v>0</v>
      </c>
      <c r="L476" s="17">
        <f t="shared" si="42"/>
        <v>9.0000000000145519E-5</v>
      </c>
    </row>
    <row r="477" spans="1:12" outlineLevel="2">
      <c r="A477" s="3" t="s">
        <v>108</v>
      </c>
      <c r="B477" s="4" t="s">
        <v>478</v>
      </c>
      <c r="C477" s="4" t="s">
        <v>109</v>
      </c>
      <c r="D477" s="4"/>
      <c r="E477" s="4"/>
      <c r="F477" s="13">
        <f t="shared" si="46"/>
        <v>1716.79</v>
      </c>
      <c r="G477" s="13">
        <f t="shared" si="46"/>
        <v>1710.07</v>
      </c>
      <c r="H477" s="19">
        <f t="shared" si="43"/>
        <v>0.99608571811345592</v>
      </c>
      <c r="I477" s="5">
        <v>1716.79</v>
      </c>
      <c r="J477" s="5">
        <v>1710.0700899999999</v>
      </c>
      <c r="K477" s="17">
        <f t="shared" si="41"/>
        <v>0</v>
      </c>
      <c r="L477" s="17">
        <f t="shared" si="42"/>
        <v>9.0000000000145519E-5</v>
      </c>
    </row>
    <row r="478" spans="1:12" ht="38.25" outlineLevel="3">
      <c r="A478" s="3" t="s">
        <v>459</v>
      </c>
      <c r="B478" s="4" t="s">
        <v>478</v>
      </c>
      <c r="C478" s="4" t="s">
        <v>109</v>
      </c>
      <c r="D478" s="4" t="s">
        <v>460</v>
      </c>
      <c r="E478" s="4"/>
      <c r="F478" s="13">
        <f t="shared" si="46"/>
        <v>1716.79</v>
      </c>
      <c r="G478" s="13">
        <f t="shared" si="46"/>
        <v>1710.07</v>
      </c>
      <c r="H478" s="19">
        <f t="shared" si="43"/>
        <v>0.99608571811345592</v>
      </c>
      <c r="I478" s="5">
        <v>1716.79</v>
      </c>
      <c r="J478" s="5">
        <v>1710.0700899999999</v>
      </c>
      <c r="K478" s="17">
        <f t="shared" si="41"/>
        <v>0</v>
      </c>
      <c r="L478" s="17">
        <f t="shared" si="42"/>
        <v>9.0000000000145519E-5</v>
      </c>
    </row>
    <row r="479" spans="1:12" ht="25.5" outlineLevel="4">
      <c r="A479" s="3" t="s">
        <v>479</v>
      </c>
      <c r="B479" s="4" t="s">
        <v>478</v>
      </c>
      <c r="C479" s="4" t="s">
        <v>109</v>
      </c>
      <c r="D479" s="4" t="s">
        <v>480</v>
      </c>
      <c r="E479" s="4"/>
      <c r="F479" s="13">
        <f t="shared" si="46"/>
        <v>1716.79</v>
      </c>
      <c r="G479" s="13">
        <f t="shared" si="46"/>
        <v>1710.07</v>
      </c>
      <c r="H479" s="19">
        <f t="shared" si="43"/>
        <v>0.99608571811345592</v>
      </c>
      <c r="I479" s="5">
        <v>1716.79</v>
      </c>
      <c r="J479" s="5">
        <v>1710.0700899999999</v>
      </c>
      <c r="K479" s="17">
        <f t="shared" si="41"/>
        <v>0</v>
      </c>
      <c r="L479" s="17">
        <f t="shared" si="42"/>
        <v>9.0000000000145519E-5</v>
      </c>
    </row>
    <row r="480" spans="1:12" ht="25.5" outlineLevel="5">
      <c r="A480" s="3" t="s">
        <v>272</v>
      </c>
      <c r="B480" s="4" t="s">
        <v>478</v>
      </c>
      <c r="C480" s="4" t="s">
        <v>109</v>
      </c>
      <c r="D480" s="4" t="s">
        <v>481</v>
      </c>
      <c r="E480" s="4"/>
      <c r="F480" s="13">
        <f>F481+F482+F483</f>
        <v>1716.79</v>
      </c>
      <c r="G480" s="13">
        <f>G481+G482+G483</f>
        <v>1710.07</v>
      </c>
      <c r="H480" s="19">
        <f t="shared" si="43"/>
        <v>0.99608571811345592</v>
      </c>
      <c r="I480" s="5">
        <v>1716.79</v>
      </c>
      <c r="J480" s="5">
        <v>1710.0700899999999</v>
      </c>
      <c r="K480" s="17">
        <f t="shared" si="41"/>
        <v>0</v>
      </c>
      <c r="L480" s="17">
        <f t="shared" si="42"/>
        <v>9.0000000000145519E-5</v>
      </c>
    </row>
    <row r="481" spans="1:12" ht="25.5" outlineLevel="6">
      <c r="A481" s="3" t="s">
        <v>128</v>
      </c>
      <c r="B481" s="4" t="s">
        <v>478</v>
      </c>
      <c r="C481" s="4" t="s">
        <v>109</v>
      </c>
      <c r="D481" s="4" t="s">
        <v>481</v>
      </c>
      <c r="E481" s="4" t="s">
        <v>129</v>
      </c>
      <c r="F481" s="13">
        <v>1448.83</v>
      </c>
      <c r="G481" s="13">
        <v>1447.76</v>
      </c>
      <c r="H481" s="19">
        <f t="shared" si="43"/>
        <v>0.99926147305066848</v>
      </c>
      <c r="I481" s="5">
        <v>1448.83</v>
      </c>
      <c r="J481" s="5">
        <v>1447.76243</v>
      </c>
      <c r="K481" s="17">
        <f t="shared" si="41"/>
        <v>0</v>
      </c>
      <c r="L481" s="17">
        <f t="shared" si="42"/>
        <v>2.430000000003929E-3</v>
      </c>
    </row>
    <row r="482" spans="1:12" ht="38.25" outlineLevel="6">
      <c r="A482" s="3" t="s">
        <v>20</v>
      </c>
      <c r="B482" s="4" t="s">
        <v>478</v>
      </c>
      <c r="C482" s="4" t="s">
        <v>109</v>
      </c>
      <c r="D482" s="4" t="s">
        <v>481</v>
      </c>
      <c r="E482" s="4" t="s">
        <v>21</v>
      </c>
      <c r="F482" s="13">
        <v>260.56</v>
      </c>
      <c r="G482" s="13">
        <v>260.56</v>
      </c>
      <c r="H482" s="19">
        <f t="shared" si="43"/>
        <v>1</v>
      </c>
      <c r="I482" s="5">
        <v>260.56</v>
      </c>
      <c r="J482" s="5">
        <v>260.55966999999998</v>
      </c>
      <c r="K482" s="17">
        <f t="shared" si="41"/>
        <v>0</v>
      </c>
      <c r="L482" s="17">
        <f t="shared" si="42"/>
        <v>-3.3000000001948138E-4</v>
      </c>
    </row>
    <row r="483" spans="1:12" ht="25.5" outlineLevel="6">
      <c r="A483" s="3" t="s">
        <v>246</v>
      </c>
      <c r="B483" s="4" t="s">
        <v>478</v>
      </c>
      <c r="C483" s="4" t="s">
        <v>109</v>
      </c>
      <c r="D483" s="4" t="s">
        <v>481</v>
      </c>
      <c r="E483" s="4" t="s">
        <v>247</v>
      </c>
      <c r="F483" s="13">
        <v>7.4</v>
      </c>
      <c r="G483" s="13">
        <v>1.75</v>
      </c>
      <c r="H483" s="19">
        <f t="shared" si="43"/>
        <v>0.23648648648648649</v>
      </c>
      <c r="I483" s="5">
        <v>7.4</v>
      </c>
      <c r="J483" s="5">
        <v>1.7479899999999999</v>
      </c>
      <c r="K483" s="17">
        <f t="shared" si="41"/>
        <v>0</v>
      </c>
      <c r="L483" s="17">
        <f t="shared" si="42"/>
        <v>-2.0100000000000673E-3</v>
      </c>
    </row>
    <row r="484" spans="1:12" s="10" customFormat="1" ht="51">
      <c r="A484" s="7" t="s">
        <v>482</v>
      </c>
      <c r="B484" s="8" t="s">
        <v>483</v>
      </c>
      <c r="C484" s="8"/>
      <c r="D484" s="8"/>
      <c r="E484" s="8"/>
      <c r="F484" s="12">
        <f>F485+F523+F529+F539+F550+F564+F571</f>
        <v>20153.079999999998</v>
      </c>
      <c r="G484" s="12">
        <f>G485+G523+G529+G539+G550+G564+G571</f>
        <v>19519.179999999997</v>
      </c>
      <c r="H484" s="18">
        <f t="shared" si="43"/>
        <v>0.96854575082319916</v>
      </c>
      <c r="I484" s="9">
        <v>20153.072459999999</v>
      </c>
      <c r="J484" s="9">
        <v>19519.171729999998</v>
      </c>
      <c r="K484" s="17">
        <f t="shared" si="41"/>
        <v>-7.5399999986984767E-3</v>
      </c>
      <c r="L484" s="17">
        <f t="shared" si="42"/>
        <v>-8.2699999984470196E-3</v>
      </c>
    </row>
    <row r="485" spans="1:12" outlineLevel="1">
      <c r="A485" s="3" t="s">
        <v>106</v>
      </c>
      <c r="B485" s="4" t="s">
        <v>483</v>
      </c>
      <c r="C485" s="4" t="s">
        <v>107</v>
      </c>
      <c r="D485" s="4"/>
      <c r="E485" s="4"/>
      <c r="F485" s="13">
        <f>F486+F496+F501</f>
        <v>17129.43</v>
      </c>
      <c r="G485" s="13">
        <f>G486+G496+G501</f>
        <v>16537.829999999998</v>
      </c>
      <c r="H485" s="19">
        <f t="shared" si="43"/>
        <v>0.96546294885469031</v>
      </c>
      <c r="I485" s="5">
        <v>17129.423030000002</v>
      </c>
      <c r="J485" s="5">
        <v>16537.819459999999</v>
      </c>
      <c r="K485" s="17">
        <f t="shared" si="41"/>
        <v>-6.9699999985459726E-3</v>
      </c>
      <c r="L485" s="17">
        <f t="shared" si="42"/>
        <v>-1.0539999999309657E-2</v>
      </c>
    </row>
    <row r="486" spans="1:12" ht="63.75" outlineLevel="2">
      <c r="A486" s="3" t="s">
        <v>484</v>
      </c>
      <c r="B486" s="4" t="s">
        <v>483</v>
      </c>
      <c r="C486" s="4" t="s">
        <v>485</v>
      </c>
      <c r="D486" s="4"/>
      <c r="E486" s="4"/>
      <c r="F486" s="13">
        <f>F487</f>
        <v>2782.91</v>
      </c>
      <c r="G486" s="13">
        <f>G487</f>
        <v>2402.2799999999997</v>
      </c>
      <c r="H486" s="19">
        <f t="shared" si="43"/>
        <v>0.86322590382010189</v>
      </c>
      <c r="I486" s="5">
        <v>2782.9062300000001</v>
      </c>
      <c r="J486" s="5">
        <v>2402.2705700000001</v>
      </c>
      <c r="K486" s="17">
        <f t="shared" si="41"/>
        <v>-3.7699999998039857E-3</v>
      </c>
      <c r="L486" s="17">
        <f t="shared" si="42"/>
        <v>-9.4299999996110273E-3</v>
      </c>
    </row>
    <row r="487" spans="1:12" ht="38.25" outlineLevel="3">
      <c r="A487" s="3" t="s">
        <v>459</v>
      </c>
      <c r="B487" s="4" t="s">
        <v>483</v>
      </c>
      <c r="C487" s="4" t="s">
        <v>485</v>
      </c>
      <c r="D487" s="4" t="s">
        <v>460</v>
      </c>
      <c r="E487" s="4"/>
      <c r="F487" s="13">
        <f>F488+F491</f>
        <v>2782.91</v>
      </c>
      <c r="G487" s="13">
        <f>G488+G491</f>
        <v>2402.2799999999997</v>
      </c>
      <c r="H487" s="19">
        <f t="shared" si="43"/>
        <v>0.86322590382010189</v>
      </c>
      <c r="I487" s="5">
        <v>2782.9062300000001</v>
      </c>
      <c r="J487" s="5">
        <v>2402.2705700000001</v>
      </c>
      <c r="K487" s="17">
        <f t="shared" si="41"/>
        <v>-3.7699999998039857E-3</v>
      </c>
      <c r="L487" s="17">
        <f t="shared" si="42"/>
        <v>-9.4299999996110273E-3</v>
      </c>
    </row>
    <row r="488" spans="1:12" ht="38.25" outlineLevel="4">
      <c r="A488" s="3" t="s">
        <v>486</v>
      </c>
      <c r="B488" s="4" t="s">
        <v>483</v>
      </c>
      <c r="C488" s="4" t="s">
        <v>485</v>
      </c>
      <c r="D488" s="4" t="s">
        <v>487</v>
      </c>
      <c r="E488" s="4"/>
      <c r="F488" s="13">
        <f>F489</f>
        <v>64.5</v>
      </c>
      <c r="G488" s="13">
        <f>G489</f>
        <v>64.5</v>
      </c>
      <c r="H488" s="19">
        <f t="shared" si="43"/>
        <v>1</v>
      </c>
      <c r="I488" s="5">
        <v>64.5</v>
      </c>
      <c r="J488" s="5">
        <v>64.5</v>
      </c>
      <c r="K488" s="17">
        <f t="shared" si="41"/>
        <v>0</v>
      </c>
      <c r="L488" s="17">
        <f t="shared" si="42"/>
        <v>0</v>
      </c>
    </row>
    <row r="489" spans="1:12" ht="38.25" outlineLevel="5">
      <c r="A489" s="3" t="s">
        <v>290</v>
      </c>
      <c r="B489" s="4" t="s">
        <v>483</v>
      </c>
      <c r="C489" s="4" t="s">
        <v>485</v>
      </c>
      <c r="D489" s="4" t="s">
        <v>488</v>
      </c>
      <c r="E489" s="4"/>
      <c r="F489" s="13">
        <f>F490</f>
        <v>64.5</v>
      </c>
      <c r="G489" s="13">
        <f>G490</f>
        <v>64.5</v>
      </c>
      <c r="H489" s="19">
        <f t="shared" si="43"/>
        <v>1</v>
      </c>
      <c r="I489" s="5">
        <v>64.5</v>
      </c>
      <c r="J489" s="5">
        <v>64.5</v>
      </c>
      <c r="K489" s="17">
        <f t="shared" si="41"/>
        <v>0</v>
      </c>
      <c r="L489" s="17">
        <f t="shared" si="42"/>
        <v>0</v>
      </c>
    </row>
    <row r="490" spans="1:12" ht="38.25" outlineLevel="6">
      <c r="A490" s="3" t="s">
        <v>20</v>
      </c>
      <c r="B490" s="4" t="s">
        <v>483</v>
      </c>
      <c r="C490" s="4" t="s">
        <v>485</v>
      </c>
      <c r="D490" s="4" t="s">
        <v>488</v>
      </c>
      <c r="E490" s="4" t="s">
        <v>21</v>
      </c>
      <c r="F490" s="13">
        <v>64.5</v>
      </c>
      <c r="G490" s="13">
        <v>64.5</v>
      </c>
      <c r="H490" s="19">
        <f t="shared" si="43"/>
        <v>1</v>
      </c>
      <c r="I490" s="5">
        <v>64.5</v>
      </c>
      <c r="J490" s="5">
        <v>64.5</v>
      </c>
      <c r="K490" s="17">
        <f t="shared" si="41"/>
        <v>0</v>
      </c>
      <c r="L490" s="17">
        <f t="shared" si="42"/>
        <v>0</v>
      </c>
    </row>
    <row r="491" spans="1:12" ht="38.25" outlineLevel="4">
      <c r="A491" s="3" t="s">
        <v>489</v>
      </c>
      <c r="B491" s="4" t="s">
        <v>483</v>
      </c>
      <c r="C491" s="4" t="s">
        <v>485</v>
      </c>
      <c r="D491" s="4" t="s">
        <v>490</v>
      </c>
      <c r="E491" s="4"/>
      <c r="F491" s="13">
        <f>F492</f>
        <v>2718.41</v>
      </c>
      <c r="G491" s="13">
        <f>G492</f>
        <v>2337.7799999999997</v>
      </c>
      <c r="H491" s="19">
        <f t="shared" si="43"/>
        <v>0.85998065045375782</v>
      </c>
      <c r="I491" s="5">
        <v>2718.4062300000001</v>
      </c>
      <c r="J491" s="5">
        <v>2337.7705700000001</v>
      </c>
      <c r="K491" s="17">
        <f t="shared" si="41"/>
        <v>-3.7699999998039857E-3</v>
      </c>
      <c r="L491" s="17">
        <f t="shared" si="42"/>
        <v>-9.4299999996110273E-3</v>
      </c>
    </row>
    <row r="492" spans="1:12" ht="38.25" outlineLevel="5">
      <c r="A492" s="3" t="s">
        <v>96</v>
      </c>
      <c r="B492" s="4" t="s">
        <v>483</v>
      </c>
      <c r="C492" s="4" t="s">
        <v>485</v>
      </c>
      <c r="D492" s="4" t="s">
        <v>491</v>
      </c>
      <c r="E492" s="4"/>
      <c r="F492" s="13">
        <f>F493+F494+F495</f>
        <v>2718.41</v>
      </c>
      <c r="G492" s="13">
        <f>G493+G494+G495</f>
        <v>2337.7799999999997</v>
      </c>
      <c r="H492" s="19">
        <f t="shared" si="43"/>
        <v>0.85998065045375782</v>
      </c>
      <c r="I492" s="5">
        <v>2718.4062300000001</v>
      </c>
      <c r="J492" s="5">
        <v>2337.7705700000001</v>
      </c>
      <c r="K492" s="17">
        <f t="shared" si="41"/>
        <v>-3.7699999998039857E-3</v>
      </c>
      <c r="L492" s="17">
        <f t="shared" si="42"/>
        <v>-9.4299999996110273E-3</v>
      </c>
    </row>
    <row r="493" spans="1:12" ht="25.5" outlineLevel="6">
      <c r="A493" s="3" t="s">
        <v>128</v>
      </c>
      <c r="B493" s="4" t="s">
        <v>483</v>
      </c>
      <c r="C493" s="4" t="s">
        <v>485</v>
      </c>
      <c r="D493" s="4" t="s">
        <v>491</v>
      </c>
      <c r="E493" s="4" t="s">
        <v>129</v>
      </c>
      <c r="F493" s="13">
        <v>290.51</v>
      </c>
      <c r="G493" s="13">
        <v>223.22</v>
      </c>
      <c r="H493" s="19">
        <f t="shared" si="43"/>
        <v>0.76837286151939699</v>
      </c>
      <c r="I493" s="5">
        <v>290.50702000000001</v>
      </c>
      <c r="J493" s="5">
        <v>223.21817999999999</v>
      </c>
      <c r="K493" s="17">
        <f t="shared" si="41"/>
        <v>-2.9799999999795546E-3</v>
      </c>
      <c r="L493" s="17">
        <f t="shared" si="42"/>
        <v>-1.8200000000092587E-3</v>
      </c>
    </row>
    <row r="494" spans="1:12" ht="38.25" outlineLevel="6">
      <c r="A494" s="3" t="s">
        <v>20</v>
      </c>
      <c r="B494" s="4" t="s">
        <v>483</v>
      </c>
      <c r="C494" s="4" t="s">
        <v>485</v>
      </c>
      <c r="D494" s="4" t="s">
        <v>491</v>
      </c>
      <c r="E494" s="4" t="s">
        <v>21</v>
      </c>
      <c r="F494" s="13">
        <v>2346.27</v>
      </c>
      <c r="G494" s="13">
        <v>2043.08</v>
      </c>
      <c r="H494" s="19">
        <f t="shared" si="43"/>
        <v>0.87077787296432207</v>
      </c>
      <c r="I494" s="5">
        <v>2346.2731399999998</v>
      </c>
      <c r="J494" s="5">
        <v>2043.0763199999999</v>
      </c>
      <c r="K494" s="17">
        <f t="shared" si="41"/>
        <v>3.1399999998029671E-3</v>
      </c>
      <c r="L494" s="17">
        <f t="shared" si="42"/>
        <v>-3.6800000000312139E-3</v>
      </c>
    </row>
    <row r="495" spans="1:12" ht="25.5" outlineLevel="6">
      <c r="A495" s="3" t="s">
        <v>246</v>
      </c>
      <c r="B495" s="4" t="s">
        <v>483</v>
      </c>
      <c r="C495" s="4" t="s">
        <v>485</v>
      </c>
      <c r="D495" s="4" t="s">
        <v>491</v>
      </c>
      <c r="E495" s="4" t="s">
        <v>247</v>
      </c>
      <c r="F495" s="13">
        <v>81.63</v>
      </c>
      <c r="G495" s="13">
        <v>71.48</v>
      </c>
      <c r="H495" s="19">
        <f t="shared" si="43"/>
        <v>0.87565845889991434</v>
      </c>
      <c r="I495" s="5">
        <v>81.626069999999999</v>
      </c>
      <c r="J495" s="5">
        <v>71.476070000000007</v>
      </c>
      <c r="K495" s="17">
        <f t="shared" si="41"/>
        <v>-3.9299999999968804E-3</v>
      </c>
      <c r="L495" s="17">
        <f t="shared" si="42"/>
        <v>-3.9299999999968804E-3</v>
      </c>
    </row>
    <row r="496" spans="1:12" outlineLevel="2">
      <c r="A496" s="3" t="s">
        <v>492</v>
      </c>
      <c r="B496" s="4" t="s">
        <v>483</v>
      </c>
      <c r="C496" s="4" t="s">
        <v>493</v>
      </c>
      <c r="D496" s="4"/>
      <c r="E496" s="4"/>
      <c r="F496" s="13">
        <f t="shared" ref="F496:G499" si="47">F497</f>
        <v>7</v>
      </c>
      <c r="G496" s="13">
        <f t="shared" si="47"/>
        <v>7</v>
      </c>
      <c r="H496" s="19">
        <f t="shared" si="43"/>
        <v>1</v>
      </c>
      <c r="I496" s="5">
        <v>7</v>
      </c>
      <c r="J496" s="5">
        <v>7</v>
      </c>
      <c r="K496" s="17">
        <f t="shared" si="41"/>
        <v>0</v>
      </c>
      <c r="L496" s="17">
        <f t="shared" si="42"/>
        <v>0</v>
      </c>
    </row>
    <row r="497" spans="1:12" ht="25.5" outlineLevel="3">
      <c r="A497" s="3" t="s">
        <v>110</v>
      </c>
      <c r="B497" s="4" t="s">
        <v>483</v>
      </c>
      <c r="C497" s="4" t="s">
        <v>493</v>
      </c>
      <c r="D497" s="4" t="s">
        <v>111</v>
      </c>
      <c r="E497" s="4"/>
      <c r="F497" s="13">
        <f t="shared" si="47"/>
        <v>7</v>
      </c>
      <c r="G497" s="13">
        <f t="shared" si="47"/>
        <v>7</v>
      </c>
      <c r="H497" s="19">
        <f t="shared" si="43"/>
        <v>1</v>
      </c>
      <c r="I497" s="5">
        <v>7</v>
      </c>
      <c r="J497" s="5">
        <v>7</v>
      </c>
      <c r="K497" s="17">
        <f t="shared" si="41"/>
        <v>0</v>
      </c>
      <c r="L497" s="17">
        <f t="shared" si="42"/>
        <v>0</v>
      </c>
    </row>
    <row r="498" spans="1:12" ht="25.5" outlineLevel="4">
      <c r="A498" s="3" t="s">
        <v>494</v>
      </c>
      <c r="B498" s="4" t="s">
        <v>483</v>
      </c>
      <c r="C498" s="4" t="s">
        <v>493</v>
      </c>
      <c r="D498" s="4" t="s">
        <v>495</v>
      </c>
      <c r="E498" s="4"/>
      <c r="F498" s="13">
        <f t="shared" si="47"/>
        <v>7</v>
      </c>
      <c r="G498" s="13">
        <f t="shared" si="47"/>
        <v>7</v>
      </c>
      <c r="H498" s="19">
        <f t="shared" si="43"/>
        <v>1</v>
      </c>
      <c r="I498" s="5">
        <v>7</v>
      </c>
      <c r="J498" s="5">
        <v>7</v>
      </c>
      <c r="K498" s="17">
        <f t="shared" si="41"/>
        <v>0</v>
      </c>
      <c r="L498" s="17">
        <f t="shared" si="42"/>
        <v>0</v>
      </c>
    </row>
    <row r="499" spans="1:12" ht="63.75" outlineLevel="5">
      <c r="A499" s="3" t="s">
        <v>496</v>
      </c>
      <c r="B499" s="4" t="s">
        <v>483</v>
      </c>
      <c r="C499" s="4" t="s">
        <v>493</v>
      </c>
      <c r="D499" s="4" t="s">
        <v>497</v>
      </c>
      <c r="E499" s="4"/>
      <c r="F499" s="13">
        <f t="shared" si="47"/>
        <v>7</v>
      </c>
      <c r="G499" s="13">
        <f t="shared" si="47"/>
        <v>7</v>
      </c>
      <c r="H499" s="19">
        <f t="shared" si="43"/>
        <v>1</v>
      </c>
      <c r="I499" s="5">
        <v>7</v>
      </c>
      <c r="J499" s="5">
        <v>7</v>
      </c>
      <c r="K499" s="17">
        <f t="shared" si="41"/>
        <v>0</v>
      </c>
      <c r="L499" s="17">
        <f t="shared" si="42"/>
        <v>0</v>
      </c>
    </row>
    <row r="500" spans="1:12" ht="38.25" outlineLevel="6">
      <c r="A500" s="3" t="s">
        <v>20</v>
      </c>
      <c r="B500" s="4" t="s">
        <v>483</v>
      </c>
      <c r="C500" s="4" t="s">
        <v>493</v>
      </c>
      <c r="D500" s="4" t="s">
        <v>497</v>
      </c>
      <c r="E500" s="4" t="s">
        <v>21</v>
      </c>
      <c r="F500" s="13">
        <v>7</v>
      </c>
      <c r="G500" s="13">
        <v>7</v>
      </c>
      <c r="H500" s="19">
        <f t="shared" si="43"/>
        <v>1</v>
      </c>
      <c r="I500" s="5">
        <v>7</v>
      </c>
      <c r="J500" s="5">
        <v>7</v>
      </c>
      <c r="K500" s="17">
        <f t="shared" si="41"/>
        <v>0</v>
      </c>
      <c r="L500" s="17">
        <f t="shared" si="42"/>
        <v>0</v>
      </c>
    </row>
    <row r="501" spans="1:12" outlineLevel="2">
      <c r="A501" s="3" t="s">
        <v>108</v>
      </c>
      <c r="B501" s="4" t="s">
        <v>483</v>
      </c>
      <c r="C501" s="4" t="s">
        <v>109</v>
      </c>
      <c r="D501" s="4"/>
      <c r="E501" s="4"/>
      <c r="F501" s="13">
        <f>F502+F506+F518</f>
        <v>14339.519999999999</v>
      </c>
      <c r="G501" s="13">
        <f>G502+G506+G518</f>
        <v>14128.55</v>
      </c>
      <c r="H501" s="19">
        <f t="shared" si="43"/>
        <v>0.98528751311062024</v>
      </c>
      <c r="I501" s="5">
        <v>14339.516799999999</v>
      </c>
      <c r="J501" s="5">
        <v>14128.54889</v>
      </c>
      <c r="K501" s="17">
        <f t="shared" si="41"/>
        <v>-3.1999999991967343E-3</v>
      </c>
      <c r="L501" s="17">
        <f t="shared" si="42"/>
        <v>-1.1099999992438825E-3</v>
      </c>
    </row>
    <row r="502" spans="1:12" ht="25.5" outlineLevel="3">
      <c r="A502" s="3" t="s">
        <v>146</v>
      </c>
      <c r="B502" s="4" t="s">
        <v>483</v>
      </c>
      <c r="C502" s="4" t="s">
        <v>109</v>
      </c>
      <c r="D502" s="4" t="s">
        <v>147</v>
      </c>
      <c r="E502" s="4"/>
      <c r="F502" s="13">
        <f t="shared" ref="F502:G504" si="48">F503</f>
        <v>453.32</v>
      </c>
      <c r="G502" s="13">
        <f t="shared" si="48"/>
        <v>396.39</v>
      </c>
      <c r="H502" s="19">
        <f t="shared" si="43"/>
        <v>0.87441542398305827</v>
      </c>
      <c r="I502" s="5">
        <v>453.32</v>
      </c>
      <c r="J502" s="5">
        <v>396.38772</v>
      </c>
      <c r="K502" s="17">
        <f t="shared" si="41"/>
        <v>0</v>
      </c>
      <c r="L502" s="17">
        <f t="shared" si="42"/>
        <v>-2.2799999999847387E-3</v>
      </c>
    </row>
    <row r="503" spans="1:12" ht="51" outlineLevel="4">
      <c r="A503" s="3" t="s">
        <v>303</v>
      </c>
      <c r="B503" s="4" t="s">
        <v>483</v>
      </c>
      <c r="C503" s="4" t="s">
        <v>109</v>
      </c>
      <c r="D503" s="4" t="s">
        <v>304</v>
      </c>
      <c r="E503" s="4"/>
      <c r="F503" s="13">
        <f t="shared" si="48"/>
        <v>453.32</v>
      </c>
      <c r="G503" s="13">
        <f t="shared" si="48"/>
        <v>396.39</v>
      </c>
      <c r="H503" s="19">
        <f t="shared" si="43"/>
        <v>0.87441542398305827</v>
      </c>
      <c r="I503" s="5">
        <v>453.32</v>
      </c>
      <c r="J503" s="5">
        <v>396.38772</v>
      </c>
      <c r="K503" s="17">
        <f t="shared" si="41"/>
        <v>0</v>
      </c>
      <c r="L503" s="17">
        <f t="shared" si="42"/>
        <v>-2.2799999999847387E-3</v>
      </c>
    </row>
    <row r="504" spans="1:12" ht="38.25" outlineLevel="5">
      <c r="A504" s="3" t="s">
        <v>498</v>
      </c>
      <c r="B504" s="4" t="s">
        <v>483</v>
      </c>
      <c r="C504" s="4" t="s">
        <v>109</v>
      </c>
      <c r="D504" s="4" t="s">
        <v>499</v>
      </c>
      <c r="E504" s="4"/>
      <c r="F504" s="13">
        <f t="shared" si="48"/>
        <v>453.32</v>
      </c>
      <c r="G504" s="13">
        <f t="shared" si="48"/>
        <v>396.39</v>
      </c>
      <c r="H504" s="19">
        <f t="shared" si="43"/>
        <v>0.87441542398305827</v>
      </c>
      <c r="I504" s="5">
        <v>453.32</v>
      </c>
      <c r="J504" s="5">
        <v>396.38772</v>
      </c>
      <c r="K504" s="17">
        <f t="shared" si="41"/>
        <v>0</v>
      </c>
      <c r="L504" s="17">
        <f t="shared" si="42"/>
        <v>-2.2799999999847387E-3</v>
      </c>
    </row>
    <row r="505" spans="1:12" ht="38.25" outlineLevel="6">
      <c r="A505" s="3" t="s">
        <v>20</v>
      </c>
      <c r="B505" s="4" t="s">
        <v>483</v>
      </c>
      <c r="C505" s="4" t="s">
        <v>109</v>
      </c>
      <c r="D505" s="4" t="s">
        <v>499</v>
      </c>
      <c r="E505" s="4" t="s">
        <v>21</v>
      </c>
      <c r="F505" s="13">
        <v>453.32</v>
      </c>
      <c r="G505" s="13">
        <v>396.39</v>
      </c>
      <c r="H505" s="19">
        <f t="shared" si="43"/>
        <v>0.87441542398305827</v>
      </c>
      <c r="I505" s="5">
        <v>453.32</v>
      </c>
      <c r="J505" s="5">
        <v>396.38772</v>
      </c>
      <c r="K505" s="17">
        <f t="shared" si="41"/>
        <v>0</v>
      </c>
      <c r="L505" s="17">
        <f t="shared" si="42"/>
        <v>-2.2799999999847387E-3</v>
      </c>
    </row>
    <row r="506" spans="1:12" ht="38.25" outlineLevel="3">
      <c r="A506" s="3" t="s">
        <v>459</v>
      </c>
      <c r="B506" s="4" t="s">
        <v>483</v>
      </c>
      <c r="C506" s="4" t="s">
        <v>109</v>
      </c>
      <c r="D506" s="4" t="s">
        <v>460</v>
      </c>
      <c r="E506" s="4"/>
      <c r="F506" s="13">
        <f>F507+F511</f>
        <v>13873.539999999999</v>
      </c>
      <c r="G506" s="13">
        <f>G507+G511</f>
        <v>13719.5</v>
      </c>
      <c r="H506" s="19">
        <f t="shared" si="43"/>
        <v>0.98889684968652569</v>
      </c>
      <c r="I506" s="5">
        <v>13873.532999999999</v>
      </c>
      <c r="J506" s="5">
        <v>13719.497369999999</v>
      </c>
      <c r="K506" s="17">
        <f t="shared" si="41"/>
        <v>-6.9999999996070983E-3</v>
      </c>
      <c r="L506" s="17">
        <f t="shared" si="42"/>
        <v>-2.6300000008632196E-3</v>
      </c>
    </row>
    <row r="507" spans="1:12" ht="38.25" outlineLevel="4">
      <c r="A507" s="3" t="s">
        <v>489</v>
      </c>
      <c r="B507" s="4" t="s">
        <v>483</v>
      </c>
      <c r="C507" s="4" t="s">
        <v>109</v>
      </c>
      <c r="D507" s="4" t="s">
        <v>490</v>
      </c>
      <c r="E507" s="4"/>
      <c r="F507" s="13">
        <f>F508</f>
        <v>66.760000000000005</v>
      </c>
      <c r="G507" s="13">
        <f>G508</f>
        <v>66.760000000000005</v>
      </c>
      <c r="H507" s="19">
        <f t="shared" si="43"/>
        <v>1</v>
      </c>
      <c r="I507" s="5">
        <v>66.760000000000005</v>
      </c>
      <c r="J507" s="5">
        <v>66.760000000000005</v>
      </c>
      <c r="K507" s="17">
        <f t="shared" si="41"/>
        <v>0</v>
      </c>
      <c r="L507" s="17">
        <f t="shared" si="42"/>
        <v>0</v>
      </c>
    </row>
    <row r="508" spans="1:12" ht="89.25" outlineLevel="5">
      <c r="A508" s="3" t="s">
        <v>500</v>
      </c>
      <c r="B508" s="4" t="s">
        <v>483</v>
      </c>
      <c r="C508" s="4" t="s">
        <v>109</v>
      </c>
      <c r="D508" s="4" t="s">
        <v>501</v>
      </c>
      <c r="E508" s="4"/>
      <c r="F508" s="13">
        <f>F509+F510</f>
        <v>66.760000000000005</v>
      </c>
      <c r="G508" s="13">
        <f>G509+G510</f>
        <v>66.760000000000005</v>
      </c>
      <c r="H508" s="19">
        <f t="shared" si="43"/>
        <v>1</v>
      </c>
      <c r="I508" s="5">
        <v>66.760000000000005</v>
      </c>
      <c r="J508" s="5">
        <v>66.760000000000005</v>
      </c>
      <c r="K508" s="17">
        <f t="shared" si="41"/>
        <v>0</v>
      </c>
      <c r="L508" s="17">
        <f t="shared" si="42"/>
        <v>0</v>
      </c>
    </row>
    <row r="509" spans="1:12" ht="25.5" outlineLevel="6">
      <c r="A509" s="3" t="s">
        <v>128</v>
      </c>
      <c r="B509" s="4" t="s">
        <v>483</v>
      </c>
      <c r="C509" s="4" t="s">
        <v>109</v>
      </c>
      <c r="D509" s="4" t="s">
        <v>501</v>
      </c>
      <c r="E509" s="4" t="s">
        <v>129</v>
      </c>
      <c r="F509" s="13">
        <v>2.1800000000000002</v>
      </c>
      <c r="G509" s="13">
        <v>2.1800000000000002</v>
      </c>
      <c r="H509" s="19">
        <f t="shared" si="43"/>
        <v>1</v>
      </c>
      <c r="I509" s="5">
        <v>2.1819999999999999</v>
      </c>
      <c r="J509" s="5">
        <v>2.1819999999999999</v>
      </c>
      <c r="K509" s="17">
        <f t="shared" si="41"/>
        <v>1.9999999999997797E-3</v>
      </c>
      <c r="L509" s="17">
        <f t="shared" si="42"/>
        <v>1.9999999999997797E-3</v>
      </c>
    </row>
    <row r="510" spans="1:12" ht="38.25" outlineLevel="6">
      <c r="A510" s="3" t="s">
        <v>20</v>
      </c>
      <c r="B510" s="4" t="s">
        <v>483</v>
      </c>
      <c r="C510" s="4" t="s">
        <v>109</v>
      </c>
      <c r="D510" s="4" t="s">
        <v>501</v>
      </c>
      <c r="E510" s="4" t="s">
        <v>21</v>
      </c>
      <c r="F510" s="13">
        <v>64.58</v>
      </c>
      <c r="G510" s="13">
        <v>64.58</v>
      </c>
      <c r="H510" s="19">
        <f t="shared" si="43"/>
        <v>1</v>
      </c>
      <c r="I510" s="5">
        <v>64.578000000000003</v>
      </c>
      <c r="J510" s="5">
        <v>64.578000000000003</v>
      </c>
      <c r="K510" s="17">
        <f t="shared" si="41"/>
        <v>-1.9999999999953388E-3</v>
      </c>
      <c r="L510" s="17">
        <f t="shared" si="42"/>
        <v>-1.9999999999953388E-3</v>
      </c>
    </row>
    <row r="511" spans="1:12" ht="51" outlineLevel="4">
      <c r="A511" s="3" t="s">
        <v>502</v>
      </c>
      <c r="B511" s="4" t="s">
        <v>483</v>
      </c>
      <c r="C511" s="4" t="s">
        <v>109</v>
      </c>
      <c r="D511" s="4" t="s">
        <v>503</v>
      </c>
      <c r="E511" s="4"/>
      <c r="F511" s="13">
        <f>F512+F514</f>
        <v>13806.779999999999</v>
      </c>
      <c r="G511" s="13">
        <f>G512+G514</f>
        <v>13652.74</v>
      </c>
      <c r="H511" s="19">
        <f t="shared" si="43"/>
        <v>0.98884316256216154</v>
      </c>
      <c r="I511" s="5">
        <v>13806.772999999999</v>
      </c>
      <c r="J511" s="5">
        <v>13652.737370000001</v>
      </c>
      <c r="K511" s="17">
        <f t="shared" si="41"/>
        <v>-6.9999999996070983E-3</v>
      </c>
      <c r="L511" s="17">
        <f t="shared" si="42"/>
        <v>-2.6299999990442302E-3</v>
      </c>
    </row>
    <row r="512" spans="1:12" ht="51" outlineLevel="5">
      <c r="A512" s="3" t="s">
        <v>504</v>
      </c>
      <c r="B512" s="4" t="s">
        <v>483</v>
      </c>
      <c r="C512" s="4" t="s">
        <v>109</v>
      </c>
      <c r="D512" s="4" t="s">
        <v>505</v>
      </c>
      <c r="E512" s="4"/>
      <c r="F512" s="13">
        <f>F513</f>
        <v>0.22</v>
      </c>
      <c r="G512" s="13">
        <f>G513</f>
        <v>0.22</v>
      </c>
      <c r="H512" s="19">
        <f t="shared" si="43"/>
        <v>1</v>
      </c>
      <c r="I512" s="5">
        <v>0.22</v>
      </c>
      <c r="J512" s="5">
        <v>0.22</v>
      </c>
      <c r="K512" s="17">
        <f t="shared" si="41"/>
        <v>0</v>
      </c>
      <c r="L512" s="17">
        <f t="shared" si="42"/>
        <v>0</v>
      </c>
    </row>
    <row r="513" spans="1:12" ht="38.25" outlineLevel="6">
      <c r="A513" s="3" t="s">
        <v>20</v>
      </c>
      <c r="B513" s="4" t="s">
        <v>483</v>
      </c>
      <c r="C513" s="4" t="s">
        <v>109</v>
      </c>
      <c r="D513" s="4" t="s">
        <v>505</v>
      </c>
      <c r="E513" s="4" t="s">
        <v>21</v>
      </c>
      <c r="F513" s="13">
        <v>0.22</v>
      </c>
      <c r="G513" s="13">
        <v>0.22</v>
      </c>
      <c r="H513" s="19">
        <f t="shared" si="43"/>
        <v>1</v>
      </c>
      <c r="I513" s="5">
        <v>0.22</v>
      </c>
      <c r="J513" s="5">
        <v>0.22</v>
      </c>
      <c r="K513" s="17">
        <f t="shared" si="41"/>
        <v>0</v>
      </c>
      <c r="L513" s="17">
        <f t="shared" si="42"/>
        <v>0</v>
      </c>
    </row>
    <row r="514" spans="1:12" ht="25.5" outlineLevel="5">
      <c r="A514" s="3" t="s">
        <v>272</v>
      </c>
      <c r="B514" s="4" t="s">
        <v>483</v>
      </c>
      <c r="C514" s="4" t="s">
        <v>109</v>
      </c>
      <c r="D514" s="4" t="s">
        <v>506</v>
      </c>
      <c r="E514" s="4"/>
      <c r="F514" s="13">
        <f>F515+F516+F517</f>
        <v>13806.56</v>
      </c>
      <c r="G514" s="13">
        <f>G515+G516+G517</f>
        <v>13652.52</v>
      </c>
      <c r="H514" s="19">
        <f t="shared" si="43"/>
        <v>0.98884298478404475</v>
      </c>
      <c r="I514" s="5">
        <v>13806.553</v>
      </c>
      <c r="J514" s="5">
        <v>13652.51737</v>
      </c>
      <c r="K514" s="17">
        <f t="shared" si="41"/>
        <v>-6.9999999996070983E-3</v>
      </c>
      <c r="L514" s="17">
        <f t="shared" si="42"/>
        <v>-2.6300000008632196E-3</v>
      </c>
    </row>
    <row r="515" spans="1:12" ht="25.5" outlineLevel="6">
      <c r="A515" s="3" t="s">
        <v>128</v>
      </c>
      <c r="B515" s="4" t="s">
        <v>483</v>
      </c>
      <c r="C515" s="4" t="s">
        <v>109</v>
      </c>
      <c r="D515" s="4" t="s">
        <v>506</v>
      </c>
      <c r="E515" s="4" t="s">
        <v>129</v>
      </c>
      <c r="F515" s="13">
        <v>9189.36</v>
      </c>
      <c r="G515" s="13">
        <v>9188.7199999999993</v>
      </c>
      <c r="H515" s="19">
        <f t="shared" si="43"/>
        <v>0.99993035423576815</v>
      </c>
      <c r="I515" s="5">
        <v>9189.3619999999992</v>
      </c>
      <c r="J515" s="5">
        <v>9188.7170600000009</v>
      </c>
      <c r="K515" s="17">
        <f t="shared" si="41"/>
        <v>1.9999999985884642E-3</v>
      </c>
      <c r="L515" s="17">
        <f t="shared" si="42"/>
        <v>-2.9399999984889291E-3</v>
      </c>
    </row>
    <row r="516" spans="1:12" ht="38.25" outlineLevel="6">
      <c r="A516" s="3" t="s">
        <v>20</v>
      </c>
      <c r="B516" s="4" t="s">
        <v>483</v>
      </c>
      <c r="C516" s="4" t="s">
        <v>109</v>
      </c>
      <c r="D516" s="4" t="s">
        <v>506</v>
      </c>
      <c r="E516" s="4" t="s">
        <v>21</v>
      </c>
      <c r="F516" s="13">
        <v>4560.3999999999996</v>
      </c>
      <c r="G516" s="13">
        <v>4413.55</v>
      </c>
      <c r="H516" s="19">
        <f t="shared" si="43"/>
        <v>0.96779887729146574</v>
      </c>
      <c r="I516" s="5">
        <v>4560.3909999999996</v>
      </c>
      <c r="J516" s="5">
        <v>4413.5485099999996</v>
      </c>
      <c r="K516" s="17">
        <f t="shared" si="41"/>
        <v>-9.0000000000145519E-3</v>
      </c>
      <c r="L516" s="17">
        <f t="shared" si="42"/>
        <v>-1.4900000005582115E-3</v>
      </c>
    </row>
    <row r="517" spans="1:12" ht="25.5" outlineLevel="6">
      <c r="A517" s="3" t="s">
        <v>246</v>
      </c>
      <c r="B517" s="4" t="s">
        <v>483</v>
      </c>
      <c r="C517" s="4" t="s">
        <v>109</v>
      </c>
      <c r="D517" s="4" t="s">
        <v>506</v>
      </c>
      <c r="E517" s="4" t="s">
        <v>247</v>
      </c>
      <c r="F517" s="13">
        <v>56.8</v>
      </c>
      <c r="G517" s="13">
        <v>50.25</v>
      </c>
      <c r="H517" s="19">
        <f t="shared" si="43"/>
        <v>0.88468309859154937</v>
      </c>
      <c r="I517" s="5">
        <v>56.8</v>
      </c>
      <c r="J517" s="5">
        <v>50.251800000000003</v>
      </c>
      <c r="K517" s="17">
        <f t="shared" si="41"/>
        <v>0</v>
      </c>
      <c r="L517" s="17">
        <f t="shared" si="42"/>
        <v>1.8000000000029104E-3</v>
      </c>
    </row>
    <row r="518" spans="1:12" ht="63.75" outlineLevel="3">
      <c r="A518" s="3" t="s">
        <v>372</v>
      </c>
      <c r="B518" s="4" t="s">
        <v>483</v>
      </c>
      <c r="C518" s="4" t="s">
        <v>109</v>
      </c>
      <c r="D518" s="4" t="s">
        <v>373</v>
      </c>
      <c r="E518" s="4"/>
      <c r="F518" s="13">
        <f>F519</f>
        <v>12.66</v>
      </c>
      <c r="G518" s="13">
        <f>G519</f>
        <v>12.66</v>
      </c>
      <c r="H518" s="19">
        <f t="shared" si="43"/>
        <v>1</v>
      </c>
      <c r="I518" s="5">
        <v>12.6638</v>
      </c>
      <c r="J518" s="5">
        <v>12.6638</v>
      </c>
      <c r="K518" s="17">
        <f t="shared" si="41"/>
        <v>3.8000000000000256E-3</v>
      </c>
      <c r="L518" s="17">
        <f t="shared" si="42"/>
        <v>3.8000000000000256E-3</v>
      </c>
    </row>
    <row r="519" spans="1:12" ht="51" outlineLevel="4">
      <c r="A519" s="3" t="s">
        <v>374</v>
      </c>
      <c r="B519" s="4" t="s">
        <v>483</v>
      </c>
      <c r="C519" s="4" t="s">
        <v>109</v>
      </c>
      <c r="D519" s="4" t="s">
        <v>375</v>
      </c>
      <c r="E519" s="4"/>
      <c r="F519" s="13">
        <f>F520</f>
        <v>12.66</v>
      </c>
      <c r="G519" s="13">
        <f>G520</f>
        <v>12.66</v>
      </c>
      <c r="H519" s="19">
        <f t="shared" si="43"/>
        <v>1</v>
      </c>
      <c r="I519" s="5">
        <v>12.6638</v>
      </c>
      <c r="J519" s="5">
        <v>12.6638</v>
      </c>
      <c r="K519" s="17">
        <f t="shared" si="41"/>
        <v>3.8000000000000256E-3</v>
      </c>
      <c r="L519" s="17">
        <f t="shared" si="42"/>
        <v>3.8000000000000256E-3</v>
      </c>
    </row>
    <row r="520" spans="1:12" ht="51" outlineLevel="5">
      <c r="A520" s="3" t="s">
        <v>507</v>
      </c>
      <c r="B520" s="4" t="s">
        <v>483</v>
      </c>
      <c r="C520" s="4" t="s">
        <v>109</v>
      </c>
      <c r="D520" s="4" t="s">
        <v>508</v>
      </c>
      <c r="E520" s="4"/>
      <c r="F520" s="13">
        <f>F521+F522</f>
        <v>12.66</v>
      </c>
      <c r="G520" s="13">
        <f>G521+G522</f>
        <v>12.66</v>
      </c>
      <c r="H520" s="19">
        <f t="shared" si="43"/>
        <v>1</v>
      </c>
      <c r="I520" s="5">
        <v>12.6638</v>
      </c>
      <c r="J520" s="5">
        <v>12.6638</v>
      </c>
      <c r="K520" s="17">
        <f t="shared" si="41"/>
        <v>3.8000000000000256E-3</v>
      </c>
      <c r="L520" s="17">
        <f t="shared" si="42"/>
        <v>3.8000000000000256E-3</v>
      </c>
    </row>
    <row r="521" spans="1:12" ht="25.5" outlineLevel="6">
      <c r="A521" s="3" t="s">
        <v>128</v>
      </c>
      <c r="B521" s="4" t="s">
        <v>483</v>
      </c>
      <c r="C521" s="4" t="s">
        <v>109</v>
      </c>
      <c r="D521" s="4" t="s">
        <v>508</v>
      </c>
      <c r="E521" s="4" t="s">
        <v>129</v>
      </c>
      <c r="F521" s="13">
        <v>0.27</v>
      </c>
      <c r="G521" s="13">
        <v>0.27</v>
      </c>
      <c r="H521" s="19">
        <f t="shared" si="43"/>
        <v>1</v>
      </c>
      <c r="I521" s="5">
        <v>0.27300000000000002</v>
      </c>
      <c r="J521" s="5">
        <v>0.27300000000000002</v>
      </c>
      <c r="K521" s="17">
        <f t="shared" si="41"/>
        <v>3.0000000000000027E-3</v>
      </c>
      <c r="L521" s="17">
        <f t="shared" si="42"/>
        <v>3.0000000000000027E-3</v>
      </c>
    </row>
    <row r="522" spans="1:12" ht="38.25" outlineLevel="6">
      <c r="A522" s="3" t="s">
        <v>20</v>
      </c>
      <c r="B522" s="4" t="s">
        <v>483</v>
      </c>
      <c r="C522" s="4" t="s">
        <v>109</v>
      </c>
      <c r="D522" s="4" t="s">
        <v>508</v>
      </c>
      <c r="E522" s="4" t="s">
        <v>21</v>
      </c>
      <c r="F522" s="13">
        <v>12.39</v>
      </c>
      <c r="G522" s="13">
        <v>12.39</v>
      </c>
      <c r="H522" s="19">
        <f t="shared" si="43"/>
        <v>1</v>
      </c>
      <c r="I522" s="5">
        <v>12.3908</v>
      </c>
      <c r="J522" s="5">
        <v>12.3908</v>
      </c>
      <c r="K522" s="17">
        <f t="shared" si="41"/>
        <v>7.9999999999991189E-4</v>
      </c>
      <c r="L522" s="17">
        <f t="shared" si="42"/>
        <v>7.9999999999991189E-4</v>
      </c>
    </row>
    <row r="523" spans="1:12" outlineLevel="1">
      <c r="A523" s="3" t="s">
        <v>509</v>
      </c>
      <c r="B523" s="4" t="s">
        <v>483</v>
      </c>
      <c r="C523" s="4" t="s">
        <v>510</v>
      </c>
      <c r="D523" s="4"/>
      <c r="E523" s="4"/>
      <c r="F523" s="13">
        <f t="shared" ref="F523:G527" si="49">F524</f>
        <v>30.05</v>
      </c>
      <c r="G523" s="13">
        <f t="shared" si="49"/>
        <v>30.05</v>
      </c>
      <c r="H523" s="19">
        <f t="shared" si="43"/>
        <v>1</v>
      </c>
      <c r="I523" s="5">
        <v>30.05</v>
      </c>
      <c r="J523" s="5">
        <v>30.05</v>
      </c>
      <c r="K523" s="17">
        <f t="shared" ref="K523:K586" si="50">I523-F523</f>
        <v>0</v>
      </c>
      <c r="L523" s="17">
        <f t="shared" ref="L523:L586" si="51">J523-G523</f>
        <v>0</v>
      </c>
    </row>
    <row r="524" spans="1:12" ht="25.5" outlineLevel="2">
      <c r="A524" s="3" t="s">
        <v>511</v>
      </c>
      <c r="B524" s="4" t="s">
        <v>483</v>
      </c>
      <c r="C524" s="4" t="s">
        <v>512</v>
      </c>
      <c r="D524" s="4"/>
      <c r="E524" s="4"/>
      <c r="F524" s="13">
        <f t="shared" si="49"/>
        <v>30.05</v>
      </c>
      <c r="G524" s="13">
        <f t="shared" si="49"/>
        <v>30.05</v>
      </c>
      <c r="H524" s="19">
        <f t="shared" ref="H524:H587" si="52">G524/F524</f>
        <v>1</v>
      </c>
      <c r="I524" s="5">
        <v>30.05</v>
      </c>
      <c r="J524" s="5">
        <v>30.05</v>
      </c>
      <c r="K524" s="17">
        <f t="shared" si="50"/>
        <v>0</v>
      </c>
      <c r="L524" s="17">
        <f t="shared" si="51"/>
        <v>0</v>
      </c>
    </row>
    <row r="525" spans="1:12" ht="51" outlineLevel="3">
      <c r="A525" s="3" t="s">
        <v>122</v>
      </c>
      <c r="B525" s="4" t="s">
        <v>483</v>
      </c>
      <c r="C525" s="4" t="s">
        <v>512</v>
      </c>
      <c r="D525" s="4" t="s">
        <v>123</v>
      </c>
      <c r="E525" s="4"/>
      <c r="F525" s="13">
        <f t="shared" si="49"/>
        <v>30.05</v>
      </c>
      <c r="G525" s="13">
        <f t="shared" si="49"/>
        <v>30.05</v>
      </c>
      <c r="H525" s="19">
        <f t="shared" si="52"/>
        <v>1</v>
      </c>
      <c r="I525" s="5">
        <v>30.05</v>
      </c>
      <c r="J525" s="5">
        <v>30.05</v>
      </c>
      <c r="K525" s="17">
        <f t="shared" si="50"/>
        <v>0</v>
      </c>
      <c r="L525" s="17">
        <f t="shared" si="51"/>
        <v>0</v>
      </c>
    </row>
    <row r="526" spans="1:12" ht="38.25" outlineLevel="4">
      <c r="A526" s="3" t="s">
        <v>513</v>
      </c>
      <c r="B526" s="4" t="s">
        <v>483</v>
      </c>
      <c r="C526" s="4" t="s">
        <v>512</v>
      </c>
      <c r="D526" s="4" t="s">
        <v>514</v>
      </c>
      <c r="E526" s="4"/>
      <c r="F526" s="13">
        <f t="shared" si="49"/>
        <v>30.05</v>
      </c>
      <c r="G526" s="13">
        <f t="shared" si="49"/>
        <v>30.05</v>
      </c>
      <c r="H526" s="19">
        <f t="shared" si="52"/>
        <v>1</v>
      </c>
      <c r="I526" s="5">
        <v>30.05</v>
      </c>
      <c r="J526" s="5">
        <v>30.05</v>
      </c>
      <c r="K526" s="17">
        <f t="shared" si="50"/>
        <v>0</v>
      </c>
      <c r="L526" s="17">
        <f t="shared" si="51"/>
        <v>0</v>
      </c>
    </row>
    <row r="527" spans="1:12" ht="38.25" outlineLevel="5">
      <c r="A527" s="3" t="s">
        <v>515</v>
      </c>
      <c r="B527" s="4" t="s">
        <v>483</v>
      </c>
      <c r="C527" s="4" t="s">
        <v>512</v>
      </c>
      <c r="D527" s="4" t="s">
        <v>516</v>
      </c>
      <c r="E527" s="4"/>
      <c r="F527" s="13">
        <f t="shared" si="49"/>
        <v>30.05</v>
      </c>
      <c r="G527" s="13">
        <f t="shared" si="49"/>
        <v>30.05</v>
      </c>
      <c r="H527" s="19">
        <f t="shared" si="52"/>
        <v>1</v>
      </c>
      <c r="I527" s="5">
        <v>30.05</v>
      </c>
      <c r="J527" s="5">
        <v>30.05</v>
      </c>
      <c r="K527" s="17">
        <f t="shared" si="50"/>
        <v>0</v>
      </c>
      <c r="L527" s="17">
        <f t="shared" si="51"/>
        <v>0</v>
      </c>
    </row>
    <row r="528" spans="1:12" ht="38.25" outlineLevel="6">
      <c r="A528" s="3" t="s">
        <v>20</v>
      </c>
      <c r="B528" s="4" t="s">
        <v>483</v>
      </c>
      <c r="C528" s="4" t="s">
        <v>512</v>
      </c>
      <c r="D528" s="4" t="s">
        <v>516</v>
      </c>
      <c r="E528" s="4" t="s">
        <v>21</v>
      </c>
      <c r="F528" s="13">
        <v>30.05</v>
      </c>
      <c r="G528" s="13">
        <v>30.05</v>
      </c>
      <c r="H528" s="19">
        <f t="shared" si="52"/>
        <v>1</v>
      </c>
      <c r="I528" s="5">
        <v>30.05</v>
      </c>
      <c r="J528" s="5">
        <v>30.05</v>
      </c>
      <c r="K528" s="17">
        <f t="shared" si="50"/>
        <v>0</v>
      </c>
      <c r="L528" s="17">
        <f t="shared" si="51"/>
        <v>0</v>
      </c>
    </row>
    <row r="529" spans="1:12" outlineLevel="1">
      <c r="A529" s="3" t="s">
        <v>130</v>
      </c>
      <c r="B529" s="4" t="s">
        <v>483</v>
      </c>
      <c r="C529" s="4" t="s">
        <v>131</v>
      </c>
      <c r="D529" s="4"/>
      <c r="E529" s="4"/>
      <c r="F529" s="13">
        <f>F530</f>
        <v>198</v>
      </c>
      <c r="G529" s="13">
        <f>G530</f>
        <v>173</v>
      </c>
      <c r="H529" s="19">
        <f t="shared" si="52"/>
        <v>0.8737373737373737</v>
      </c>
      <c r="I529" s="5">
        <v>198</v>
      </c>
      <c r="J529" s="5">
        <v>173</v>
      </c>
      <c r="K529" s="17">
        <f t="shared" si="50"/>
        <v>0</v>
      </c>
      <c r="L529" s="17">
        <f t="shared" si="51"/>
        <v>0</v>
      </c>
    </row>
    <row r="530" spans="1:12" ht="25.5" outlineLevel="2">
      <c r="A530" s="3" t="s">
        <v>144</v>
      </c>
      <c r="B530" s="4" t="s">
        <v>483</v>
      </c>
      <c r="C530" s="4" t="s">
        <v>145</v>
      </c>
      <c r="D530" s="4"/>
      <c r="E530" s="4"/>
      <c r="F530" s="13">
        <f>F531+F535</f>
        <v>198</v>
      </c>
      <c r="G530" s="13">
        <f>G531+G535</f>
        <v>173</v>
      </c>
      <c r="H530" s="19">
        <f t="shared" si="52"/>
        <v>0.8737373737373737</v>
      </c>
      <c r="I530" s="5">
        <v>198</v>
      </c>
      <c r="J530" s="5">
        <v>173</v>
      </c>
      <c r="K530" s="17">
        <f t="shared" si="50"/>
        <v>0</v>
      </c>
      <c r="L530" s="17">
        <f t="shared" si="51"/>
        <v>0</v>
      </c>
    </row>
    <row r="531" spans="1:12" ht="38.25" outlineLevel="3">
      <c r="A531" s="3" t="s">
        <v>307</v>
      </c>
      <c r="B531" s="4" t="s">
        <v>483</v>
      </c>
      <c r="C531" s="4" t="s">
        <v>145</v>
      </c>
      <c r="D531" s="4" t="s">
        <v>308</v>
      </c>
      <c r="E531" s="4"/>
      <c r="F531" s="13">
        <f t="shared" ref="F531:G533" si="53">F532</f>
        <v>98</v>
      </c>
      <c r="G531" s="13">
        <f t="shared" si="53"/>
        <v>98</v>
      </c>
      <c r="H531" s="19">
        <f t="shared" si="52"/>
        <v>1</v>
      </c>
      <c r="I531" s="5">
        <v>98</v>
      </c>
      <c r="J531" s="5">
        <v>98</v>
      </c>
      <c r="K531" s="17">
        <f t="shared" si="50"/>
        <v>0</v>
      </c>
      <c r="L531" s="17">
        <f t="shared" si="51"/>
        <v>0</v>
      </c>
    </row>
    <row r="532" spans="1:12" ht="38.25" outlineLevel="4">
      <c r="A532" s="3" t="s">
        <v>309</v>
      </c>
      <c r="B532" s="4" t="s">
        <v>483</v>
      </c>
      <c r="C532" s="4" t="s">
        <v>145</v>
      </c>
      <c r="D532" s="4" t="s">
        <v>310</v>
      </c>
      <c r="E532" s="4"/>
      <c r="F532" s="13">
        <f t="shared" si="53"/>
        <v>98</v>
      </c>
      <c r="G532" s="13">
        <f t="shared" si="53"/>
        <v>98</v>
      </c>
      <c r="H532" s="19">
        <f t="shared" si="52"/>
        <v>1</v>
      </c>
      <c r="I532" s="5">
        <v>98</v>
      </c>
      <c r="J532" s="5">
        <v>98</v>
      </c>
      <c r="K532" s="17">
        <f t="shared" si="50"/>
        <v>0</v>
      </c>
      <c r="L532" s="17">
        <f t="shared" si="51"/>
        <v>0</v>
      </c>
    </row>
    <row r="533" spans="1:12" ht="25.5" outlineLevel="5">
      <c r="A533" s="3" t="s">
        <v>517</v>
      </c>
      <c r="B533" s="4" t="s">
        <v>483</v>
      </c>
      <c r="C533" s="4" t="s">
        <v>145</v>
      </c>
      <c r="D533" s="4" t="s">
        <v>518</v>
      </c>
      <c r="E533" s="4"/>
      <c r="F533" s="13">
        <f t="shared" si="53"/>
        <v>98</v>
      </c>
      <c r="G533" s="13">
        <f t="shared" si="53"/>
        <v>98</v>
      </c>
      <c r="H533" s="19">
        <f t="shared" si="52"/>
        <v>1</v>
      </c>
      <c r="I533" s="5">
        <v>98</v>
      </c>
      <c r="J533" s="5">
        <v>98</v>
      </c>
      <c r="K533" s="17">
        <f t="shared" si="50"/>
        <v>0</v>
      </c>
      <c r="L533" s="17">
        <f t="shared" si="51"/>
        <v>0</v>
      </c>
    </row>
    <row r="534" spans="1:12" ht="38.25" outlineLevel="6">
      <c r="A534" s="3" t="s">
        <v>20</v>
      </c>
      <c r="B534" s="4" t="s">
        <v>483</v>
      </c>
      <c r="C534" s="4" t="s">
        <v>145</v>
      </c>
      <c r="D534" s="4" t="s">
        <v>518</v>
      </c>
      <c r="E534" s="4" t="s">
        <v>21</v>
      </c>
      <c r="F534" s="13">
        <v>98</v>
      </c>
      <c r="G534" s="13">
        <v>98</v>
      </c>
      <c r="H534" s="19">
        <f t="shared" si="52"/>
        <v>1</v>
      </c>
      <c r="I534" s="5">
        <v>98</v>
      </c>
      <c r="J534" s="5">
        <v>98</v>
      </c>
      <c r="K534" s="17">
        <f t="shared" si="50"/>
        <v>0</v>
      </c>
      <c r="L534" s="17">
        <f t="shared" si="51"/>
        <v>0</v>
      </c>
    </row>
    <row r="535" spans="1:12" ht="51" outlineLevel="3">
      <c r="A535" s="3" t="s">
        <v>519</v>
      </c>
      <c r="B535" s="4" t="s">
        <v>483</v>
      </c>
      <c r="C535" s="4" t="s">
        <v>145</v>
      </c>
      <c r="D535" s="4" t="s">
        <v>520</v>
      </c>
      <c r="E535" s="4"/>
      <c r="F535" s="13">
        <f t="shared" ref="F535:G537" si="54">F536</f>
        <v>100</v>
      </c>
      <c r="G535" s="13">
        <f t="shared" si="54"/>
        <v>75</v>
      </c>
      <c r="H535" s="19">
        <f t="shared" si="52"/>
        <v>0.75</v>
      </c>
      <c r="I535" s="5">
        <v>100</v>
      </c>
      <c r="J535" s="5">
        <v>75</v>
      </c>
      <c r="K535" s="17">
        <f t="shared" si="50"/>
        <v>0</v>
      </c>
      <c r="L535" s="17">
        <f t="shared" si="51"/>
        <v>0</v>
      </c>
    </row>
    <row r="536" spans="1:12" ht="63.75" outlineLevel="4">
      <c r="A536" s="3" t="s">
        <v>521</v>
      </c>
      <c r="B536" s="4" t="s">
        <v>483</v>
      </c>
      <c r="C536" s="4" t="s">
        <v>145</v>
      </c>
      <c r="D536" s="4" t="s">
        <v>522</v>
      </c>
      <c r="E536" s="4"/>
      <c r="F536" s="13">
        <f t="shared" si="54"/>
        <v>100</v>
      </c>
      <c r="G536" s="13">
        <f t="shared" si="54"/>
        <v>75</v>
      </c>
      <c r="H536" s="19">
        <f t="shared" si="52"/>
        <v>0.75</v>
      </c>
      <c r="I536" s="5">
        <v>100</v>
      </c>
      <c r="J536" s="5">
        <v>75</v>
      </c>
      <c r="K536" s="17">
        <f t="shared" si="50"/>
        <v>0</v>
      </c>
      <c r="L536" s="17">
        <f t="shared" si="51"/>
        <v>0</v>
      </c>
    </row>
    <row r="537" spans="1:12" ht="63.75" outlineLevel="5">
      <c r="A537" s="3" t="s">
        <v>523</v>
      </c>
      <c r="B537" s="4" t="s">
        <v>483</v>
      </c>
      <c r="C537" s="4" t="s">
        <v>145</v>
      </c>
      <c r="D537" s="4" t="s">
        <v>524</v>
      </c>
      <c r="E537" s="4"/>
      <c r="F537" s="13">
        <f t="shared" si="54"/>
        <v>100</v>
      </c>
      <c r="G537" s="13">
        <f t="shared" si="54"/>
        <v>75</v>
      </c>
      <c r="H537" s="19">
        <f t="shared" si="52"/>
        <v>0.75</v>
      </c>
      <c r="I537" s="5">
        <v>100</v>
      </c>
      <c r="J537" s="5">
        <v>75</v>
      </c>
      <c r="K537" s="17">
        <f t="shared" si="50"/>
        <v>0</v>
      </c>
      <c r="L537" s="17">
        <f t="shared" si="51"/>
        <v>0</v>
      </c>
    </row>
    <row r="538" spans="1:12" ht="38.25" outlineLevel="6">
      <c r="A538" s="3" t="s">
        <v>20</v>
      </c>
      <c r="B538" s="4" t="s">
        <v>483</v>
      </c>
      <c r="C538" s="4" t="s">
        <v>145</v>
      </c>
      <c r="D538" s="4" t="s">
        <v>524</v>
      </c>
      <c r="E538" s="4" t="s">
        <v>21</v>
      </c>
      <c r="F538" s="13">
        <v>100</v>
      </c>
      <c r="G538" s="13">
        <v>75</v>
      </c>
      <c r="H538" s="19">
        <f t="shared" si="52"/>
        <v>0.75</v>
      </c>
      <c r="I538" s="5">
        <v>100</v>
      </c>
      <c r="J538" s="5">
        <v>75</v>
      </c>
      <c r="K538" s="17">
        <f t="shared" si="50"/>
        <v>0</v>
      </c>
      <c r="L538" s="17">
        <f t="shared" si="51"/>
        <v>0</v>
      </c>
    </row>
    <row r="539" spans="1:12" ht="25.5" outlineLevel="1">
      <c r="A539" s="3" t="s">
        <v>160</v>
      </c>
      <c r="B539" s="4" t="s">
        <v>483</v>
      </c>
      <c r="C539" s="4" t="s">
        <v>161</v>
      </c>
      <c r="D539" s="4"/>
      <c r="E539" s="4"/>
      <c r="F539" s="13">
        <f>F540+F545</f>
        <v>332.51</v>
      </c>
      <c r="G539" s="13">
        <f>G540+G545</f>
        <v>328.56</v>
      </c>
      <c r="H539" s="19">
        <f t="shared" si="52"/>
        <v>0.98812065802532256</v>
      </c>
      <c r="I539" s="5">
        <v>332.51352000000003</v>
      </c>
      <c r="J539" s="5">
        <v>328.56387999999998</v>
      </c>
      <c r="K539" s="17">
        <f t="shared" si="50"/>
        <v>3.5200000000372711E-3</v>
      </c>
      <c r="L539" s="17">
        <f t="shared" si="51"/>
        <v>3.8799999999810098E-3</v>
      </c>
    </row>
    <row r="540" spans="1:12" outlineLevel="2">
      <c r="A540" s="3" t="s">
        <v>162</v>
      </c>
      <c r="B540" s="4" t="s">
        <v>483</v>
      </c>
      <c r="C540" s="4" t="s">
        <v>163</v>
      </c>
      <c r="D540" s="4"/>
      <c r="E540" s="4"/>
      <c r="F540" s="13">
        <f t="shared" ref="F540:G543" si="55">F541</f>
        <v>67.2</v>
      </c>
      <c r="G540" s="13">
        <f t="shared" si="55"/>
        <v>67.2</v>
      </c>
      <c r="H540" s="19">
        <f t="shared" si="52"/>
        <v>1</v>
      </c>
      <c r="I540" s="5">
        <v>67.2</v>
      </c>
      <c r="J540" s="5">
        <v>67.2</v>
      </c>
      <c r="K540" s="17">
        <f t="shared" si="50"/>
        <v>0</v>
      </c>
      <c r="L540" s="17">
        <f t="shared" si="51"/>
        <v>0</v>
      </c>
    </row>
    <row r="541" spans="1:12" ht="25.5" outlineLevel="3">
      <c r="A541" s="3" t="s">
        <v>110</v>
      </c>
      <c r="B541" s="4" t="s">
        <v>483</v>
      </c>
      <c r="C541" s="4" t="s">
        <v>163</v>
      </c>
      <c r="D541" s="4" t="s">
        <v>111</v>
      </c>
      <c r="E541" s="4"/>
      <c r="F541" s="13">
        <f t="shared" si="55"/>
        <v>67.2</v>
      </c>
      <c r="G541" s="13">
        <f t="shared" si="55"/>
        <v>67.2</v>
      </c>
      <c r="H541" s="19">
        <f t="shared" si="52"/>
        <v>1</v>
      </c>
      <c r="I541" s="5">
        <v>67.2</v>
      </c>
      <c r="J541" s="5">
        <v>67.2</v>
      </c>
      <c r="K541" s="17">
        <f t="shared" si="50"/>
        <v>0</v>
      </c>
      <c r="L541" s="17">
        <f t="shared" si="51"/>
        <v>0</v>
      </c>
    </row>
    <row r="542" spans="1:12" ht="25.5" outlineLevel="4">
      <c r="A542" s="3" t="s">
        <v>112</v>
      </c>
      <c r="B542" s="4" t="s">
        <v>483</v>
      </c>
      <c r="C542" s="4" t="s">
        <v>163</v>
      </c>
      <c r="D542" s="4" t="s">
        <v>113</v>
      </c>
      <c r="E542" s="4"/>
      <c r="F542" s="13">
        <f t="shared" si="55"/>
        <v>67.2</v>
      </c>
      <c r="G542" s="13">
        <f t="shared" si="55"/>
        <v>67.2</v>
      </c>
      <c r="H542" s="19">
        <f t="shared" si="52"/>
        <v>1</v>
      </c>
      <c r="I542" s="5">
        <v>67.2</v>
      </c>
      <c r="J542" s="5">
        <v>67.2</v>
      </c>
      <c r="K542" s="17">
        <f t="shared" si="50"/>
        <v>0</v>
      </c>
      <c r="L542" s="17">
        <f t="shared" si="51"/>
        <v>0</v>
      </c>
    </row>
    <row r="543" spans="1:12" ht="25.5" outlineLevel="5">
      <c r="A543" s="3" t="s">
        <v>114</v>
      </c>
      <c r="B543" s="4" t="s">
        <v>483</v>
      </c>
      <c r="C543" s="4" t="s">
        <v>163</v>
      </c>
      <c r="D543" s="4" t="s">
        <v>115</v>
      </c>
      <c r="E543" s="4"/>
      <c r="F543" s="13">
        <f t="shared" si="55"/>
        <v>67.2</v>
      </c>
      <c r="G543" s="13">
        <f t="shared" si="55"/>
        <v>67.2</v>
      </c>
      <c r="H543" s="19">
        <f t="shared" si="52"/>
        <v>1</v>
      </c>
      <c r="I543" s="5">
        <v>67.2</v>
      </c>
      <c r="J543" s="5">
        <v>67.2</v>
      </c>
      <c r="K543" s="17">
        <f t="shared" si="50"/>
        <v>0</v>
      </c>
      <c r="L543" s="17">
        <f t="shared" si="51"/>
        <v>0</v>
      </c>
    </row>
    <row r="544" spans="1:12" ht="38.25" outlineLevel="6">
      <c r="A544" s="3" t="s">
        <v>20</v>
      </c>
      <c r="B544" s="4" t="s">
        <v>483</v>
      </c>
      <c r="C544" s="4" t="s">
        <v>163</v>
      </c>
      <c r="D544" s="4" t="s">
        <v>115</v>
      </c>
      <c r="E544" s="4" t="s">
        <v>21</v>
      </c>
      <c r="F544" s="13">
        <v>67.2</v>
      </c>
      <c r="G544" s="13">
        <v>67.2</v>
      </c>
      <c r="H544" s="19">
        <f t="shared" si="52"/>
        <v>1</v>
      </c>
      <c r="I544" s="5">
        <v>67.2</v>
      </c>
      <c r="J544" s="5">
        <v>67.2</v>
      </c>
      <c r="K544" s="17">
        <f t="shared" si="50"/>
        <v>0</v>
      </c>
      <c r="L544" s="17">
        <f t="shared" si="51"/>
        <v>0</v>
      </c>
    </row>
    <row r="545" spans="1:12" outlineLevel="2">
      <c r="A545" s="3" t="s">
        <v>190</v>
      </c>
      <c r="B545" s="4" t="s">
        <v>483</v>
      </c>
      <c r="C545" s="4" t="s">
        <v>191</v>
      </c>
      <c r="D545" s="4"/>
      <c r="E545" s="4"/>
      <c r="F545" s="13">
        <f t="shared" ref="F545:G548" si="56">F546</f>
        <v>265.31</v>
      </c>
      <c r="G545" s="13">
        <f t="shared" si="56"/>
        <v>261.36</v>
      </c>
      <c r="H545" s="19">
        <f t="shared" si="52"/>
        <v>0.98511175605894996</v>
      </c>
      <c r="I545" s="5">
        <v>265.31351999999998</v>
      </c>
      <c r="J545" s="5">
        <v>261.36387999999999</v>
      </c>
      <c r="K545" s="17">
        <f t="shared" si="50"/>
        <v>3.5199999999804277E-3</v>
      </c>
      <c r="L545" s="17">
        <f t="shared" si="51"/>
        <v>3.8799999999810098E-3</v>
      </c>
    </row>
    <row r="546" spans="1:12" ht="38.25" outlineLevel="3">
      <c r="A546" s="3" t="s">
        <v>192</v>
      </c>
      <c r="B546" s="4" t="s">
        <v>483</v>
      </c>
      <c r="C546" s="4" t="s">
        <v>191</v>
      </c>
      <c r="D546" s="4" t="s">
        <v>193</v>
      </c>
      <c r="E546" s="4"/>
      <c r="F546" s="13">
        <f t="shared" si="56"/>
        <v>265.31</v>
      </c>
      <c r="G546" s="13">
        <f t="shared" si="56"/>
        <v>261.36</v>
      </c>
      <c r="H546" s="19">
        <f t="shared" si="52"/>
        <v>0.98511175605894996</v>
      </c>
      <c r="I546" s="5">
        <v>265.31351999999998</v>
      </c>
      <c r="J546" s="5">
        <v>261.36387999999999</v>
      </c>
      <c r="K546" s="17">
        <f t="shared" si="50"/>
        <v>3.5199999999804277E-3</v>
      </c>
      <c r="L546" s="17">
        <f t="shared" si="51"/>
        <v>3.8799999999810098E-3</v>
      </c>
    </row>
    <row r="547" spans="1:12" ht="38.25" outlineLevel="4">
      <c r="A547" s="3" t="s">
        <v>194</v>
      </c>
      <c r="B547" s="4" t="s">
        <v>483</v>
      </c>
      <c r="C547" s="4" t="s">
        <v>191</v>
      </c>
      <c r="D547" s="4" t="s">
        <v>195</v>
      </c>
      <c r="E547" s="4"/>
      <c r="F547" s="13">
        <f t="shared" si="56"/>
        <v>265.31</v>
      </c>
      <c r="G547" s="13">
        <f t="shared" si="56"/>
        <v>261.36</v>
      </c>
      <c r="H547" s="19">
        <f t="shared" si="52"/>
        <v>0.98511175605894996</v>
      </c>
      <c r="I547" s="5">
        <v>265.31351999999998</v>
      </c>
      <c r="J547" s="5">
        <v>261.36387999999999</v>
      </c>
      <c r="K547" s="17">
        <f t="shared" si="50"/>
        <v>3.5199999999804277E-3</v>
      </c>
      <c r="L547" s="17">
        <f t="shared" si="51"/>
        <v>3.8799999999810098E-3</v>
      </c>
    </row>
    <row r="548" spans="1:12" ht="38.25" outlineLevel="5">
      <c r="A548" s="3" t="s">
        <v>196</v>
      </c>
      <c r="B548" s="4" t="s">
        <v>483</v>
      </c>
      <c r="C548" s="4" t="s">
        <v>191</v>
      </c>
      <c r="D548" s="4" t="s">
        <v>197</v>
      </c>
      <c r="E548" s="4"/>
      <c r="F548" s="13">
        <f t="shared" si="56"/>
        <v>265.31</v>
      </c>
      <c r="G548" s="13">
        <f t="shared" si="56"/>
        <v>261.36</v>
      </c>
      <c r="H548" s="19">
        <f t="shared" si="52"/>
        <v>0.98511175605894996</v>
      </c>
      <c r="I548" s="5">
        <v>265.31351999999998</v>
      </c>
      <c r="J548" s="5">
        <v>261.36387999999999</v>
      </c>
      <c r="K548" s="17">
        <f t="shared" si="50"/>
        <v>3.5199999999804277E-3</v>
      </c>
      <c r="L548" s="17">
        <f t="shared" si="51"/>
        <v>3.8799999999810098E-3</v>
      </c>
    </row>
    <row r="549" spans="1:12" ht="38.25" outlineLevel="6">
      <c r="A549" s="3" t="s">
        <v>20</v>
      </c>
      <c r="B549" s="4" t="s">
        <v>483</v>
      </c>
      <c r="C549" s="4" t="s">
        <v>191</v>
      </c>
      <c r="D549" s="4" t="s">
        <v>197</v>
      </c>
      <c r="E549" s="4" t="s">
        <v>21</v>
      </c>
      <c r="F549" s="13">
        <v>265.31</v>
      </c>
      <c r="G549" s="13">
        <v>261.36</v>
      </c>
      <c r="H549" s="19">
        <f t="shared" si="52"/>
        <v>0.98511175605894996</v>
      </c>
      <c r="I549" s="5">
        <v>265.31351999999998</v>
      </c>
      <c r="J549" s="5">
        <v>261.36387999999999</v>
      </c>
      <c r="K549" s="17">
        <f t="shared" si="50"/>
        <v>3.5199999999804277E-3</v>
      </c>
      <c r="L549" s="17">
        <f t="shared" si="51"/>
        <v>3.8799999999810098E-3</v>
      </c>
    </row>
    <row r="550" spans="1:12" outlineLevel="1">
      <c r="A550" s="3" t="s">
        <v>10</v>
      </c>
      <c r="B550" s="4" t="s">
        <v>483</v>
      </c>
      <c r="C550" s="4" t="s">
        <v>11</v>
      </c>
      <c r="D550" s="4"/>
      <c r="E550" s="4"/>
      <c r="F550" s="13">
        <f>F551+F558</f>
        <v>981.91</v>
      </c>
      <c r="G550" s="13">
        <f>G551+G558</f>
        <v>981.91</v>
      </c>
      <c r="H550" s="19">
        <f t="shared" si="52"/>
        <v>1</v>
      </c>
      <c r="I550" s="5">
        <v>981.90899999999999</v>
      </c>
      <c r="J550" s="5">
        <v>981.90899999999999</v>
      </c>
      <c r="K550" s="17">
        <f t="shared" si="50"/>
        <v>-9.9999999997635314E-4</v>
      </c>
      <c r="L550" s="17">
        <f t="shared" si="51"/>
        <v>-9.9999999997635314E-4</v>
      </c>
    </row>
    <row r="551" spans="1:12" outlineLevel="2">
      <c r="A551" s="3" t="s">
        <v>331</v>
      </c>
      <c r="B551" s="4" t="s">
        <v>483</v>
      </c>
      <c r="C551" s="4" t="s">
        <v>332</v>
      </c>
      <c r="D551" s="4"/>
      <c r="E551" s="4"/>
      <c r="F551" s="13">
        <f>F552</f>
        <v>700.3</v>
      </c>
      <c r="G551" s="13">
        <f>G552</f>
        <v>700.3</v>
      </c>
      <c r="H551" s="19">
        <f t="shared" si="52"/>
        <v>1</v>
      </c>
      <c r="I551" s="5">
        <v>700.3</v>
      </c>
      <c r="J551" s="5">
        <v>700.3</v>
      </c>
      <c r="K551" s="17">
        <f t="shared" si="50"/>
        <v>0</v>
      </c>
      <c r="L551" s="17">
        <f t="shared" si="51"/>
        <v>0</v>
      </c>
    </row>
    <row r="552" spans="1:12" ht="38.25" outlineLevel="3">
      <c r="A552" s="3" t="s">
        <v>317</v>
      </c>
      <c r="B552" s="4" t="s">
        <v>483</v>
      </c>
      <c r="C552" s="4" t="s">
        <v>332</v>
      </c>
      <c r="D552" s="4" t="s">
        <v>318</v>
      </c>
      <c r="E552" s="4"/>
      <c r="F552" s="13">
        <f>F553</f>
        <v>700.3</v>
      </c>
      <c r="G552" s="13">
        <f>G553</f>
        <v>700.3</v>
      </c>
      <c r="H552" s="19">
        <f t="shared" si="52"/>
        <v>1</v>
      </c>
      <c r="I552" s="5">
        <v>700.3</v>
      </c>
      <c r="J552" s="5">
        <v>700.3</v>
      </c>
      <c r="K552" s="17">
        <f t="shared" si="50"/>
        <v>0</v>
      </c>
      <c r="L552" s="17">
        <f t="shared" si="51"/>
        <v>0</v>
      </c>
    </row>
    <row r="553" spans="1:12" ht="25.5" outlineLevel="4">
      <c r="A553" s="3" t="s">
        <v>337</v>
      </c>
      <c r="B553" s="4" t="s">
        <v>483</v>
      </c>
      <c r="C553" s="4" t="s">
        <v>332</v>
      </c>
      <c r="D553" s="4" t="s">
        <v>338</v>
      </c>
      <c r="E553" s="4"/>
      <c r="F553" s="13">
        <f>F554+F556</f>
        <v>700.3</v>
      </c>
      <c r="G553" s="13">
        <f>G554+G556</f>
        <v>700.3</v>
      </c>
      <c r="H553" s="19">
        <f t="shared" si="52"/>
        <v>1</v>
      </c>
      <c r="I553" s="5">
        <v>700.3</v>
      </c>
      <c r="J553" s="5">
        <v>700.3</v>
      </c>
      <c r="K553" s="17">
        <f t="shared" si="50"/>
        <v>0</v>
      </c>
      <c r="L553" s="17">
        <f t="shared" si="51"/>
        <v>0</v>
      </c>
    </row>
    <row r="554" spans="1:12" ht="38.25" outlineLevel="5">
      <c r="A554" s="3" t="s">
        <v>527</v>
      </c>
      <c r="B554" s="4" t="s">
        <v>483</v>
      </c>
      <c r="C554" s="4" t="s">
        <v>332</v>
      </c>
      <c r="D554" s="4" t="s">
        <v>528</v>
      </c>
      <c r="E554" s="4"/>
      <c r="F554" s="13">
        <f>F555</f>
        <v>124.3</v>
      </c>
      <c r="G554" s="13">
        <f>G555</f>
        <v>124.3</v>
      </c>
      <c r="H554" s="19">
        <f t="shared" si="52"/>
        <v>1</v>
      </c>
      <c r="I554" s="5">
        <v>124.3</v>
      </c>
      <c r="J554" s="5">
        <v>124.3</v>
      </c>
      <c r="K554" s="17">
        <f t="shared" si="50"/>
        <v>0</v>
      </c>
      <c r="L554" s="17">
        <f t="shared" si="51"/>
        <v>0</v>
      </c>
    </row>
    <row r="555" spans="1:12" ht="63.75" outlineLevel="6">
      <c r="A555" s="3" t="s">
        <v>48</v>
      </c>
      <c r="B555" s="4" t="s">
        <v>483</v>
      </c>
      <c r="C555" s="4" t="s">
        <v>332</v>
      </c>
      <c r="D555" s="4" t="s">
        <v>528</v>
      </c>
      <c r="E555" s="4" t="s">
        <v>49</v>
      </c>
      <c r="F555" s="13">
        <v>124.3</v>
      </c>
      <c r="G555" s="13">
        <v>124.3</v>
      </c>
      <c r="H555" s="19">
        <f t="shared" si="52"/>
        <v>1</v>
      </c>
      <c r="I555" s="5">
        <v>124.3</v>
      </c>
      <c r="J555" s="5">
        <v>124.3</v>
      </c>
      <c r="K555" s="17">
        <f t="shared" si="50"/>
        <v>0</v>
      </c>
      <c r="L555" s="17">
        <f t="shared" si="51"/>
        <v>0</v>
      </c>
    </row>
    <row r="556" spans="1:12" ht="38.25" outlineLevel="5">
      <c r="A556" s="3" t="s">
        <v>345</v>
      </c>
      <c r="B556" s="4" t="s">
        <v>483</v>
      </c>
      <c r="C556" s="4" t="s">
        <v>332</v>
      </c>
      <c r="D556" s="4" t="s">
        <v>529</v>
      </c>
      <c r="E556" s="4"/>
      <c r="F556" s="13">
        <f>F557</f>
        <v>576</v>
      </c>
      <c r="G556" s="13">
        <f>G557</f>
        <v>576</v>
      </c>
      <c r="H556" s="19">
        <f t="shared" si="52"/>
        <v>1</v>
      </c>
      <c r="I556" s="5">
        <v>576</v>
      </c>
      <c r="J556" s="5">
        <v>576</v>
      </c>
      <c r="K556" s="17">
        <f t="shared" si="50"/>
        <v>0</v>
      </c>
      <c r="L556" s="17">
        <f t="shared" si="51"/>
        <v>0</v>
      </c>
    </row>
    <row r="557" spans="1:12" ht="63.75" outlineLevel="6">
      <c r="A557" s="3" t="s">
        <v>48</v>
      </c>
      <c r="B557" s="4" t="s">
        <v>483</v>
      </c>
      <c r="C557" s="4" t="s">
        <v>332</v>
      </c>
      <c r="D557" s="4" t="s">
        <v>529</v>
      </c>
      <c r="E557" s="4" t="s">
        <v>49</v>
      </c>
      <c r="F557" s="13">
        <v>576</v>
      </c>
      <c r="G557" s="13">
        <v>576</v>
      </c>
      <c r="H557" s="19">
        <f t="shared" si="52"/>
        <v>1</v>
      </c>
      <c r="I557" s="5">
        <v>576</v>
      </c>
      <c r="J557" s="5">
        <v>576</v>
      </c>
      <c r="K557" s="17">
        <f t="shared" si="50"/>
        <v>0</v>
      </c>
      <c r="L557" s="17">
        <f t="shared" si="51"/>
        <v>0</v>
      </c>
    </row>
    <row r="558" spans="1:12" outlineLevel="2">
      <c r="A558" s="3" t="s">
        <v>530</v>
      </c>
      <c r="B558" s="4" t="s">
        <v>483</v>
      </c>
      <c r="C558" s="4" t="s">
        <v>531</v>
      </c>
      <c r="D558" s="4"/>
      <c r="E558" s="4"/>
      <c r="F558" s="13">
        <f t="shared" ref="F558:G560" si="57">F559</f>
        <v>281.61</v>
      </c>
      <c r="G558" s="13">
        <f t="shared" si="57"/>
        <v>281.61</v>
      </c>
      <c r="H558" s="19">
        <f t="shared" si="52"/>
        <v>1</v>
      </c>
      <c r="I558" s="5">
        <v>281.60899999999998</v>
      </c>
      <c r="J558" s="5">
        <v>281.60899999999998</v>
      </c>
      <c r="K558" s="17">
        <f t="shared" si="50"/>
        <v>-1.0000000000331966E-3</v>
      </c>
      <c r="L558" s="17">
        <f t="shared" si="51"/>
        <v>-1.0000000000331966E-3</v>
      </c>
    </row>
    <row r="559" spans="1:12" ht="38.25" outlineLevel="3">
      <c r="A559" s="3" t="s">
        <v>317</v>
      </c>
      <c r="B559" s="4" t="s">
        <v>483</v>
      </c>
      <c r="C559" s="4" t="s">
        <v>531</v>
      </c>
      <c r="D559" s="4" t="s">
        <v>318</v>
      </c>
      <c r="E559" s="4"/>
      <c r="F559" s="13">
        <f t="shared" si="57"/>
        <v>281.61</v>
      </c>
      <c r="G559" s="13">
        <f t="shared" si="57"/>
        <v>281.61</v>
      </c>
      <c r="H559" s="19">
        <f t="shared" si="52"/>
        <v>1</v>
      </c>
      <c r="I559" s="5">
        <v>281.60899999999998</v>
      </c>
      <c r="J559" s="5">
        <v>281.60899999999998</v>
      </c>
      <c r="K559" s="17">
        <f t="shared" si="50"/>
        <v>-1.0000000000331966E-3</v>
      </c>
      <c r="L559" s="17">
        <f t="shared" si="51"/>
        <v>-1.0000000000331966E-3</v>
      </c>
    </row>
    <row r="560" spans="1:12" outlineLevel="4">
      <c r="A560" s="3" t="s">
        <v>532</v>
      </c>
      <c r="B560" s="4" t="s">
        <v>483</v>
      </c>
      <c r="C560" s="4" t="s">
        <v>531</v>
      </c>
      <c r="D560" s="4" t="s">
        <v>533</v>
      </c>
      <c r="E560" s="4"/>
      <c r="F560" s="13">
        <f t="shared" si="57"/>
        <v>281.61</v>
      </c>
      <c r="G560" s="13">
        <f t="shared" si="57"/>
        <v>281.61</v>
      </c>
      <c r="H560" s="19">
        <f t="shared" si="52"/>
        <v>1</v>
      </c>
      <c r="I560" s="5">
        <v>281.60899999999998</v>
      </c>
      <c r="J560" s="5">
        <v>281.60899999999998</v>
      </c>
      <c r="K560" s="17">
        <f t="shared" si="50"/>
        <v>-1.0000000000331966E-3</v>
      </c>
      <c r="L560" s="17">
        <f t="shared" si="51"/>
        <v>-1.0000000000331966E-3</v>
      </c>
    </row>
    <row r="561" spans="1:12" ht="38.25" outlineLevel="5">
      <c r="A561" s="3" t="s">
        <v>534</v>
      </c>
      <c r="B561" s="4" t="s">
        <v>483</v>
      </c>
      <c r="C561" s="4" t="s">
        <v>531</v>
      </c>
      <c r="D561" s="4" t="s">
        <v>535</v>
      </c>
      <c r="E561" s="4"/>
      <c r="F561" s="13">
        <f>F562+F563</f>
        <v>281.61</v>
      </c>
      <c r="G561" s="13">
        <f>G562+G563</f>
        <v>281.61</v>
      </c>
      <c r="H561" s="19">
        <f t="shared" si="52"/>
        <v>1</v>
      </c>
      <c r="I561" s="5">
        <v>281.60899999999998</v>
      </c>
      <c r="J561" s="5">
        <v>281.60899999999998</v>
      </c>
      <c r="K561" s="17">
        <f t="shared" si="50"/>
        <v>-1.0000000000331966E-3</v>
      </c>
      <c r="L561" s="17">
        <f t="shared" si="51"/>
        <v>-1.0000000000331966E-3</v>
      </c>
    </row>
    <row r="562" spans="1:12" ht="38.25" outlineLevel="6">
      <c r="A562" s="3" t="s">
        <v>20</v>
      </c>
      <c r="B562" s="4" t="s">
        <v>483</v>
      </c>
      <c r="C562" s="4" t="s">
        <v>531</v>
      </c>
      <c r="D562" s="4" t="s">
        <v>535</v>
      </c>
      <c r="E562" s="4" t="s">
        <v>21</v>
      </c>
      <c r="F562" s="13">
        <v>203.61</v>
      </c>
      <c r="G562" s="13">
        <v>203.61</v>
      </c>
      <c r="H562" s="19">
        <f t="shared" si="52"/>
        <v>1</v>
      </c>
      <c r="I562" s="5">
        <v>203.60900000000001</v>
      </c>
      <c r="J562" s="5">
        <v>203.60900000000001</v>
      </c>
      <c r="K562" s="17">
        <f t="shared" si="50"/>
        <v>-1.0000000000047748E-3</v>
      </c>
      <c r="L562" s="17">
        <f t="shared" si="51"/>
        <v>-1.0000000000047748E-3</v>
      </c>
    </row>
    <row r="563" spans="1:12" outlineLevel="6">
      <c r="A563" s="3" t="s">
        <v>242</v>
      </c>
      <c r="B563" s="4" t="s">
        <v>483</v>
      </c>
      <c r="C563" s="4" t="s">
        <v>531</v>
      </c>
      <c r="D563" s="4" t="s">
        <v>535</v>
      </c>
      <c r="E563" s="4" t="s">
        <v>243</v>
      </c>
      <c r="F563" s="13">
        <v>78</v>
      </c>
      <c r="G563" s="13">
        <v>78</v>
      </c>
      <c r="H563" s="19">
        <f t="shared" si="52"/>
        <v>1</v>
      </c>
      <c r="I563" s="5">
        <v>78</v>
      </c>
      <c r="J563" s="5">
        <v>78</v>
      </c>
      <c r="K563" s="17">
        <f t="shared" si="50"/>
        <v>0</v>
      </c>
      <c r="L563" s="17">
        <f t="shared" si="51"/>
        <v>0</v>
      </c>
    </row>
    <row r="564" spans="1:12" outlineLevel="1">
      <c r="A564" s="3" t="s">
        <v>380</v>
      </c>
      <c r="B564" s="4" t="s">
        <v>483</v>
      </c>
      <c r="C564" s="4" t="s">
        <v>381</v>
      </c>
      <c r="D564" s="4"/>
      <c r="E564" s="4"/>
      <c r="F564" s="13">
        <f t="shared" ref="F564:G567" si="58">F565</f>
        <v>403.54</v>
      </c>
      <c r="G564" s="13">
        <f t="shared" si="58"/>
        <v>392.55</v>
      </c>
      <c r="H564" s="19">
        <f t="shared" si="52"/>
        <v>0.97276602071665752</v>
      </c>
      <c r="I564" s="5">
        <v>403.53798999999998</v>
      </c>
      <c r="J564" s="5">
        <v>392.55049000000002</v>
      </c>
      <c r="K564" s="17">
        <f t="shared" si="50"/>
        <v>-2.0100000000411455E-3</v>
      </c>
      <c r="L564" s="17">
        <f t="shared" si="51"/>
        <v>4.9000000001342414E-4</v>
      </c>
    </row>
    <row r="565" spans="1:12" outlineLevel="2">
      <c r="A565" s="3" t="s">
        <v>382</v>
      </c>
      <c r="B565" s="4" t="s">
        <v>483</v>
      </c>
      <c r="C565" s="4" t="s">
        <v>383</v>
      </c>
      <c r="D565" s="4"/>
      <c r="E565" s="4"/>
      <c r="F565" s="13">
        <f t="shared" si="58"/>
        <v>403.54</v>
      </c>
      <c r="G565" s="13">
        <f t="shared" si="58"/>
        <v>392.55</v>
      </c>
      <c r="H565" s="19">
        <f t="shared" si="52"/>
        <v>0.97276602071665752</v>
      </c>
      <c r="I565" s="5">
        <v>403.53798999999998</v>
      </c>
      <c r="J565" s="5">
        <v>392.55049000000002</v>
      </c>
      <c r="K565" s="17">
        <f t="shared" si="50"/>
        <v>-2.0100000000411455E-3</v>
      </c>
      <c r="L565" s="17">
        <f t="shared" si="51"/>
        <v>4.9000000001342414E-4</v>
      </c>
    </row>
    <row r="566" spans="1:12" ht="38.25" outlineLevel="3">
      <c r="A566" s="3" t="s">
        <v>358</v>
      </c>
      <c r="B566" s="4" t="s">
        <v>483</v>
      </c>
      <c r="C566" s="4" t="s">
        <v>383</v>
      </c>
      <c r="D566" s="4" t="s">
        <v>359</v>
      </c>
      <c r="E566" s="4"/>
      <c r="F566" s="13">
        <f t="shared" si="58"/>
        <v>403.54</v>
      </c>
      <c r="G566" s="13">
        <f t="shared" si="58"/>
        <v>392.55</v>
      </c>
      <c r="H566" s="19">
        <f t="shared" si="52"/>
        <v>0.97276602071665752</v>
      </c>
      <c r="I566" s="5">
        <v>403.53798999999998</v>
      </c>
      <c r="J566" s="5">
        <v>392.55049000000002</v>
      </c>
      <c r="K566" s="17">
        <f t="shared" si="50"/>
        <v>-2.0100000000411455E-3</v>
      </c>
      <c r="L566" s="17">
        <f t="shared" si="51"/>
        <v>4.9000000001342414E-4</v>
      </c>
    </row>
    <row r="567" spans="1:12" ht="38.25" outlineLevel="4">
      <c r="A567" s="3" t="s">
        <v>388</v>
      </c>
      <c r="B567" s="4" t="s">
        <v>483</v>
      </c>
      <c r="C567" s="4" t="s">
        <v>383</v>
      </c>
      <c r="D567" s="4" t="s">
        <v>389</v>
      </c>
      <c r="E567" s="4"/>
      <c r="F567" s="13">
        <f t="shared" si="58"/>
        <v>403.54</v>
      </c>
      <c r="G567" s="13">
        <f t="shared" si="58"/>
        <v>392.55</v>
      </c>
      <c r="H567" s="19">
        <f t="shared" si="52"/>
        <v>0.97276602071665752</v>
      </c>
      <c r="I567" s="5">
        <v>403.53798999999998</v>
      </c>
      <c r="J567" s="5">
        <v>392.55049000000002</v>
      </c>
      <c r="K567" s="17">
        <f t="shared" si="50"/>
        <v>-2.0100000000411455E-3</v>
      </c>
      <c r="L567" s="17">
        <f t="shared" si="51"/>
        <v>4.9000000001342414E-4</v>
      </c>
    </row>
    <row r="568" spans="1:12" ht="38.25" outlineLevel="5">
      <c r="A568" s="3" t="s">
        <v>391</v>
      </c>
      <c r="B568" s="4" t="s">
        <v>483</v>
      </c>
      <c r="C568" s="4" t="s">
        <v>383</v>
      </c>
      <c r="D568" s="4" t="s">
        <v>392</v>
      </c>
      <c r="E568" s="4"/>
      <c r="F568" s="13">
        <f>F569+F570</f>
        <v>403.54</v>
      </c>
      <c r="G568" s="13">
        <f>G569+G570</f>
        <v>392.55</v>
      </c>
      <c r="H568" s="19">
        <f t="shared" si="52"/>
        <v>0.97276602071665752</v>
      </c>
      <c r="I568" s="5">
        <v>403.53798999999998</v>
      </c>
      <c r="J568" s="5">
        <v>392.55049000000002</v>
      </c>
      <c r="K568" s="17">
        <f t="shared" si="50"/>
        <v>-2.0100000000411455E-3</v>
      </c>
      <c r="L568" s="17">
        <f t="shared" si="51"/>
        <v>4.9000000001342414E-4</v>
      </c>
    </row>
    <row r="569" spans="1:12" ht="38.25" outlineLevel="6">
      <c r="A569" s="3" t="s">
        <v>20</v>
      </c>
      <c r="B569" s="4" t="s">
        <v>483</v>
      </c>
      <c r="C569" s="4" t="s">
        <v>383</v>
      </c>
      <c r="D569" s="4" t="s">
        <v>392</v>
      </c>
      <c r="E569" s="4" t="s">
        <v>21</v>
      </c>
      <c r="F569" s="13">
        <v>397.04</v>
      </c>
      <c r="G569" s="13">
        <v>386.05</v>
      </c>
      <c r="H569" s="19">
        <f t="shared" si="52"/>
        <v>0.97232016925246822</v>
      </c>
      <c r="I569" s="5">
        <v>397.04009000000002</v>
      </c>
      <c r="J569" s="5">
        <v>386.05259000000001</v>
      </c>
      <c r="K569" s="17">
        <f t="shared" si="50"/>
        <v>9.0000000000145519E-5</v>
      </c>
      <c r="L569" s="17">
        <f t="shared" si="51"/>
        <v>2.5899999999978718E-3</v>
      </c>
    </row>
    <row r="570" spans="1:12" outlineLevel="6">
      <c r="A570" s="3" t="s">
        <v>536</v>
      </c>
      <c r="B570" s="4" t="s">
        <v>483</v>
      </c>
      <c r="C570" s="4" t="s">
        <v>383</v>
      </c>
      <c r="D570" s="4" t="s">
        <v>392</v>
      </c>
      <c r="E570" s="4" t="s">
        <v>537</v>
      </c>
      <c r="F570" s="13">
        <v>6.5</v>
      </c>
      <c r="G570" s="13">
        <v>6.5</v>
      </c>
      <c r="H570" s="19">
        <f t="shared" si="52"/>
        <v>1</v>
      </c>
      <c r="I570" s="5">
        <v>6.4978999999999996</v>
      </c>
      <c r="J570" s="5">
        <v>6.4978999999999996</v>
      </c>
      <c r="K570" s="17">
        <f t="shared" si="50"/>
        <v>-2.1000000000004349E-3</v>
      </c>
      <c r="L570" s="17">
        <f t="shared" si="51"/>
        <v>-2.1000000000004349E-3</v>
      </c>
    </row>
    <row r="571" spans="1:12" outlineLevel="1">
      <c r="A571" s="3" t="s">
        <v>418</v>
      </c>
      <c r="B571" s="4" t="s">
        <v>483</v>
      </c>
      <c r="C571" s="4" t="s">
        <v>419</v>
      </c>
      <c r="D571" s="4"/>
      <c r="E571" s="4"/>
      <c r="F571" s="13">
        <f>F572</f>
        <v>1077.6400000000001</v>
      </c>
      <c r="G571" s="13">
        <f>G572</f>
        <v>1075.2800000000002</v>
      </c>
      <c r="H571" s="19">
        <f t="shared" si="52"/>
        <v>0.99781002932333629</v>
      </c>
      <c r="I571" s="5">
        <v>1077.6389200000001</v>
      </c>
      <c r="J571" s="5">
        <v>1075.2789</v>
      </c>
      <c r="K571" s="17">
        <f t="shared" si="50"/>
        <v>-1.0800000000017462E-3</v>
      </c>
      <c r="L571" s="17">
        <f t="shared" si="51"/>
        <v>-1.1000000001786248E-3</v>
      </c>
    </row>
    <row r="572" spans="1:12" outlineLevel="2">
      <c r="A572" s="3" t="s">
        <v>420</v>
      </c>
      <c r="B572" s="4" t="s">
        <v>483</v>
      </c>
      <c r="C572" s="4" t="s">
        <v>421</v>
      </c>
      <c r="D572" s="4"/>
      <c r="E572" s="4"/>
      <c r="F572" s="13">
        <f>F573</f>
        <v>1077.6400000000001</v>
      </c>
      <c r="G572" s="13">
        <f>G573</f>
        <v>1075.2800000000002</v>
      </c>
      <c r="H572" s="19">
        <f t="shared" si="52"/>
        <v>0.99781002932333629</v>
      </c>
      <c r="I572" s="5">
        <v>1077.6389200000001</v>
      </c>
      <c r="J572" s="5">
        <v>1075.2789</v>
      </c>
      <c r="K572" s="17">
        <f t="shared" si="50"/>
        <v>-1.0800000000017462E-3</v>
      </c>
      <c r="L572" s="17">
        <f t="shared" si="51"/>
        <v>-1.1000000001786248E-3</v>
      </c>
    </row>
    <row r="573" spans="1:12" ht="51" outlineLevel="3">
      <c r="A573" s="3" t="s">
        <v>422</v>
      </c>
      <c r="B573" s="4" t="s">
        <v>483</v>
      </c>
      <c r="C573" s="4" t="s">
        <v>421</v>
      </c>
      <c r="D573" s="4" t="s">
        <v>423</v>
      </c>
      <c r="E573" s="4"/>
      <c r="F573" s="13">
        <f>F574+F577+F580+F584</f>
        <v>1077.6400000000001</v>
      </c>
      <c r="G573" s="13">
        <f>G574+G577+G580+G584</f>
        <v>1075.2800000000002</v>
      </c>
      <c r="H573" s="19">
        <f t="shared" si="52"/>
        <v>0.99781002932333629</v>
      </c>
      <c r="I573" s="5">
        <v>1077.6389200000001</v>
      </c>
      <c r="J573" s="5">
        <v>1075.2789</v>
      </c>
      <c r="K573" s="17">
        <f t="shared" si="50"/>
        <v>-1.0800000000017462E-3</v>
      </c>
      <c r="L573" s="17">
        <f t="shared" si="51"/>
        <v>-1.1000000001786248E-3</v>
      </c>
    </row>
    <row r="574" spans="1:12" ht="25.5" outlineLevel="4">
      <c r="A574" s="3" t="s">
        <v>426</v>
      </c>
      <c r="B574" s="4" t="s">
        <v>483</v>
      </c>
      <c r="C574" s="4" t="s">
        <v>421</v>
      </c>
      <c r="D574" s="4" t="s">
        <v>427</v>
      </c>
      <c r="E574" s="4"/>
      <c r="F574" s="13">
        <f>F575</f>
        <v>303.33</v>
      </c>
      <c r="G574" s="13">
        <f>G575</f>
        <v>300.97000000000003</v>
      </c>
      <c r="H574" s="19">
        <f t="shared" si="52"/>
        <v>0.99221969472192018</v>
      </c>
      <c r="I574" s="5">
        <v>303.33100000000002</v>
      </c>
      <c r="J574" s="5">
        <v>300.971</v>
      </c>
      <c r="K574" s="17">
        <f t="shared" si="50"/>
        <v>1.0000000000331966E-3</v>
      </c>
      <c r="L574" s="17">
        <f t="shared" si="51"/>
        <v>9.9999999997635314E-4</v>
      </c>
    </row>
    <row r="575" spans="1:12" ht="25.5" outlineLevel="5">
      <c r="A575" s="3" t="s">
        <v>428</v>
      </c>
      <c r="B575" s="4" t="s">
        <v>483</v>
      </c>
      <c r="C575" s="4" t="s">
        <v>421</v>
      </c>
      <c r="D575" s="4" t="s">
        <v>429</v>
      </c>
      <c r="E575" s="4"/>
      <c r="F575" s="13">
        <f>F576</f>
        <v>303.33</v>
      </c>
      <c r="G575" s="13">
        <f>G576</f>
        <v>300.97000000000003</v>
      </c>
      <c r="H575" s="19">
        <f t="shared" si="52"/>
        <v>0.99221969472192018</v>
      </c>
      <c r="I575" s="5">
        <v>303.33100000000002</v>
      </c>
      <c r="J575" s="5">
        <v>300.971</v>
      </c>
      <c r="K575" s="17">
        <f t="shared" si="50"/>
        <v>1.0000000000331966E-3</v>
      </c>
      <c r="L575" s="17">
        <f t="shared" si="51"/>
        <v>9.9999999997635314E-4</v>
      </c>
    </row>
    <row r="576" spans="1:12" ht="38.25" outlineLevel="6">
      <c r="A576" s="3" t="s">
        <v>20</v>
      </c>
      <c r="B576" s="4" t="s">
        <v>483</v>
      </c>
      <c r="C576" s="4" t="s">
        <v>421</v>
      </c>
      <c r="D576" s="4" t="s">
        <v>429</v>
      </c>
      <c r="E576" s="4" t="s">
        <v>21</v>
      </c>
      <c r="F576" s="13">
        <v>303.33</v>
      </c>
      <c r="G576" s="13">
        <v>300.97000000000003</v>
      </c>
      <c r="H576" s="19">
        <f t="shared" si="52"/>
        <v>0.99221969472192018</v>
      </c>
      <c r="I576" s="5">
        <v>303.33100000000002</v>
      </c>
      <c r="J576" s="5">
        <v>300.971</v>
      </c>
      <c r="K576" s="17">
        <f t="shared" si="50"/>
        <v>1.0000000000331966E-3</v>
      </c>
      <c r="L576" s="17">
        <f t="shared" si="51"/>
        <v>9.9999999997635314E-4</v>
      </c>
    </row>
    <row r="577" spans="1:12" ht="38.25" outlineLevel="4">
      <c r="A577" s="3" t="s">
        <v>438</v>
      </c>
      <c r="B577" s="4" t="s">
        <v>483</v>
      </c>
      <c r="C577" s="4" t="s">
        <v>421</v>
      </c>
      <c r="D577" s="4" t="s">
        <v>439</v>
      </c>
      <c r="E577" s="4"/>
      <c r="F577" s="13">
        <f>F578</f>
        <v>136.4</v>
      </c>
      <c r="G577" s="13">
        <f>G578</f>
        <v>136.4</v>
      </c>
      <c r="H577" s="19">
        <f t="shared" si="52"/>
        <v>1</v>
      </c>
      <c r="I577" s="5">
        <v>136.4</v>
      </c>
      <c r="J577" s="5">
        <v>136.4</v>
      </c>
      <c r="K577" s="17">
        <f t="shared" si="50"/>
        <v>0</v>
      </c>
      <c r="L577" s="17">
        <f t="shared" si="51"/>
        <v>0</v>
      </c>
    </row>
    <row r="578" spans="1:12" ht="38.25" outlineLevel="5">
      <c r="A578" s="3" t="s">
        <v>445</v>
      </c>
      <c r="B578" s="4" t="s">
        <v>483</v>
      </c>
      <c r="C578" s="4" t="s">
        <v>421</v>
      </c>
      <c r="D578" s="4" t="s">
        <v>538</v>
      </c>
      <c r="E578" s="4"/>
      <c r="F578" s="13">
        <f>F579</f>
        <v>136.4</v>
      </c>
      <c r="G578" s="13">
        <f>G579</f>
        <v>136.4</v>
      </c>
      <c r="H578" s="19">
        <f t="shared" si="52"/>
        <v>1</v>
      </c>
      <c r="I578" s="5">
        <v>136.4</v>
      </c>
      <c r="J578" s="5">
        <v>136.4</v>
      </c>
      <c r="K578" s="17">
        <f t="shared" si="50"/>
        <v>0</v>
      </c>
      <c r="L578" s="17">
        <f t="shared" si="51"/>
        <v>0</v>
      </c>
    </row>
    <row r="579" spans="1:12" ht="38.25" outlineLevel="6">
      <c r="A579" s="3" t="s">
        <v>20</v>
      </c>
      <c r="B579" s="4" t="s">
        <v>483</v>
      </c>
      <c r="C579" s="4" t="s">
        <v>421</v>
      </c>
      <c r="D579" s="4" t="s">
        <v>538</v>
      </c>
      <c r="E579" s="4" t="s">
        <v>21</v>
      </c>
      <c r="F579" s="13">
        <v>136.4</v>
      </c>
      <c r="G579" s="13">
        <v>136.4</v>
      </c>
      <c r="H579" s="19">
        <f t="shared" si="52"/>
        <v>1</v>
      </c>
      <c r="I579" s="5">
        <v>136.4</v>
      </c>
      <c r="J579" s="5">
        <v>136.4</v>
      </c>
      <c r="K579" s="17">
        <f t="shared" si="50"/>
        <v>0</v>
      </c>
      <c r="L579" s="17">
        <f t="shared" si="51"/>
        <v>0</v>
      </c>
    </row>
    <row r="580" spans="1:12" ht="51" outlineLevel="4">
      <c r="A580" s="3" t="s">
        <v>539</v>
      </c>
      <c r="B580" s="4" t="s">
        <v>483</v>
      </c>
      <c r="C580" s="4" t="s">
        <v>421</v>
      </c>
      <c r="D580" s="4" t="s">
        <v>540</v>
      </c>
      <c r="E580" s="4"/>
      <c r="F580" s="13">
        <f>F581</f>
        <v>564.91000000000008</v>
      </c>
      <c r="G580" s="13">
        <f>G581</f>
        <v>564.91000000000008</v>
      </c>
      <c r="H580" s="19">
        <f t="shared" si="52"/>
        <v>1</v>
      </c>
      <c r="I580" s="5">
        <v>564.90791999999999</v>
      </c>
      <c r="J580" s="5">
        <v>564.90790000000004</v>
      </c>
      <c r="K580" s="17">
        <f t="shared" si="50"/>
        <v>-2.0800000000917862E-3</v>
      </c>
      <c r="L580" s="17">
        <f t="shared" si="51"/>
        <v>-2.1000000000412911E-3</v>
      </c>
    </row>
    <row r="581" spans="1:12" ht="51" outlineLevel="5">
      <c r="A581" s="3" t="s">
        <v>541</v>
      </c>
      <c r="B581" s="4" t="s">
        <v>483</v>
      </c>
      <c r="C581" s="4" t="s">
        <v>421</v>
      </c>
      <c r="D581" s="4" t="s">
        <v>542</v>
      </c>
      <c r="E581" s="4"/>
      <c r="F581" s="13">
        <f>F582+F583</f>
        <v>564.91000000000008</v>
      </c>
      <c r="G581" s="13">
        <f>G582+G583</f>
        <v>564.91000000000008</v>
      </c>
      <c r="H581" s="19">
        <f t="shared" si="52"/>
        <v>1</v>
      </c>
      <c r="I581" s="5">
        <v>564.90791999999999</v>
      </c>
      <c r="J581" s="5">
        <v>564.90790000000004</v>
      </c>
      <c r="K581" s="17">
        <f t="shared" si="50"/>
        <v>-2.0800000000917862E-3</v>
      </c>
      <c r="L581" s="17">
        <f t="shared" si="51"/>
        <v>-2.1000000000412911E-3</v>
      </c>
    </row>
    <row r="582" spans="1:12" ht="38.25" outlineLevel="6">
      <c r="A582" s="3" t="s">
        <v>20</v>
      </c>
      <c r="B582" s="4" t="s">
        <v>483</v>
      </c>
      <c r="C582" s="4" t="s">
        <v>421</v>
      </c>
      <c r="D582" s="4" t="s">
        <v>542</v>
      </c>
      <c r="E582" s="4" t="s">
        <v>21</v>
      </c>
      <c r="F582" s="13">
        <v>88</v>
      </c>
      <c r="G582" s="13">
        <v>88</v>
      </c>
      <c r="H582" s="19">
        <f t="shared" si="52"/>
        <v>1</v>
      </c>
      <c r="I582" s="5">
        <v>88</v>
      </c>
      <c r="J582" s="5">
        <v>88</v>
      </c>
      <c r="K582" s="17">
        <f t="shared" si="50"/>
        <v>0</v>
      </c>
      <c r="L582" s="17">
        <f t="shared" si="51"/>
        <v>0</v>
      </c>
    </row>
    <row r="583" spans="1:12" outlineLevel="6">
      <c r="A583" s="3" t="s">
        <v>536</v>
      </c>
      <c r="B583" s="4" t="s">
        <v>483</v>
      </c>
      <c r="C583" s="4" t="s">
        <v>421</v>
      </c>
      <c r="D583" s="4" t="s">
        <v>542</v>
      </c>
      <c r="E583" s="4" t="s">
        <v>537</v>
      </c>
      <c r="F583" s="13">
        <v>476.91</v>
      </c>
      <c r="G583" s="13">
        <v>476.91</v>
      </c>
      <c r="H583" s="19">
        <f t="shared" si="52"/>
        <v>1</v>
      </c>
      <c r="I583" s="5">
        <v>476.90791999999999</v>
      </c>
      <c r="J583" s="5">
        <v>476.90789999999998</v>
      </c>
      <c r="K583" s="17">
        <f t="shared" si="50"/>
        <v>-2.0800000000349428E-3</v>
      </c>
      <c r="L583" s="17">
        <f t="shared" si="51"/>
        <v>-2.1000000000412911E-3</v>
      </c>
    </row>
    <row r="584" spans="1:12" ht="51" outlineLevel="4">
      <c r="A584" s="3" t="s">
        <v>443</v>
      </c>
      <c r="B584" s="4" t="s">
        <v>483</v>
      </c>
      <c r="C584" s="4" t="s">
        <v>421</v>
      </c>
      <c r="D584" s="4" t="s">
        <v>444</v>
      </c>
      <c r="E584" s="4"/>
      <c r="F584" s="13">
        <f>F585</f>
        <v>73</v>
      </c>
      <c r="G584" s="13">
        <f>G585</f>
        <v>73</v>
      </c>
      <c r="H584" s="19">
        <f t="shared" si="52"/>
        <v>1</v>
      </c>
      <c r="I584" s="5">
        <v>73</v>
      </c>
      <c r="J584" s="5">
        <v>73</v>
      </c>
      <c r="K584" s="17">
        <f t="shared" si="50"/>
        <v>0</v>
      </c>
      <c r="L584" s="17">
        <f t="shared" si="51"/>
        <v>0</v>
      </c>
    </row>
    <row r="585" spans="1:12" ht="38.25" outlineLevel="5">
      <c r="A585" s="3" t="s">
        <v>445</v>
      </c>
      <c r="B585" s="4" t="s">
        <v>483</v>
      </c>
      <c r="C585" s="4" t="s">
        <v>421</v>
      </c>
      <c r="D585" s="4" t="s">
        <v>446</v>
      </c>
      <c r="E585" s="4"/>
      <c r="F585" s="13">
        <f>F586</f>
        <v>73</v>
      </c>
      <c r="G585" s="13">
        <f>G586</f>
        <v>73</v>
      </c>
      <c r="H585" s="19">
        <f t="shared" si="52"/>
        <v>1</v>
      </c>
      <c r="I585" s="5">
        <v>73</v>
      </c>
      <c r="J585" s="5">
        <v>73</v>
      </c>
      <c r="K585" s="17">
        <f t="shared" si="50"/>
        <v>0</v>
      </c>
      <c r="L585" s="17">
        <f t="shared" si="51"/>
        <v>0</v>
      </c>
    </row>
    <row r="586" spans="1:12" ht="38.25" outlineLevel="6">
      <c r="A586" s="3" t="s">
        <v>20</v>
      </c>
      <c r="B586" s="4" t="s">
        <v>483</v>
      </c>
      <c r="C586" s="4" t="s">
        <v>421</v>
      </c>
      <c r="D586" s="4" t="s">
        <v>446</v>
      </c>
      <c r="E586" s="4" t="s">
        <v>21</v>
      </c>
      <c r="F586" s="13">
        <v>73</v>
      </c>
      <c r="G586" s="13">
        <v>73</v>
      </c>
      <c r="H586" s="19">
        <f t="shared" si="52"/>
        <v>1</v>
      </c>
      <c r="I586" s="5">
        <v>73</v>
      </c>
      <c r="J586" s="5">
        <v>73</v>
      </c>
      <c r="K586" s="17">
        <f t="shared" si="50"/>
        <v>0</v>
      </c>
      <c r="L586" s="17">
        <f t="shared" si="51"/>
        <v>0</v>
      </c>
    </row>
    <row r="587" spans="1:12" s="10" customFormat="1" ht="51">
      <c r="A587" s="7" t="s">
        <v>543</v>
      </c>
      <c r="B587" s="8" t="s">
        <v>544</v>
      </c>
      <c r="C587" s="8"/>
      <c r="D587" s="8"/>
      <c r="E587" s="8"/>
      <c r="F587" s="12">
        <f>F588+F622+F628+F634+F646+F663+F669+F678</f>
        <v>41982.539999999994</v>
      </c>
      <c r="G587" s="12">
        <f>G588+G622+G628+G634+G646+G663+G669+G678</f>
        <v>33880.78</v>
      </c>
      <c r="H587" s="18">
        <f t="shared" si="52"/>
        <v>0.80702072814079384</v>
      </c>
      <c r="I587" s="9">
        <v>41982.547890000002</v>
      </c>
      <c r="J587" s="9">
        <v>33880.781779999998</v>
      </c>
      <c r="K587" s="17">
        <f t="shared" ref="K587:K650" si="59">I587-F587</f>
        <v>7.890000008046627E-3</v>
      </c>
      <c r="L587" s="17">
        <f t="shared" ref="L587:L650" si="60">J587-G587</f>
        <v>1.7799999986891635E-3</v>
      </c>
    </row>
    <row r="588" spans="1:12" outlineLevel="1">
      <c r="A588" s="3" t="s">
        <v>106</v>
      </c>
      <c r="B588" s="4" t="s">
        <v>544</v>
      </c>
      <c r="C588" s="4" t="s">
        <v>107</v>
      </c>
      <c r="D588" s="4"/>
      <c r="E588" s="4"/>
      <c r="F588" s="13">
        <f>F589+F599+F604</f>
        <v>35614.609999999993</v>
      </c>
      <c r="G588" s="13">
        <f>G589+G599+G604</f>
        <v>31980.82</v>
      </c>
      <c r="H588" s="19">
        <f t="shared" ref="H588:H651" si="61">G588/F588</f>
        <v>0.89796911997632445</v>
      </c>
      <c r="I588" s="5">
        <v>35614.620889999998</v>
      </c>
      <c r="J588" s="5">
        <v>31980.826229999999</v>
      </c>
      <c r="K588" s="17">
        <f t="shared" si="59"/>
        <v>1.0890000005019829E-2</v>
      </c>
      <c r="L588" s="17">
        <f t="shared" si="60"/>
        <v>6.229999999050051E-3</v>
      </c>
    </row>
    <row r="589" spans="1:12" ht="63.75" outlineLevel="2">
      <c r="A589" s="3" t="s">
        <v>484</v>
      </c>
      <c r="B589" s="4" t="s">
        <v>544</v>
      </c>
      <c r="C589" s="4" t="s">
        <v>485</v>
      </c>
      <c r="D589" s="4"/>
      <c r="E589" s="4"/>
      <c r="F589" s="13">
        <f>F590</f>
        <v>31743.809999999998</v>
      </c>
      <c r="G589" s="13">
        <f>G590</f>
        <v>30553.87</v>
      </c>
      <c r="H589" s="19">
        <f t="shared" si="61"/>
        <v>0.9625142665609453</v>
      </c>
      <c r="I589" s="5">
        <v>31743.8115</v>
      </c>
      <c r="J589" s="5">
        <v>30553.87599</v>
      </c>
      <c r="K589" s="17">
        <f t="shared" si="59"/>
        <v>1.5000000021245796E-3</v>
      </c>
      <c r="L589" s="17">
        <f t="shared" si="60"/>
        <v>5.9900000014749821E-3</v>
      </c>
    </row>
    <row r="590" spans="1:12" ht="38.25" outlineLevel="3">
      <c r="A590" s="3" t="s">
        <v>459</v>
      </c>
      <c r="B590" s="4" t="s">
        <v>544</v>
      </c>
      <c r="C590" s="4" t="s">
        <v>485</v>
      </c>
      <c r="D590" s="4" t="s">
        <v>460</v>
      </c>
      <c r="E590" s="4"/>
      <c r="F590" s="13">
        <f>F591+F594</f>
        <v>31743.809999999998</v>
      </c>
      <c r="G590" s="13">
        <f>G591+G594</f>
        <v>30553.87</v>
      </c>
      <c r="H590" s="19">
        <f t="shared" si="61"/>
        <v>0.9625142665609453</v>
      </c>
      <c r="I590" s="5">
        <v>31743.8115</v>
      </c>
      <c r="J590" s="5">
        <v>30553.87599</v>
      </c>
      <c r="K590" s="17">
        <f t="shared" si="59"/>
        <v>1.5000000021245796E-3</v>
      </c>
      <c r="L590" s="17">
        <f t="shared" si="60"/>
        <v>5.9900000014749821E-3</v>
      </c>
    </row>
    <row r="591" spans="1:12" ht="38.25" outlineLevel="4">
      <c r="A591" s="3" t="s">
        <v>486</v>
      </c>
      <c r="B591" s="4" t="s">
        <v>544</v>
      </c>
      <c r="C591" s="4" t="s">
        <v>485</v>
      </c>
      <c r="D591" s="4" t="s">
        <v>487</v>
      </c>
      <c r="E591" s="4"/>
      <c r="F591" s="13">
        <f>F592</f>
        <v>135.5</v>
      </c>
      <c r="G591" s="13">
        <f>G592</f>
        <v>0</v>
      </c>
      <c r="H591" s="19">
        <f t="shared" si="61"/>
        <v>0</v>
      </c>
      <c r="I591" s="5">
        <v>135.5</v>
      </c>
      <c r="J591" s="5">
        <v>0</v>
      </c>
      <c r="K591" s="17">
        <f t="shared" si="59"/>
        <v>0</v>
      </c>
      <c r="L591" s="17">
        <f t="shared" si="60"/>
        <v>0</v>
      </c>
    </row>
    <row r="592" spans="1:12" ht="38.25" outlineLevel="5">
      <c r="A592" s="3" t="s">
        <v>290</v>
      </c>
      <c r="B592" s="4" t="s">
        <v>544</v>
      </c>
      <c r="C592" s="4" t="s">
        <v>485</v>
      </c>
      <c r="D592" s="4" t="s">
        <v>488</v>
      </c>
      <c r="E592" s="4"/>
      <c r="F592" s="13">
        <f>F593</f>
        <v>135.5</v>
      </c>
      <c r="G592" s="13">
        <f>G593</f>
        <v>0</v>
      </c>
      <c r="H592" s="19">
        <f t="shared" si="61"/>
        <v>0</v>
      </c>
      <c r="I592" s="5">
        <v>135.5</v>
      </c>
      <c r="J592" s="5">
        <v>0</v>
      </c>
      <c r="K592" s="17">
        <f t="shared" si="59"/>
        <v>0</v>
      </c>
      <c r="L592" s="17">
        <f t="shared" si="60"/>
        <v>0</v>
      </c>
    </row>
    <row r="593" spans="1:12" ht="38.25" outlineLevel="6">
      <c r="A593" s="3" t="s">
        <v>20</v>
      </c>
      <c r="B593" s="4" t="s">
        <v>544</v>
      </c>
      <c r="C593" s="4" t="s">
        <v>485</v>
      </c>
      <c r="D593" s="4" t="s">
        <v>488</v>
      </c>
      <c r="E593" s="4" t="s">
        <v>21</v>
      </c>
      <c r="F593" s="13">
        <v>135.5</v>
      </c>
      <c r="G593" s="13">
        <v>0</v>
      </c>
      <c r="H593" s="19">
        <f t="shared" si="61"/>
        <v>0</v>
      </c>
      <c r="I593" s="5">
        <v>135.5</v>
      </c>
      <c r="J593" s="5">
        <v>0</v>
      </c>
      <c r="K593" s="17">
        <f t="shared" si="59"/>
        <v>0</v>
      </c>
      <c r="L593" s="17">
        <f t="shared" si="60"/>
        <v>0</v>
      </c>
    </row>
    <row r="594" spans="1:12" ht="38.25" outlineLevel="4">
      <c r="A594" s="3" t="s">
        <v>489</v>
      </c>
      <c r="B594" s="4" t="s">
        <v>544</v>
      </c>
      <c r="C594" s="4" t="s">
        <v>485</v>
      </c>
      <c r="D594" s="4" t="s">
        <v>490</v>
      </c>
      <c r="E594" s="4"/>
      <c r="F594" s="13">
        <f>F595+F597</f>
        <v>31608.309999999998</v>
      </c>
      <c r="G594" s="13">
        <f>G595+G597</f>
        <v>30553.87</v>
      </c>
      <c r="H594" s="19">
        <f t="shared" si="61"/>
        <v>0.96664041829506231</v>
      </c>
      <c r="I594" s="5">
        <v>31608.3115</v>
      </c>
      <c r="J594" s="5">
        <v>30553.87599</v>
      </c>
      <c r="K594" s="17">
        <f t="shared" si="59"/>
        <v>1.5000000021245796E-3</v>
      </c>
      <c r="L594" s="17">
        <f t="shared" si="60"/>
        <v>5.9900000014749821E-3</v>
      </c>
    </row>
    <row r="595" spans="1:12" ht="38.25" outlineLevel="5">
      <c r="A595" s="3" t="s">
        <v>545</v>
      </c>
      <c r="B595" s="4" t="s">
        <v>544</v>
      </c>
      <c r="C595" s="4" t="s">
        <v>485</v>
      </c>
      <c r="D595" s="4" t="s">
        <v>546</v>
      </c>
      <c r="E595" s="4"/>
      <c r="F595" s="13">
        <f>F596</f>
        <v>2367.71</v>
      </c>
      <c r="G595" s="13">
        <f>G596</f>
        <v>2363.12</v>
      </c>
      <c r="H595" s="19">
        <f t="shared" si="61"/>
        <v>0.99806141799460235</v>
      </c>
      <c r="I595" s="5">
        <v>2367.71</v>
      </c>
      <c r="J595" s="5">
        <v>2363.1239399999999</v>
      </c>
      <c r="K595" s="17">
        <f t="shared" si="59"/>
        <v>0</v>
      </c>
      <c r="L595" s="17">
        <f t="shared" si="60"/>
        <v>3.940000000056898E-3</v>
      </c>
    </row>
    <row r="596" spans="1:12" ht="25.5" outlineLevel="6">
      <c r="A596" s="3" t="s">
        <v>90</v>
      </c>
      <c r="B596" s="4" t="s">
        <v>544</v>
      </c>
      <c r="C596" s="4" t="s">
        <v>485</v>
      </c>
      <c r="D596" s="4" t="s">
        <v>546</v>
      </c>
      <c r="E596" s="4" t="s">
        <v>91</v>
      </c>
      <c r="F596" s="13">
        <v>2367.71</v>
      </c>
      <c r="G596" s="13">
        <v>2363.12</v>
      </c>
      <c r="H596" s="19">
        <f t="shared" si="61"/>
        <v>0.99806141799460235</v>
      </c>
      <c r="I596" s="5">
        <v>2367.71</v>
      </c>
      <c r="J596" s="5">
        <v>2363.1239399999999</v>
      </c>
      <c r="K596" s="17">
        <f t="shared" si="59"/>
        <v>0</v>
      </c>
      <c r="L596" s="17">
        <f t="shared" si="60"/>
        <v>3.940000000056898E-3</v>
      </c>
    </row>
    <row r="597" spans="1:12" ht="38.25" outlineLevel="5">
      <c r="A597" s="3" t="s">
        <v>96</v>
      </c>
      <c r="B597" s="4" t="s">
        <v>544</v>
      </c>
      <c r="C597" s="4" t="s">
        <v>485</v>
      </c>
      <c r="D597" s="4" t="s">
        <v>491</v>
      </c>
      <c r="E597" s="4"/>
      <c r="F597" s="13">
        <f>F598</f>
        <v>29240.6</v>
      </c>
      <c r="G597" s="13">
        <f>G598</f>
        <v>28190.75</v>
      </c>
      <c r="H597" s="19">
        <f t="shared" si="61"/>
        <v>0.96409615397768855</v>
      </c>
      <c r="I597" s="5">
        <v>29240.601500000001</v>
      </c>
      <c r="J597" s="5">
        <v>28190.752049999999</v>
      </c>
      <c r="K597" s="17">
        <f t="shared" si="59"/>
        <v>1.5000000021245796E-3</v>
      </c>
      <c r="L597" s="17">
        <f t="shared" si="60"/>
        <v>2.0499999991443474E-3</v>
      </c>
    </row>
    <row r="598" spans="1:12" ht="25.5" outlineLevel="6">
      <c r="A598" s="3" t="s">
        <v>90</v>
      </c>
      <c r="B598" s="4" t="s">
        <v>544</v>
      </c>
      <c r="C598" s="4" t="s">
        <v>485</v>
      </c>
      <c r="D598" s="4" t="s">
        <v>491</v>
      </c>
      <c r="E598" s="4" t="s">
        <v>91</v>
      </c>
      <c r="F598" s="13">
        <v>29240.6</v>
      </c>
      <c r="G598" s="13">
        <v>28190.75</v>
      </c>
      <c r="H598" s="19">
        <f t="shared" si="61"/>
        <v>0.96409615397768855</v>
      </c>
      <c r="I598" s="5">
        <v>29240.601500000001</v>
      </c>
      <c r="J598" s="5">
        <v>28190.752049999999</v>
      </c>
      <c r="K598" s="17">
        <f t="shared" si="59"/>
        <v>1.5000000021245796E-3</v>
      </c>
      <c r="L598" s="17">
        <f t="shared" si="60"/>
        <v>2.0499999991443474E-3</v>
      </c>
    </row>
    <row r="599" spans="1:12" outlineLevel="2">
      <c r="A599" s="3" t="s">
        <v>547</v>
      </c>
      <c r="B599" s="4" t="s">
        <v>544</v>
      </c>
      <c r="C599" s="4" t="s">
        <v>548</v>
      </c>
      <c r="D599" s="4"/>
      <c r="E599" s="4"/>
      <c r="F599" s="13">
        <f t="shared" ref="F599:G602" si="62">F600</f>
        <v>2376.1999999999998</v>
      </c>
      <c r="G599" s="13">
        <f t="shared" si="62"/>
        <v>0</v>
      </c>
      <c r="H599" s="19">
        <f t="shared" si="61"/>
        <v>0</v>
      </c>
      <c r="I599" s="5">
        <v>2376.2040000000002</v>
      </c>
      <c r="J599" s="5">
        <v>0</v>
      </c>
      <c r="K599" s="17">
        <f t="shared" si="59"/>
        <v>4.0000000003601599E-3</v>
      </c>
      <c r="L599" s="17">
        <f t="shared" si="60"/>
        <v>0</v>
      </c>
    </row>
    <row r="600" spans="1:12" ht="25.5" outlineLevel="3">
      <c r="A600" s="3" t="s">
        <v>110</v>
      </c>
      <c r="B600" s="4" t="s">
        <v>544</v>
      </c>
      <c r="C600" s="4" t="s">
        <v>548</v>
      </c>
      <c r="D600" s="4" t="s">
        <v>111</v>
      </c>
      <c r="E600" s="4"/>
      <c r="F600" s="13">
        <f t="shared" si="62"/>
        <v>2376.1999999999998</v>
      </c>
      <c r="G600" s="13">
        <f t="shared" si="62"/>
        <v>0</v>
      </c>
      <c r="H600" s="19">
        <f t="shared" si="61"/>
        <v>0</v>
      </c>
      <c r="I600" s="5">
        <v>2376.2040000000002</v>
      </c>
      <c r="J600" s="5">
        <v>0</v>
      </c>
      <c r="K600" s="17">
        <f t="shared" si="59"/>
        <v>4.0000000003601599E-3</v>
      </c>
      <c r="L600" s="17">
        <f t="shared" si="60"/>
        <v>0</v>
      </c>
    </row>
    <row r="601" spans="1:12" ht="25.5" outlineLevel="4">
      <c r="A601" s="3" t="s">
        <v>140</v>
      </c>
      <c r="B601" s="4" t="s">
        <v>544</v>
      </c>
      <c r="C601" s="4" t="s">
        <v>548</v>
      </c>
      <c r="D601" s="4" t="s">
        <v>141</v>
      </c>
      <c r="E601" s="4"/>
      <c r="F601" s="13">
        <f t="shared" si="62"/>
        <v>2376.1999999999998</v>
      </c>
      <c r="G601" s="13">
        <f t="shared" si="62"/>
        <v>0</v>
      </c>
      <c r="H601" s="19">
        <f t="shared" si="61"/>
        <v>0</v>
      </c>
      <c r="I601" s="5">
        <v>2376.2040000000002</v>
      </c>
      <c r="J601" s="5">
        <v>0</v>
      </c>
      <c r="K601" s="17">
        <f t="shared" si="59"/>
        <v>4.0000000003601599E-3</v>
      </c>
      <c r="L601" s="17">
        <f t="shared" si="60"/>
        <v>0</v>
      </c>
    </row>
    <row r="602" spans="1:12" ht="25.5" outlineLevel="5">
      <c r="A602" s="3" t="s">
        <v>142</v>
      </c>
      <c r="B602" s="4" t="s">
        <v>544</v>
      </c>
      <c r="C602" s="4" t="s">
        <v>548</v>
      </c>
      <c r="D602" s="4" t="s">
        <v>143</v>
      </c>
      <c r="E602" s="4"/>
      <c r="F602" s="13">
        <f t="shared" si="62"/>
        <v>2376.1999999999998</v>
      </c>
      <c r="G602" s="13">
        <f t="shared" si="62"/>
        <v>0</v>
      </c>
      <c r="H602" s="19">
        <f t="shared" si="61"/>
        <v>0</v>
      </c>
      <c r="I602" s="5">
        <v>2376.2040000000002</v>
      </c>
      <c r="J602" s="5">
        <v>0</v>
      </c>
      <c r="K602" s="17">
        <f t="shared" si="59"/>
        <v>4.0000000003601599E-3</v>
      </c>
      <c r="L602" s="17">
        <f t="shared" si="60"/>
        <v>0</v>
      </c>
    </row>
    <row r="603" spans="1:12" outlineLevel="6">
      <c r="A603" s="3" t="s">
        <v>553</v>
      </c>
      <c r="B603" s="4" t="s">
        <v>544</v>
      </c>
      <c r="C603" s="4" t="s">
        <v>548</v>
      </c>
      <c r="D603" s="4" t="s">
        <v>143</v>
      </c>
      <c r="E603" s="4" t="s">
        <v>554</v>
      </c>
      <c r="F603" s="13">
        <v>2376.1999999999998</v>
      </c>
      <c r="G603" s="13">
        <v>0</v>
      </c>
      <c r="H603" s="19">
        <f t="shared" si="61"/>
        <v>0</v>
      </c>
      <c r="I603" s="5">
        <v>2376.2040000000002</v>
      </c>
      <c r="J603" s="5">
        <v>0</v>
      </c>
      <c r="K603" s="17">
        <f t="shared" si="59"/>
        <v>4.0000000003601599E-3</v>
      </c>
      <c r="L603" s="17">
        <f t="shared" si="60"/>
        <v>0</v>
      </c>
    </row>
    <row r="604" spans="1:12" outlineLevel="2">
      <c r="A604" s="3" t="s">
        <v>108</v>
      </c>
      <c r="B604" s="4" t="s">
        <v>544</v>
      </c>
      <c r="C604" s="4" t="s">
        <v>109</v>
      </c>
      <c r="D604" s="4"/>
      <c r="E604" s="4"/>
      <c r="F604" s="13">
        <f>F605+F610+F614+F618</f>
        <v>1494.6000000000001</v>
      </c>
      <c r="G604" s="13">
        <f>G605+G610+G614+G618</f>
        <v>1426.95</v>
      </c>
      <c r="H604" s="19">
        <f t="shared" si="61"/>
        <v>0.95473705339221193</v>
      </c>
      <c r="I604" s="5">
        <v>1494.6053899999999</v>
      </c>
      <c r="J604" s="5">
        <v>1426.9502399999999</v>
      </c>
      <c r="K604" s="17">
        <f t="shared" si="59"/>
        <v>5.389999999806605E-3</v>
      </c>
      <c r="L604" s="17">
        <f t="shared" si="60"/>
        <v>2.399999998488056E-4</v>
      </c>
    </row>
    <row r="605" spans="1:12" ht="25.5" outlineLevel="3">
      <c r="A605" s="3" t="s">
        <v>146</v>
      </c>
      <c r="B605" s="4" t="s">
        <v>544</v>
      </c>
      <c r="C605" s="4" t="s">
        <v>109</v>
      </c>
      <c r="D605" s="4" t="s">
        <v>147</v>
      </c>
      <c r="E605" s="4"/>
      <c r="F605" s="13">
        <f>F606</f>
        <v>67.650000000000006</v>
      </c>
      <c r="G605" s="13">
        <f>G606</f>
        <v>0</v>
      </c>
      <c r="H605" s="19">
        <f t="shared" si="61"/>
        <v>0</v>
      </c>
      <c r="I605" s="5">
        <v>67.655150000000006</v>
      </c>
      <c r="J605" s="5">
        <v>0</v>
      </c>
      <c r="K605" s="17">
        <f t="shared" si="59"/>
        <v>5.150000000000432E-3</v>
      </c>
      <c r="L605" s="17">
        <f t="shared" si="60"/>
        <v>0</v>
      </c>
    </row>
    <row r="606" spans="1:12" ht="51" outlineLevel="4">
      <c r="A606" s="3" t="s">
        <v>303</v>
      </c>
      <c r="B606" s="4" t="s">
        <v>544</v>
      </c>
      <c r="C606" s="4" t="s">
        <v>109</v>
      </c>
      <c r="D606" s="4" t="s">
        <v>304</v>
      </c>
      <c r="E606" s="4"/>
      <c r="F606" s="13">
        <f>F607</f>
        <v>67.650000000000006</v>
      </c>
      <c r="G606" s="13">
        <f>G607</f>
        <v>0</v>
      </c>
      <c r="H606" s="19">
        <f t="shared" si="61"/>
        <v>0</v>
      </c>
      <c r="I606" s="5">
        <v>67.655150000000006</v>
      </c>
      <c r="J606" s="5">
        <v>0</v>
      </c>
      <c r="K606" s="17">
        <f t="shared" si="59"/>
        <v>5.150000000000432E-3</v>
      </c>
      <c r="L606" s="17">
        <f t="shared" si="60"/>
        <v>0</v>
      </c>
    </row>
    <row r="607" spans="1:12" ht="38.25" outlineLevel="5">
      <c r="A607" s="3" t="s">
        <v>498</v>
      </c>
      <c r="B607" s="4" t="s">
        <v>544</v>
      </c>
      <c r="C607" s="4" t="s">
        <v>109</v>
      </c>
      <c r="D607" s="4" t="s">
        <v>499</v>
      </c>
      <c r="E607" s="4"/>
      <c r="F607" s="13">
        <f>F608+F609</f>
        <v>67.650000000000006</v>
      </c>
      <c r="G607" s="13">
        <f>G608+G609</f>
        <v>0</v>
      </c>
      <c r="H607" s="19">
        <f t="shared" si="61"/>
        <v>0</v>
      </c>
      <c r="I607" s="5">
        <v>67.655150000000006</v>
      </c>
      <c r="J607" s="5">
        <v>0</v>
      </c>
      <c r="K607" s="17">
        <f t="shared" si="59"/>
        <v>5.150000000000432E-3</v>
      </c>
      <c r="L607" s="17">
        <f t="shared" si="60"/>
        <v>0</v>
      </c>
    </row>
    <row r="608" spans="1:12" ht="25.5" outlineLevel="6">
      <c r="A608" s="3" t="s">
        <v>90</v>
      </c>
      <c r="B608" s="4" t="s">
        <v>544</v>
      </c>
      <c r="C608" s="4" t="s">
        <v>109</v>
      </c>
      <c r="D608" s="4" t="s">
        <v>499</v>
      </c>
      <c r="E608" s="4" t="s">
        <v>91</v>
      </c>
      <c r="F608" s="13">
        <v>12.22</v>
      </c>
      <c r="G608" s="13">
        <v>0</v>
      </c>
      <c r="H608" s="19">
        <f t="shared" si="61"/>
        <v>0</v>
      </c>
      <c r="I608" s="5">
        <v>12.222</v>
      </c>
      <c r="J608" s="5">
        <v>0</v>
      </c>
      <c r="K608" s="17">
        <f t="shared" si="59"/>
        <v>1.9999999999988916E-3</v>
      </c>
      <c r="L608" s="17">
        <f t="shared" si="60"/>
        <v>0</v>
      </c>
    </row>
    <row r="609" spans="1:12" ht="38.25" outlineLevel="6">
      <c r="A609" s="3" t="s">
        <v>20</v>
      </c>
      <c r="B609" s="4" t="s">
        <v>544</v>
      </c>
      <c r="C609" s="4" t="s">
        <v>109</v>
      </c>
      <c r="D609" s="4" t="s">
        <v>499</v>
      </c>
      <c r="E609" s="4" t="s">
        <v>21</v>
      </c>
      <c r="F609" s="13">
        <v>55.43</v>
      </c>
      <c r="G609" s="13">
        <v>0</v>
      </c>
      <c r="H609" s="19">
        <f t="shared" si="61"/>
        <v>0</v>
      </c>
      <c r="I609" s="5">
        <v>55.433149999999998</v>
      </c>
      <c r="J609" s="5">
        <v>0</v>
      </c>
      <c r="K609" s="17">
        <f t="shared" si="59"/>
        <v>3.1499999999979877E-3</v>
      </c>
      <c r="L609" s="17">
        <f t="shared" si="60"/>
        <v>0</v>
      </c>
    </row>
    <row r="610" spans="1:12" ht="38.25" outlineLevel="3">
      <c r="A610" s="3" t="s">
        <v>459</v>
      </c>
      <c r="B610" s="4" t="s">
        <v>544</v>
      </c>
      <c r="C610" s="4" t="s">
        <v>109</v>
      </c>
      <c r="D610" s="4" t="s">
        <v>460</v>
      </c>
      <c r="E610" s="4"/>
      <c r="F610" s="13">
        <f t="shared" ref="F610:G612" si="63">F611</f>
        <v>715.14</v>
      </c>
      <c r="G610" s="13">
        <f t="shared" si="63"/>
        <v>715.14</v>
      </c>
      <c r="H610" s="19">
        <f t="shared" si="61"/>
        <v>1</v>
      </c>
      <c r="I610" s="5">
        <v>715.14</v>
      </c>
      <c r="J610" s="5">
        <v>715.14</v>
      </c>
      <c r="K610" s="17">
        <f t="shared" si="59"/>
        <v>0</v>
      </c>
      <c r="L610" s="17">
        <f t="shared" si="60"/>
        <v>0</v>
      </c>
    </row>
    <row r="611" spans="1:12" ht="38.25" outlineLevel="4">
      <c r="A611" s="3" t="s">
        <v>489</v>
      </c>
      <c r="B611" s="4" t="s">
        <v>544</v>
      </c>
      <c r="C611" s="4" t="s">
        <v>109</v>
      </c>
      <c r="D611" s="4" t="s">
        <v>490</v>
      </c>
      <c r="E611" s="4"/>
      <c r="F611" s="13">
        <f t="shared" si="63"/>
        <v>715.14</v>
      </c>
      <c r="G611" s="13">
        <f t="shared" si="63"/>
        <v>715.14</v>
      </c>
      <c r="H611" s="19">
        <f t="shared" si="61"/>
        <v>1</v>
      </c>
      <c r="I611" s="5">
        <v>715.14</v>
      </c>
      <c r="J611" s="5">
        <v>715.14</v>
      </c>
      <c r="K611" s="17">
        <f t="shared" si="59"/>
        <v>0</v>
      </c>
      <c r="L611" s="17">
        <f t="shared" si="60"/>
        <v>0</v>
      </c>
    </row>
    <row r="612" spans="1:12" ht="89.25" outlineLevel="5">
      <c r="A612" s="3" t="s">
        <v>500</v>
      </c>
      <c r="B612" s="4" t="s">
        <v>544</v>
      </c>
      <c r="C612" s="4" t="s">
        <v>109</v>
      </c>
      <c r="D612" s="4" t="s">
        <v>501</v>
      </c>
      <c r="E612" s="4"/>
      <c r="F612" s="13">
        <f t="shared" si="63"/>
        <v>715.14</v>
      </c>
      <c r="G612" s="13">
        <f t="shared" si="63"/>
        <v>715.14</v>
      </c>
      <c r="H612" s="19">
        <f t="shared" si="61"/>
        <v>1</v>
      </c>
      <c r="I612" s="5">
        <v>715.14</v>
      </c>
      <c r="J612" s="5">
        <v>715.14</v>
      </c>
      <c r="K612" s="17">
        <f t="shared" si="59"/>
        <v>0</v>
      </c>
      <c r="L612" s="17">
        <f t="shared" si="60"/>
        <v>0</v>
      </c>
    </row>
    <row r="613" spans="1:12" ht="25.5" outlineLevel="6">
      <c r="A613" s="3" t="s">
        <v>90</v>
      </c>
      <c r="B613" s="4" t="s">
        <v>544</v>
      </c>
      <c r="C613" s="4" t="s">
        <v>109</v>
      </c>
      <c r="D613" s="4" t="s">
        <v>501</v>
      </c>
      <c r="E613" s="4" t="s">
        <v>91</v>
      </c>
      <c r="F613" s="13">
        <v>715.14</v>
      </c>
      <c r="G613" s="13">
        <v>715.14</v>
      </c>
      <c r="H613" s="19">
        <f t="shared" si="61"/>
        <v>1</v>
      </c>
      <c r="I613" s="5">
        <v>715.14</v>
      </c>
      <c r="J613" s="5">
        <v>715.14</v>
      </c>
      <c r="K613" s="17">
        <f t="shared" si="59"/>
        <v>0</v>
      </c>
      <c r="L613" s="17">
        <f t="shared" si="60"/>
        <v>0</v>
      </c>
    </row>
    <row r="614" spans="1:12" ht="63.75" outlineLevel="3">
      <c r="A614" s="3" t="s">
        <v>372</v>
      </c>
      <c r="B614" s="4" t="s">
        <v>544</v>
      </c>
      <c r="C614" s="4" t="s">
        <v>109</v>
      </c>
      <c r="D614" s="4" t="s">
        <v>373</v>
      </c>
      <c r="E614" s="4"/>
      <c r="F614" s="13">
        <f t="shared" ref="F614:G616" si="64">F615</f>
        <v>567.34</v>
      </c>
      <c r="G614" s="13">
        <f t="shared" si="64"/>
        <v>567.34</v>
      </c>
      <c r="H614" s="19">
        <f t="shared" si="61"/>
        <v>1</v>
      </c>
      <c r="I614" s="5">
        <v>567.33619999999996</v>
      </c>
      <c r="J614" s="5">
        <v>567.33619999999996</v>
      </c>
      <c r="K614" s="17">
        <f t="shared" si="59"/>
        <v>-3.8000000000693035E-3</v>
      </c>
      <c r="L614" s="17">
        <f t="shared" si="60"/>
        <v>-3.8000000000693035E-3</v>
      </c>
    </row>
    <row r="615" spans="1:12" ht="51" outlineLevel="4">
      <c r="A615" s="3" t="s">
        <v>374</v>
      </c>
      <c r="B615" s="4" t="s">
        <v>544</v>
      </c>
      <c r="C615" s="4" t="s">
        <v>109</v>
      </c>
      <c r="D615" s="4" t="s">
        <v>375</v>
      </c>
      <c r="E615" s="4"/>
      <c r="F615" s="13">
        <f t="shared" si="64"/>
        <v>567.34</v>
      </c>
      <c r="G615" s="13">
        <f t="shared" si="64"/>
        <v>567.34</v>
      </c>
      <c r="H615" s="19">
        <f t="shared" si="61"/>
        <v>1</v>
      </c>
      <c r="I615" s="5">
        <v>567.33619999999996</v>
      </c>
      <c r="J615" s="5">
        <v>567.33619999999996</v>
      </c>
      <c r="K615" s="17">
        <f t="shared" si="59"/>
        <v>-3.8000000000693035E-3</v>
      </c>
      <c r="L615" s="17">
        <f t="shared" si="60"/>
        <v>-3.8000000000693035E-3</v>
      </c>
    </row>
    <row r="616" spans="1:12" ht="51" outlineLevel="5">
      <c r="A616" s="3" t="s">
        <v>507</v>
      </c>
      <c r="B616" s="4" t="s">
        <v>544</v>
      </c>
      <c r="C616" s="4" t="s">
        <v>109</v>
      </c>
      <c r="D616" s="4" t="s">
        <v>508</v>
      </c>
      <c r="E616" s="4"/>
      <c r="F616" s="13">
        <f t="shared" si="64"/>
        <v>567.34</v>
      </c>
      <c r="G616" s="13">
        <f t="shared" si="64"/>
        <v>567.34</v>
      </c>
      <c r="H616" s="19">
        <f t="shared" si="61"/>
        <v>1</v>
      </c>
      <c r="I616" s="5">
        <v>567.33619999999996</v>
      </c>
      <c r="J616" s="5">
        <v>567.33619999999996</v>
      </c>
      <c r="K616" s="17">
        <f t="shared" si="59"/>
        <v>-3.8000000000693035E-3</v>
      </c>
      <c r="L616" s="17">
        <f t="shared" si="60"/>
        <v>-3.8000000000693035E-3</v>
      </c>
    </row>
    <row r="617" spans="1:12" ht="25.5" outlineLevel="6">
      <c r="A617" s="3" t="s">
        <v>90</v>
      </c>
      <c r="B617" s="4" t="s">
        <v>544</v>
      </c>
      <c r="C617" s="4" t="s">
        <v>109</v>
      </c>
      <c r="D617" s="4" t="s">
        <v>508</v>
      </c>
      <c r="E617" s="4" t="s">
        <v>91</v>
      </c>
      <c r="F617" s="13">
        <v>567.34</v>
      </c>
      <c r="G617" s="13">
        <v>567.34</v>
      </c>
      <c r="H617" s="19">
        <f t="shared" si="61"/>
        <v>1</v>
      </c>
      <c r="I617" s="5">
        <v>567.33619999999996</v>
      </c>
      <c r="J617" s="5">
        <v>567.33619999999996</v>
      </c>
      <c r="K617" s="17">
        <f t="shared" si="59"/>
        <v>-3.8000000000693035E-3</v>
      </c>
      <c r="L617" s="17">
        <f t="shared" si="60"/>
        <v>-3.8000000000693035E-3</v>
      </c>
    </row>
    <row r="618" spans="1:12" ht="25.5" outlineLevel="3">
      <c r="A618" s="3" t="s">
        <v>110</v>
      </c>
      <c r="B618" s="4" t="s">
        <v>544</v>
      </c>
      <c r="C618" s="4" t="s">
        <v>109</v>
      </c>
      <c r="D618" s="4" t="s">
        <v>111</v>
      </c>
      <c r="E618" s="4"/>
      <c r="F618" s="13">
        <f t="shared" ref="F618:G620" si="65">F619</f>
        <v>144.47</v>
      </c>
      <c r="G618" s="13">
        <f t="shared" si="65"/>
        <v>144.47</v>
      </c>
      <c r="H618" s="19">
        <f t="shared" si="61"/>
        <v>1</v>
      </c>
      <c r="I618" s="5">
        <v>144.47404</v>
      </c>
      <c r="J618" s="5">
        <v>144.47404</v>
      </c>
      <c r="K618" s="17">
        <f t="shared" si="59"/>
        <v>4.0400000000033742E-3</v>
      </c>
      <c r="L618" s="17">
        <f t="shared" si="60"/>
        <v>4.0400000000033742E-3</v>
      </c>
    </row>
    <row r="619" spans="1:12" ht="25.5" outlineLevel="4">
      <c r="A619" s="3" t="s">
        <v>112</v>
      </c>
      <c r="B619" s="4" t="s">
        <v>544</v>
      </c>
      <c r="C619" s="4" t="s">
        <v>109</v>
      </c>
      <c r="D619" s="4" t="s">
        <v>113</v>
      </c>
      <c r="E619" s="4"/>
      <c r="F619" s="13">
        <f t="shared" si="65"/>
        <v>144.47</v>
      </c>
      <c r="G619" s="13">
        <f t="shared" si="65"/>
        <v>144.47</v>
      </c>
      <c r="H619" s="19">
        <f t="shared" si="61"/>
        <v>1</v>
      </c>
      <c r="I619" s="5">
        <v>144.47404</v>
      </c>
      <c r="J619" s="5">
        <v>144.47404</v>
      </c>
      <c r="K619" s="17">
        <f t="shared" si="59"/>
        <v>4.0400000000033742E-3</v>
      </c>
      <c r="L619" s="17">
        <f t="shared" si="60"/>
        <v>4.0400000000033742E-3</v>
      </c>
    </row>
    <row r="620" spans="1:12" ht="25.5" outlineLevel="5">
      <c r="A620" s="3" t="s">
        <v>114</v>
      </c>
      <c r="B620" s="4" t="s">
        <v>544</v>
      </c>
      <c r="C620" s="4" t="s">
        <v>109</v>
      </c>
      <c r="D620" s="4" t="s">
        <v>115</v>
      </c>
      <c r="E620" s="4"/>
      <c r="F620" s="13">
        <f t="shared" si="65"/>
        <v>144.47</v>
      </c>
      <c r="G620" s="13">
        <f t="shared" si="65"/>
        <v>144.47</v>
      </c>
      <c r="H620" s="19">
        <f t="shared" si="61"/>
        <v>1</v>
      </c>
      <c r="I620" s="5">
        <v>144.47404</v>
      </c>
      <c r="J620" s="5">
        <v>144.47404</v>
      </c>
      <c r="K620" s="17">
        <f t="shared" si="59"/>
        <v>4.0400000000033742E-3</v>
      </c>
      <c r="L620" s="17">
        <f t="shared" si="60"/>
        <v>4.0400000000033742E-3</v>
      </c>
    </row>
    <row r="621" spans="1:12" outlineLevel="6">
      <c r="A621" s="3" t="s">
        <v>116</v>
      </c>
      <c r="B621" s="4" t="s">
        <v>544</v>
      </c>
      <c r="C621" s="4" t="s">
        <v>109</v>
      </c>
      <c r="D621" s="4" t="s">
        <v>115</v>
      </c>
      <c r="E621" s="4" t="s">
        <v>117</v>
      </c>
      <c r="F621" s="13">
        <v>144.47</v>
      </c>
      <c r="G621" s="13">
        <v>144.47</v>
      </c>
      <c r="H621" s="19">
        <f t="shared" si="61"/>
        <v>1</v>
      </c>
      <c r="I621" s="5">
        <v>144.47404</v>
      </c>
      <c r="J621" s="5">
        <v>144.47404</v>
      </c>
      <c r="K621" s="17">
        <f t="shared" si="59"/>
        <v>4.0400000000033742E-3</v>
      </c>
      <c r="L621" s="17">
        <f t="shared" si="60"/>
        <v>4.0400000000033742E-3</v>
      </c>
    </row>
    <row r="622" spans="1:12" outlineLevel="1">
      <c r="A622" s="3" t="s">
        <v>509</v>
      </c>
      <c r="B622" s="4" t="s">
        <v>544</v>
      </c>
      <c r="C622" s="4" t="s">
        <v>510</v>
      </c>
      <c r="D622" s="4"/>
      <c r="E622" s="4"/>
      <c r="F622" s="13">
        <f t="shared" ref="F622:G626" si="66">F623</f>
        <v>658.55</v>
      </c>
      <c r="G622" s="13">
        <f t="shared" si="66"/>
        <v>658.55</v>
      </c>
      <c r="H622" s="19">
        <f t="shared" si="61"/>
        <v>1</v>
      </c>
      <c r="I622" s="5">
        <v>658.55</v>
      </c>
      <c r="J622" s="5">
        <v>658.55</v>
      </c>
      <c r="K622" s="17">
        <f t="shared" si="59"/>
        <v>0</v>
      </c>
      <c r="L622" s="17">
        <f t="shared" si="60"/>
        <v>0</v>
      </c>
    </row>
    <row r="623" spans="1:12" ht="25.5" outlineLevel="2">
      <c r="A623" s="3" t="s">
        <v>511</v>
      </c>
      <c r="B623" s="4" t="s">
        <v>544</v>
      </c>
      <c r="C623" s="4" t="s">
        <v>512</v>
      </c>
      <c r="D623" s="4"/>
      <c r="E623" s="4"/>
      <c r="F623" s="13">
        <f t="shared" si="66"/>
        <v>658.55</v>
      </c>
      <c r="G623" s="13">
        <f t="shared" si="66"/>
        <v>658.55</v>
      </c>
      <c r="H623" s="19">
        <f t="shared" si="61"/>
        <v>1</v>
      </c>
      <c r="I623" s="5">
        <v>658.55</v>
      </c>
      <c r="J623" s="5">
        <v>658.55</v>
      </c>
      <c r="K623" s="17">
        <f t="shared" si="59"/>
        <v>0</v>
      </c>
      <c r="L623" s="17">
        <f t="shared" si="60"/>
        <v>0</v>
      </c>
    </row>
    <row r="624" spans="1:12" ht="51" outlineLevel="3">
      <c r="A624" s="3" t="s">
        <v>122</v>
      </c>
      <c r="B624" s="4" t="s">
        <v>544</v>
      </c>
      <c r="C624" s="4" t="s">
        <v>512</v>
      </c>
      <c r="D624" s="4" t="s">
        <v>123</v>
      </c>
      <c r="E624" s="4"/>
      <c r="F624" s="13">
        <f t="shared" si="66"/>
        <v>658.55</v>
      </c>
      <c r="G624" s="13">
        <f t="shared" si="66"/>
        <v>658.55</v>
      </c>
      <c r="H624" s="19">
        <f t="shared" si="61"/>
        <v>1</v>
      </c>
      <c r="I624" s="5">
        <v>658.55</v>
      </c>
      <c r="J624" s="5">
        <v>658.55</v>
      </c>
      <c r="K624" s="17">
        <f t="shared" si="59"/>
        <v>0</v>
      </c>
      <c r="L624" s="17">
        <f t="shared" si="60"/>
        <v>0</v>
      </c>
    </row>
    <row r="625" spans="1:12" ht="38.25" outlineLevel="4">
      <c r="A625" s="3" t="s">
        <v>513</v>
      </c>
      <c r="B625" s="4" t="s">
        <v>544</v>
      </c>
      <c r="C625" s="4" t="s">
        <v>512</v>
      </c>
      <c r="D625" s="4" t="s">
        <v>514</v>
      </c>
      <c r="E625" s="4"/>
      <c r="F625" s="13">
        <f t="shared" si="66"/>
        <v>658.55</v>
      </c>
      <c r="G625" s="13">
        <f t="shared" si="66"/>
        <v>658.55</v>
      </c>
      <c r="H625" s="19">
        <f t="shared" si="61"/>
        <v>1</v>
      </c>
      <c r="I625" s="5">
        <v>658.55</v>
      </c>
      <c r="J625" s="5">
        <v>658.55</v>
      </c>
      <c r="K625" s="17">
        <f t="shared" si="59"/>
        <v>0</v>
      </c>
      <c r="L625" s="17">
        <f t="shared" si="60"/>
        <v>0</v>
      </c>
    </row>
    <row r="626" spans="1:12" ht="38.25" outlineLevel="5">
      <c r="A626" s="3" t="s">
        <v>515</v>
      </c>
      <c r="B626" s="4" t="s">
        <v>544</v>
      </c>
      <c r="C626" s="4" t="s">
        <v>512</v>
      </c>
      <c r="D626" s="4" t="s">
        <v>516</v>
      </c>
      <c r="E626" s="4"/>
      <c r="F626" s="13">
        <f t="shared" si="66"/>
        <v>658.55</v>
      </c>
      <c r="G626" s="13">
        <f t="shared" si="66"/>
        <v>658.55</v>
      </c>
      <c r="H626" s="19">
        <f t="shared" si="61"/>
        <v>1</v>
      </c>
      <c r="I626" s="5">
        <v>658.55</v>
      </c>
      <c r="J626" s="5">
        <v>658.55</v>
      </c>
      <c r="K626" s="17">
        <f t="shared" si="59"/>
        <v>0</v>
      </c>
      <c r="L626" s="17">
        <f t="shared" si="60"/>
        <v>0</v>
      </c>
    </row>
    <row r="627" spans="1:12" ht="25.5" outlineLevel="6">
      <c r="A627" s="3" t="s">
        <v>90</v>
      </c>
      <c r="B627" s="4" t="s">
        <v>544</v>
      </c>
      <c r="C627" s="4" t="s">
        <v>512</v>
      </c>
      <c r="D627" s="4" t="s">
        <v>516</v>
      </c>
      <c r="E627" s="4" t="s">
        <v>91</v>
      </c>
      <c r="F627" s="13">
        <v>658.55</v>
      </c>
      <c r="G627" s="13">
        <v>658.55</v>
      </c>
      <c r="H627" s="19">
        <f t="shared" si="61"/>
        <v>1</v>
      </c>
      <c r="I627" s="5">
        <v>658.55</v>
      </c>
      <c r="J627" s="5">
        <v>658.55</v>
      </c>
      <c r="K627" s="17">
        <f t="shared" si="59"/>
        <v>0</v>
      </c>
      <c r="L627" s="17">
        <f t="shared" si="60"/>
        <v>0</v>
      </c>
    </row>
    <row r="628" spans="1:12" ht="25.5" outlineLevel="1">
      <c r="A628" s="3" t="s">
        <v>118</v>
      </c>
      <c r="B628" s="4" t="s">
        <v>544</v>
      </c>
      <c r="C628" s="4" t="s">
        <v>119</v>
      </c>
      <c r="D628" s="4"/>
      <c r="E628" s="4"/>
      <c r="F628" s="13">
        <f t="shared" ref="F628:G632" si="67">F629</f>
        <v>170</v>
      </c>
      <c r="G628" s="13">
        <f t="shared" si="67"/>
        <v>0</v>
      </c>
      <c r="H628" s="19">
        <f t="shared" si="61"/>
        <v>0</v>
      </c>
      <c r="I628" s="5">
        <v>170</v>
      </c>
      <c r="J628" s="5">
        <v>0</v>
      </c>
      <c r="K628" s="17">
        <f t="shared" si="59"/>
        <v>0</v>
      </c>
      <c r="L628" s="17">
        <f t="shared" si="60"/>
        <v>0</v>
      </c>
    </row>
    <row r="629" spans="1:12" ht="38.25" outlineLevel="2">
      <c r="A629" s="3" t="s">
        <v>120</v>
      </c>
      <c r="B629" s="4" t="s">
        <v>544</v>
      </c>
      <c r="C629" s="4" t="s">
        <v>121</v>
      </c>
      <c r="D629" s="4"/>
      <c r="E629" s="4"/>
      <c r="F629" s="13">
        <f t="shared" si="67"/>
        <v>170</v>
      </c>
      <c r="G629" s="13">
        <f t="shared" si="67"/>
        <v>0</v>
      </c>
      <c r="H629" s="19">
        <f t="shared" si="61"/>
        <v>0</v>
      </c>
      <c r="I629" s="5">
        <v>170</v>
      </c>
      <c r="J629" s="5">
        <v>0</v>
      </c>
      <c r="K629" s="17">
        <f t="shared" si="59"/>
        <v>0</v>
      </c>
      <c r="L629" s="17">
        <f t="shared" si="60"/>
        <v>0</v>
      </c>
    </row>
    <row r="630" spans="1:12" ht="51" outlineLevel="3">
      <c r="A630" s="3" t="s">
        <v>122</v>
      </c>
      <c r="B630" s="4" t="s">
        <v>544</v>
      </c>
      <c r="C630" s="4" t="s">
        <v>121</v>
      </c>
      <c r="D630" s="4" t="s">
        <v>123</v>
      </c>
      <c r="E630" s="4"/>
      <c r="F630" s="13">
        <f t="shared" si="67"/>
        <v>170</v>
      </c>
      <c r="G630" s="13">
        <f t="shared" si="67"/>
        <v>0</v>
      </c>
      <c r="H630" s="19">
        <f t="shared" si="61"/>
        <v>0</v>
      </c>
      <c r="I630" s="5">
        <v>170</v>
      </c>
      <c r="J630" s="5">
        <v>0</v>
      </c>
      <c r="K630" s="17">
        <f t="shared" si="59"/>
        <v>0</v>
      </c>
      <c r="L630" s="17">
        <f t="shared" si="60"/>
        <v>0</v>
      </c>
    </row>
    <row r="631" spans="1:12" ht="76.5" outlineLevel="4">
      <c r="A631" s="3" t="s">
        <v>549</v>
      </c>
      <c r="B631" s="4" t="s">
        <v>544</v>
      </c>
      <c r="C631" s="4" t="s">
        <v>121</v>
      </c>
      <c r="D631" s="4" t="s">
        <v>550</v>
      </c>
      <c r="E631" s="4"/>
      <c r="F631" s="13">
        <f t="shared" si="67"/>
        <v>170</v>
      </c>
      <c r="G631" s="13">
        <f t="shared" si="67"/>
        <v>0</v>
      </c>
      <c r="H631" s="19">
        <f t="shared" si="61"/>
        <v>0</v>
      </c>
      <c r="I631" s="5">
        <v>170</v>
      </c>
      <c r="J631" s="5">
        <v>0</v>
      </c>
      <c r="K631" s="17">
        <f t="shared" si="59"/>
        <v>0</v>
      </c>
      <c r="L631" s="17">
        <f t="shared" si="60"/>
        <v>0</v>
      </c>
    </row>
    <row r="632" spans="1:12" ht="63.75" outlineLevel="5">
      <c r="A632" s="3" t="s">
        <v>551</v>
      </c>
      <c r="B632" s="4" t="s">
        <v>544</v>
      </c>
      <c r="C632" s="4" t="s">
        <v>121</v>
      </c>
      <c r="D632" s="4" t="s">
        <v>552</v>
      </c>
      <c r="E632" s="4"/>
      <c r="F632" s="13">
        <f t="shared" si="67"/>
        <v>170</v>
      </c>
      <c r="G632" s="13">
        <f t="shared" si="67"/>
        <v>0</v>
      </c>
      <c r="H632" s="19">
        <f t="shared" si="61"/>
        <v>0</v>
      </c>
      <c r="I632" s="5">
        <v>170</v>
      </c>
      <c r="J632" s="5">
        <v>0</v>
      </c>
      <c r="K632" s="17">
        <f t="shared" si="59"/>
        <v>0</v>
      </c>
      <c r="L632" s="17">
        <f t="shared" si="60"/>
        <v>0</v>
      </c>
    </row>
    <row r="633" spans="1:12" outlineLevel="6">
      <c r="A633" s="3" t="s">
        <v>553</v>
      </c>
      <c r="B633" s="4" t="s">
        <v>544</v>
      </c>
      <c r="C633" s="4" t="s">
        <v>121</v>
      </c>
      <c r="D633" s="4" t="s">
        <v>552</v>
      </c>
      <c r="E633" s="4" t="s">
        <v>554</v>
      </c>
      <c r="F633" s="13">
        <v>170</v>
      </c>
      <c r="G633" s="13">
        <v>0</v>
      </c>
      <c r="H633" s="19">
        <f t="shared" si="61"/>
        <v>0</v>
      </c>
      <c r="I633" s="5">
        <v>170</v>
      </c>
      <c r="J633" s="5">
        <v>0</v>
      </c>
      <c r="K633" s="17">
        <f t="shared" si="59"/>
        <v>0</v>
      </c>
      <c r="L633" s="17">
        <f t="shared" si="60"/>
        <v>0</v>
      </c>
    </row>
    <row r="634" spans="1:12" outlineLevel="1">
      <c r="A634" s="3" t="s">
        <v>130</v>
      </c>
      <c r="B634" s="4" t="s">
        <v>544</v>
      </c>
      <c r="C634" s="4" t="s">
        <v>131</v>
      </c>
      <c r="D634" s="4"/>
      <c r="E634" s="4"/>
      <c r="F634" s="13">
        <f>F635+F640</f>
        <v>41.58</v>
      </c>
      <c r="G634" s="13">
        <f>G635+G640</f>
        <v>24.740000000000002</v>
      </c>
      <c r="H634" s="19">
        <f t="shared" si="61"/>
        <v>0.59499759499759508</v>
      </c>
      <c r="I634" s="5">
        <v>41.580660000000002</v>
      </c>
      <c r="J634" s="5">
        <v>24.740659999999998</v>
      </c>
      <c r="K634" s="17">
        <f t="shared" si="59"/>
        <v>6.6000000000343562E-4</v>
      </c>
      <c r="L634" s="17">
        <f t="shared" si="60"/>
        <v>6.5999999999633019E-4</v>
      </c>
    </row>
    <row r="635" spans="1:12" outlineLevel="2">
      <c r="A635" s="3" t="s">
        <v>555</v>
      </c>
      <c r="B635" s="4" t="s">
        <v>544</v>
      </c>
      <c r="C635" s="4" t="s">
        <v>556</v>
      </c>
      <c r="D635" s="4"/>
      <c r="E635" s="4"/>
      <c r="F635" s="13">
        <f t="shared" ref="F635:G638" si="68">F636</f>
        <v>17.100000000000001</v>
      </c>
      <c r="G635" s="13">
        <f t="shared" si="68"/>
        <v>17.100000000000001</v>
      </c>
      <c r="H635" s="19">
        <f t="shared" si="61"/>
        <v>1</v>
      </c>
      <c r="I635" s="5">
        <v>17.100660000000001</v>
      </c>
      <c r="J635" s="5">
        <v>17.100660000000001</v>
      </c>
      <c r="K635" s="17">
        <f t="shared" si="59"/>
        <v>6.599999999998829E-4</v>
      </c>
      <c r="L635" s="17">
        <f t="shared" si="60"/>
        <v>6.599999999998829E-4</v>
      </c>
    </row>
    <row r="636" spans="1:12" ht="25.5" outlineLevel="3">
      <c r="A636" s="3" t="s">
        <v>110</v>
      </c>
      <c r="B636" s="4" t="s">
        <v>544</v>
      </c>
      <c r="C636" s="4" t="s">
        <v>556</v>
      </c>
      <c r="D636" s="4" t="s">
        <v>111</v>
      </c>
      <c r="E636" s="4"/>
      <c r="F636" s="13">
        <f t="shared" si="68"/>
        <v>17.100000000000001</v>
      </c>
      <c r="G636" s="13">
        <f t="shared" si="68"/>
        <v>17.100000000000001</v>
      </c>
      <c r="H636" s="19">
        <f t="shared" si="61"/>
        <v>1</v>
      </c>
      <c r="I636" s="5">
        <v>17.100660000000001</v>
      </c>
      <c r="J636" s="5">
        <v>17.100660000000001</v>
      </c>
      <c r="K636" s="17">
        <f t="shared" si="59"/>
        <v>6.599999999998829E-4</v>
      </c>
      <c r="L636" s="17">
        <f t="shared" si="60"/>
        <v>6.599999999998829E-4</v>
      </c>
    </row>
    <row r="637" spans="1:12" ht="25.5" outlineLevel="4">
      <c r="A637" s="3" t="s">
        <v>494</v>
      </c>
      <c r="B637" s="4" t="s">
        <v>544</v>
      </c>
      <c r="C637" s="4" t="s">
        <v>556</v>
      </c>
      <c r="D637" s="4" t="s">
        <v>495</v>
      </c>
      <c r="E637" s="4"/>
      <c r="F637" s="13">
        <f t="shared" si="68"/>
        <v>17.100000000000001</v>
      </c>
      <c r="G637" s="13">
        <f t="shared" si="68"/>
        <v>17.100000000000001</v>
      </c>
      <c r="H637" s="19">
        <f t="shared" si="61"/>
        <v>1</v>
      </c>
      <c r="I637" s="5">
        <v>17.100660000000001</v>
      </c>
      <c r="J637" s="5">
        <v>17.100660000000001</v>
      </c>
      <c r="K637" s="17">
        <f t="shared" si="59"/>
        <v>6.599999999998829E-4</v>
      </c>
      <c r="L637" s="17">
        <f t="shared" si="60"/>
        <v>6.599999999998829E-4</v>
      </c>
    </row>
    <row r="638" spans="1:12" ht="102" outlineLevel="5">
      <c r="A638" s="3" t="s">
        <v>557</v>
      </c>
      <c r="B638" s="4" t="s">
        <v>544</v>
      </c>
      <c r="C638" s="4" t="s">
        <v>556</v>
      </c>
      <c r="D638" s="4" t="s">
        <v>558</v>
      </c>
      <c r="E638" s="4"/>
      <c r="F638" s="13">
        <f t="shared" si="68"/>
        <v>17.100000000000001</v>
      </c>
      <c r="G638" s="13">
        <f t="shared" si="68"/>
        <v>17.100000000000001</v>
      </c>
      <c r="H638" s="19">
        <f t="shared" si="61"/>
        <v>1</v>
      </c>
      <c r="I638" s="5">
        <v>17.100660000000001</v>
      </c>
      <c r="J638" s="5">
        <v>17.100660000000001</v>
      </c>
      <c r="K638" s="17">
        <f t="shared" si="59"/>
        <v>6.599999999998829E-4</v>
      </c>
      <c r="L638" s="17">
        <f t="shared" si="60"/>
        <v>6.599999999998829E-4</v>
      </c>
    </row>
    <row r="639" spans="1:12" ht="25.5" outlineLevel="6">
      <c r="A639" s="3" t="s">
        <v>90</v>
      </c>
      <c r="B639" s="4" t="s">
        <v>544</v>
      </c>
      <c r="C639" s="4" t="s">
        <v>556</v>
      </c>
      <c r="D639" s="4" t="s">
        <v>558</v>
      </c>
      <c r="E639" s="4" t="s">
        <v>91</v>
      </c>
      <c r="F639" s="13">
        <v>17.100000000000001</v>
      </c>
      <c r="G639" s="13">
        <v>17.100000000000001</v>
      </c>
      <c r="H639" s="19">
        <f t="shared" si="61"/>
        <v>1</v>
      </c>
      <c r="I639" s="5">
        <v>17.100660000000001</v>
      </c>
      <c r="J639" s="5">
        <v>17.100660000000001</v>
      </c>
      <c r="K639" s="17">
        <f t="shared" si="59"/>
        <v>6.599999999998829E-4</v>
      </c>
      <c r="L639" s="17">
        <f t="shared" si="60"/>
        <v>6.599999999998829E-4</v>
      </c>
    </row>
    <row r="640" spans="1:12" ht="25.5" outlineLevel="2">
      <c r="A640" s="3" t="s">
        <v>144</v>
      </c>
      <c r="B640" s="4" t="s">
        <v>544</v>
      </c>
      <c r="C640" s="4" t="s">
        <v>145</v>
      </c>
      <c r="D640" s="4"/>
      <c r="E640" s="4"/>
      <c r="F640" s="13">
        <f t="shared" ref="F640:G642" si="69">F641</f>
        <v>24.48</v>
      </c>
      <c r="G640" s="13">
        <f t="shared" si="69"/>
        <v>7.64</v>
      </c>
      <c r="H640" s="19">
        <f t="shared" si="61"/>
        <v>0.31209150326797386</v>
      </c>
      <c r="I640" s="5">
        <v>24.48</v>
      </c>
      <c r="J640" s="5">
        <v>7.64</v>
      </c>
      <c r="K640" s="17">
        <f t="shared" si="59"/>
        <v>0</v>
      </c>
      <c r="L640" s="17">
        <f t="shared" si="60"/>
        <v>0</v>
      </c>
    </row>
    <row r="641" spans="1:12" ht="25.5" outlineLevel="3">
      <c r="A641" s="3" t="s">
        <v>146</v>
      </c>
      <c r="B641" s="4" t="s">
        <v>544</v>
      </c>
      <c r="C641" s="4" t="s">
        <v>145</v>
      </c>
      <c r="D641" s="4" t="s">
        <v>147</v>
      </c>
      <c r="E641" s="4"/>
      <c r="F641" s="13">
        <f t="shared" si="69"/>
        <v>24.48</v>
      </c>
      <c r="G641" s="13">
        <f t="shared" si="69"/>
        <v>7.64</v>
      </c>
      <c r="H641" s="19">
        <f t="shared" si="61"/>
        <v>0.31209150326797386</v>
      </c>
      <c r="I641" s="5">
        <v>24.48</v>
      </c>
      <c r="J641" s="5">
        <v>7.64</v>
      </c>
      <c r="K641" s="17">
        <f t="shared" si="59"/>
        <v>0</v>
      </c>
      <c r="L641" s="17">
        <f t="shared" si="60"/>
        <v>0</v>
      </c>
    </row>
    <row r="642" spans="1:12" ht="51" outlineLevel="4">
      <c r="A642" s="3" t="s">
        <v>303</v>
      </c>
      <c r="B642" s="4" t="s">
        <v>544</v>
      </c>
      <c r="C642" s="4" t="s">
        <v>145</v>
      </c>
      <c r="D642" s="4" t="s">
        <v>304</v>
      </c>
      <c r="E642" s="4"/>
      <c r="F642" s="13">
        <f t="shared" si="69"/>
        <v>24.48</v>
      </c>
      <c r="G642" s="13">
        <f t="shared" si="69"/>
        <v>7.64</v>
      </c>
      <c r="H642" s="19">
        <f t="shared" si="61"/>
        <v>0.31209150326797386</v>
      </c>
      <c r="I642" s="5">
        <v>24.48</v>
      </c>
      <c r="J642" s="5">
        <v>7.64</v>
      </c>
      <c r="K642" s="17">
        <f t="shared" si="59"/>
        <v>0</v>
      </c>
      <c r="L642" s="17">
        <f t="shared" si="60"/>
        <v>0</v>
      </c>
    </row>
    <row r="643" spans="1:12" ht="38.25" outlineLevel="5">
      <c r="A643" s="3" t="s">
        <v>559</v>
      </c>
      <c r="B643" s="4" t="s">
        <v>544</v>
      </c>
      <c r="C643" s="4" t="s">
        <v>145</v>
      </c>
      <c r="D643" s="4" t="s">
        <v>560</v>
      </c>
      <c r="E643" s="4"/>
      <c r="F643" s="13">
        <f>F644+F645</f>
        <v>24.48</v>
      </c>
      <c r="G643" s="13">
        <f>G644+G645</f>
        <v>7.64</v>
      </c>
      <c r="H643" s="19">
        <f t="shared" si="61"/>
        <v>0.31209150326797386</v>
      </c>
      <c r="I643" s="5">
        <v>24.48</v>
      </c>
      <c r="J643" s="5">
        <v>7.64</v>
      </c>
      <c r="K643" s="17">
        <f t="shared" si="59"/>
        <v>0</v>
      </c>
      <c r="L643" s="17">
        <f t="shared" si="60"/>
        <v>0</v>
      </c>
    </row>
    <row r="644" spans="1:12" ht="25.5" outlineLevel="6">
      <c r="A644" s="3" t="s">
        <v>90</v>
      </c>
      <c r="B644" s="4" t="s">
        <v>544</v>
      </c>
      <c r="C644" s="4" t="s">
        <v>145</v>
      </c>
      <c r="D644" s="4" t="s">
        <v>560</v>
      </c>
      <c r="E644" s="4" t="s">
        <v>91</v>
      </c>
      <c r="F644" s="13">
        <v>7.64</v>
      </c>
      <c r="G644" s="13">
        <v>7.64</v>
      </c>
      <c r="H644" s="19">
        <f t="shared" si="61"/>
        <v>1</v>
      </c>
      <c r="I644" s="5">
        <v>7.64</v>
      </c>
      <c r="J644" s="5">
        <v>7.64</v>
      </c>
      <c r="K644" s="17">
        <f t="shared" si="59"/>
        <v>0</v>
      </c>
      <c r="L644" s="17">
        <f t="shared" si="60"/>
        <v>0</v>
      </c>
    </row>
    <row r="645" spans="1:12" ht="38.25" outlineLevel="6">
      <c r="A645" s="3" t="s">
        <v>20</v>
      </c>
      <c r="B645" s="4" t="s">
        <v>544</v>
      </c>
      <c r="C645" s="4" t="s">
        <v>145</v>
      </c>
      <c r="D645" s="4" t="s">
        <v>560</v>
      </c>
      <c r="E645" s="4" t="s">
        <v>21</v>
      </c>
      <c r="F645" s="13">
        <v>16.84</v>
      </c>
      <c r="G645" s="13">
        <v>0</v>
      </c>
      <c r="H645" s="19">
        <f t="shared" si="61"/>
        <v>0</v>
      </c>
      <c r="I645" s="5">
        <v>16.84</v>
      </c>
      <c r="J645" s="5">
        <v>0</v>
      </c>
      <c r="K645" s="17">
        <f t="shared" si="59"/>
        <v>0</v>
      </c>
      <c r="L645" s="17">
        <f t="shared" si="60"/>
        <v>0</v>
      </c>
    </row>
    <row r="646" spans="1:12" ht="25.5" outlineLevel="1">
      <c r="A646" s="3" t="s">
        <v>160</v>
      </c>
      <c r="B646" s="4" t="s">
        <v>544</v>
      </c>
      <c r="C646" s="4" t="s">
        <v>161</v>
      </c>
      <c r="D646" s="4"/>
      <c r="E646" s="4"/>
      <c r="F646" s="13">
        <f>F647+F654</f>
        <v>2964.02</v>
      </c>
      <c r="G646" s="13">
        <f>G647+G654</f>
        <v>266.67</v>
      </c>
      <c r="H646" s="19">
        <f t="shared" si="61"/>
        <v>8.9969028549065133E-2</v>
      </c>
      <c r="I646" s="5">
        <v>2964.0149500000002</v>
      </c>
      <c r="J646" s="5">
        <v>266.66489000000001</v>
      </c>
      <c r="K646" s="17">
        <f t="shared" si="59"/>
        <v>-5.0499999997555278E-3</v>
      </c>
      <c r="L646" s="17">
        <f t="shared" si="60"/>
        <v>-5.1100000000019463E-3</v>
      </c>
    </row>
    <row r="647" spans="1:12" outlineLevel="2">
      <c r="A647" s="3" t="s">
        <v>162</v>
      </c>
      <c r="B647" s="4" t="s">
        <v>544</v>
      </c>
      <c r="C647" s="4" t="s">
        <v>163</v>
      </c>
      <c r="D647" s="4"/>
      <c r="E647" s="4"/>
      <c r="F647" s="13">
        <f t="shared" ref="F647:G649" si="70">F648</f>
        <v>2376.1799999999998</v>
      </c>
      <c r="G647" s="13">
        <f t="shared" si="70"/>
        <v>175.77</v>
      </c>
      <c r="H647" s="19">
        <f t="shared" si="61"/>
        <v>7.3971668812968724E-2</v>
      </c>
      <c r="I647" s="5">
        <v>2376.1794799999998</v>
      </c>
      <c r="J647" s="5">
        <v>175.76947999999999</v>
      </c>
      <c r="K647" s="17">
        <f t="shared" si="59"/>
        <v>-5.2000000005136826E-4</v>
      </c>
      <c r="L647" s="17">
        <f t="shared" si="60"/>
        <v>-5.2000000002294655E-4</v>
      </c>
    </row>
    <row r="648" spans="1:12" ht="25.5" outlineLevel="3">
      <c r="A648" s="3" t="s">
        <v>110</v>
      </c>
      <c r="B648" s="4" t="s">
        <v>544</v>
      </c>
      <c r="C648" s="4" t="s">
        <v>163</v>
      </c>
      <c r="D648" s="4" t="s">
        <v>111</v>
      </c>
      <c r="E648" s="4"/>
      <c r="F648" s="13">
        <f t="shared" si="70"/>
        <v>2376.1799999999998</v>
      </c>
      <c r="G648" s="13">
        <f t="shared" si="70"/>
        <v>175.77</v>
      </c>
      <c r="H648" s="19">
        <f t="shared" si="61"/>
        <v>7.3971668812968724E-2</v>
      </c>
      <c r="I648" s="5">
        <v>2376.1794799999998</v>
      </c>
      <c r="J648" s="5">
        <v>175.76947999999999</v>
      </c>
      <c r="K648" s="17">
        <f t="shared" si="59"/>
        <v>-5.2000000005136826E-4</v>
      </c>
      <c r="L648" s="17">
        <f t="shared" si="60"/>
        <v>-5.2000000002294655E-4</v>
      </c>
    </row>
    <row r="649" spans="1:12" ht="25.5" outlineLevel="4">
      <c r="A649" s="3" t="s">
        <v>112</v>
      </c>
      <c r="B649" s="4" t="s">
        <v>544</v>
      </c>
      <c r="C649" s="4" t="s">
        <v>163</v>
      </c>
      <c r="D649" s="4" t="s">
        <v>113</v>
      </c>
      <c r="E649" s="4"/>
      <c r="F649" s="13">
        <f t="shared" si="70"/>
        <v>2376.1799999999998</v>
      </c>
      <c r="G649" s="13">
        <f t="shared" si="70"/>
        <v>175.77</v>
      </c>
      <c r="H649" s="19">
        <f t="shared" si="61"/>
        <v>7.3971668812968724E-2</v>
      </c>
      <c r="I649" s="5">
        <v>2376.1794799999998</v>
      </c>
      <c r="J649" s="5">
        <v>175.76947999999999</v>
      </c>
      <c r="K649" s="17">
        <f t="shared" si="59"/>
        <v>-5.2000000005136826E-4</v>
      </c>
      <c r="L649" s="17">
        <f t="shared" si="60"/>
        <v>-5.2000000002294655E-4</v>
      </c>
    </row>
    <row r="650" spans="1:12" ht="25.5" outlineLevel="5">
      <c r="A650" s="3" t="s">
        <v>114</v>
      </c>
      <c r="B650" s="4" t="s">
        <v>544</v>
      </c>
      <c r="C650" s="4" t="s">
        <v>163</v>
      </c>
      <c r="D650" s="4" t="s">
        <v>115</v>
      </c>
      <c r="E650" s="4"/>
      <c r="F650" s="13">
        <f>F651+F652+F653</f>
        <v>2376.1799999999998</v>
      </c>
      <c r="G650" s="13">
        <f>G651+G652+G653</f>
        <v>175.77</v>
      </c>
      <c r="H650" s="19">
        <f t="shared" si="61"/>
        <v>7.3971668812968724E-2</v>
      </c>
      <c r="I650" s="5">
        <v>2376.1794799999998</v>
      </c>
      <c r="J650" s="5">
        <v>175.76947999999999</v>
      </c>
      <c r="K650" s="17">
        <f t="shared" si="59"/>
        <v>-5.2000000005136826E-4</v>
      </c>
      <c r="L650" s="17">
        <f t="shared" si="60"/>
        <v>-5.2000000002294655E-4</v>
      </c>
    </row>
    <row r="651" spans="1:12" ht="38.25" outlineLevel="6">
      <c r="A651" s="3" t="s">
        <v>20</v>
      </c>
      <c r="B651" s="4" t="s">
        <v>544</v>
      </c>
      <c r="C651" s="4" t="s">
        <v>163</v>
      </c>
      <c r="D651" s="4" t="s">
        <v>115</v>
      </c>
      <c r="E651" s="4" t="s">
        <v>21</v>
      </c>
      <c r="F651" s="13">
        <v>1.91</v>
      </c>
      <c r="G651" s="13">
        <v>1.91</v>
      </c>
      <c r="H651" s="19">
        <f t="shared" si="61"/>
        <v>1</v>
      </c>
      <c r="I651" s="5">
        <v>1.9068799999999999</v>
      </c>
      <c r="J651" s="5">
        <v>1.9068799999999999</v>
      </c>
      <c r="K651" s="17">
        <f t="shared" ref="K651:K714" si="71">I651-F651</f>
        <v>-3.1200000000000117E-3</v>
      </c>
      <c r="L651" s="17">
        <f t="shared" ref="L651:L714" si="72">J651-G651</f>
        <v>-3.1200000000000117E-3</v>
      </c>
    </row>
    <row r="652" spans="1:12" outlineLevel="6">
      <c r="A652" s="3" t="s">
        <v>116</v>
      </c>
      <c r="B652" s="4" t="s">
        <v>544</v>
      </c>
      <c r="C652" s="4" t="s">
        <v>163</v>
      </c>
      <c r="D652" s="4" t="s">
        <v>115</v>
      </c>
      <c r="E652" s="4" t="s">
        <v>117</v>
      </c>
      <c r="F652" s="13">
        <v>173.86</v>
      </c>
      <c r="G652" s="13">
        <v>173.86</v>
      </c>
      <c r="H652" s="19">
        <f t="shared" ref="H652:H715" si="73">G652/F652</f>
        <v>1</v>
      </c>
      <c r="I652" s="5">
        <v>173.86259999999999</v>
      </c>
      <c r="J652" s="5">
        <v>173.86259999999999</v>
      </c>
      <c r="K652" s="17">
        <f t="shared" si="71"/>
        <v>2.5999999999726242E-3</v>
      </c>
      <c r="L652" s="17">
        <f t="shared" si="72"/>
        <v>2.5999999999726242E-3</v>
      </c>
    </row>
    <row r="653" spans="1:12" ht="25.5" outlineLevel="6">
      <c r="A653" s="3" t="s">
        <v>246</v>
      </c>
      <c r="B653" s="4" t="s">
        <v>544</v>
      </c>
      <c r="C653" s="4" t="s">
        <v>163</v>
      </c>
      <c r="D653" s="4" t="s">
        <v>115</v>
      </c>
      <c r="E653" s="4" t="s">
        <v>247</v>
      </c>
      <c r="F653" s="13">
        <v>2200.41</v>
      </c>
      <c r="G653" s="13">
        <v>0</v>
      </c>
      <c r="H653" s="19">
        <f t="shared" si="73"/>
        <v>0</v>
      </c>
      <c r="I653" s="5">
        <v>2200.41</v>
      </c>
      <c r="J653" s="5">
        <v>0</v>
      </c>
      <c r="K653" s="17">
        <f t="shared" si="71"/>
        <v>0</v>
      </c>
      <c r="L653" s="17">
        <f t="shared" si="72"/>
        <v>0</v>
      </c>
    </row>
    <row r="654" spans="1:12" outlineLevel="2">
      <c r="A654" s="3" t="s">
        <v>190</v>
      </c>
      <c r="B654" s="4" t="s">
        <v>544</v>
      </c>
      <c r="C654" s="4" t="s">
        <v>191</v>
      </c>
      <c r="D654" s="4"/>
      <c r="E654" s="4"/>
      <c r="F654" s="13">
        <f>F655+F659</f>
        <v>587.84</v>
      </c>
      <c r="G654" s="13">
        <f>G655+G659</f>
        <v>90.9</v>
      </c>
      <c r="H654" s="19">
        <f t="shared" si="73"/>
        <v>0.1546339139902014</v>
      </c>
      <c r="I654" s="5">
        <v>587.83546999999999</v>
      </c>
      <c r="J654" s="5">
        <v>90.895409999999998</v>
      </c>
      <c r="K654" s="17">
        <f t="shared" si="71"/>
        <v>-4.5300000000452201E-3</v>
      </c>
      <c r="L654" s="17">
        <f t="shared" si="72"/>
        <v>-4.5900000000074215E-3</v>
      </c>
    </row>
    <row r="655" spans="1:12" ht="38.25" outlineLevel="3">
      <c r="A655" s="3" t="s">
        <v>192</v>
      </c>
      <c r="B655" s="4" t="s">
        <v>544</v>
      </c>
      <c r="C655" s="4" t="s">
        <v>191</v>
      </c>
      <c r="D655" s="4" t="s">
        <v>193</v>
      </c>
      <c r="E655" s="4"/>
      <c r="F655" s="13">
        <f t="shared" ref="F655:G657" si="74">F656</f>
        <v>490.41</v>
      </c>
      <c r="G655" s="13">
        <f t="shared" si="74"/>
        <v>0</v>
      </c>
      <c r="H655" s="19">
        <f t="shared" si="73"/>
        <v>0</v>
      </c>
      <c r="I655" s="5">
        <v>490.40647999999999</v>
      </c>
      <c r="J655" s="5">
        <v>0</v>
      </c>
      <c r="K655" s="17">
        <f t="shared" si="71"/>
        <v>-3.5200000000372711E-3</v>
      </c>
      <c r="L655" s="17">
        <f t="shared" si="72"/>
        <v>0</v>
      </c>
    </row>
    <row r="656" spans="1:12" ht="38.25" outlineLevel="4">
      <c r="A656" s="3" t="s">
        <v>194</v>
      </c>
      <c r="B656" s="4" t="s">
        <v>544</v>
      </c>
      <c r="C656" s="4" t="s">
        <v>191</v>
      </c>
      <c r="D656" s="4" t="s">
        <v>195</v>
      </c>
      <c r="E656" s="4"/>
      <c r="F656" s="13">
        <f t="shared" si="74"/>
        <v>490.41</v>
      </c>
      <c r="G656" s="13">
        <f t="shared" si="74"/>
        <v>0</v>
      </c>
      <c r="H656" s="19">
        <f t="shared" si="73"/>
        <v>0</v>
      </c>
      <c r="I656" s="5">
        <v>490.40647999999999</v>
      </c>
      <c r="J656" s="5">
        <v>0</v>
      </c>
      <c r="K656" s="17">
        <f t="shared" si="71"/>
        <v>-3.5200000000372711E-3</v>
      </c>
      <c r="L656" s="17">
        <f t="shared" si="72"/>
        <v>0</v>
      </c>
    </row>
    <row r="657" spans="1:12" ht="38.25" outlineLevel="5">
      <c r="A657" s="3" t="s">
        <v>196</v>
      </c>
      <c r="B657" s="4" t="s">
        <v>544</v>
      </c>
      <c r="C657" s="4" t="s">
        <v>191</v>
      </c>
      <c r="D657" s="4" t="s">
        <v>197</v>
      </c>
      <c r="E657" s="4"/>
      <c r="F657" s="13">
        <f t="shared" si="74"/>
        <v>490.41</v>
      </c>
      <c r="G657" s="13">
        <f t="shared" si="74"/>
        <v>0</v>
      </c>
      <c r="H657" s="19">
        <f t="shared" si="73"/>
        <v>0</v>
      </c>
      <c r="I657" s="5">
        <v>490.40647999999999</v>
      </c>
      <c r="J657" s="5">
        <v>0</v>
      </c>
      <c r="K657" s="17">
        <f t="shared" si="71"/>
        <v>-3.5200000000372711E-3</v>
      </c>
      <c r="L657" s="17">
        <f t="shared" si="72"/>
        <v>0</v>
      </c>
    </row>
    <row r="658" spans="1:12" ht="38.25" outlineLevel="6">
      <c r="A658" s="3" t="s">
        <v>20</v>
      </c>
      <c r="B658" s="4" t="s">
        <v>544</v>
      </c>
      <c r="C658" s="4" t="s">
        <v>191</v>
      </c>
      <c r="D658" s="4" t="s">
        <v>197</v>
      </c>
      <c r="E658" s="4" t="s">
        <v>21</v>
      </c>
      <c r="F658" s="13">
        <v>490.41</v>
      </c>
      <c r="G658" s="13">
        <v>0</v>
      </c>
      <c r="H658" s="19">
        <f t="shared" si="73"/>
        <v>0</v>
      </c>
      <c r="I658" s="5">
        <v>490.40647999999999</v>
      </c>
      <c r="J658" s="5">
        <v>0</v>
      </c>
      <c r="K658" s="17">
        <f t="shared" si="71"/>
        <v>-3.5200000000372711E-3</v>
      </c>
      <c r="L658" s="17">
        <f t="shared" si="72"/>
        <v>0</v>
      </c>
    </row>
    <row r="659" spans="1:12" ht="25.5" outlineLevel="3">
      <c r="A659" s="3" t="s">
        <v>110</v>
      </c>
      <c r="B659" s="4" t="s">
        <v>544</v>
      </c>
      <c r="C659" s="4" t="s">
        <v>191</v>
      </c>
      <c r="D659" s="4" t="s">
        <v>111</v>
      </c>
      <c r="E659" s="4"/>
      <c r="F659" s="13">
        <f t="shared" ref="F659:G661" si="75">F660</f>
        <v>97.43</v>
      </c>
      <c r="G659" s="13">
        <f t="shared" si="75"/>
        <v>90.9</v>
      </c>
      <c r="H659" s="19">
        <f t="shared" si="73"/>
        <v>0.93297752232371955</v>
      </c>
      <c r="I659" s="5">
        <v>97.428989999999999</v>
      </c>
      <c r="J659" s="5">
        <v>90.895409999999998</v>
      </c>
      <c r="K659" s="17">
        <f t="shared" si="71"/>
        <v>-1.010000000007949E-3</v>
      </c>
      <c r="L659" s="17">
        <f t="shared" si="72"/>
        <v>-4.5900000000074215E-3</v>
      </c>
    </row>
    <row r="660" spans="1:12" ht="25.5" outlineLevel="4">
      <c r="A660" s="3" t="s">
        <v>112</v>
      </c>
      <c r="B660" s="4" t="s">
        <v>544</v>
      </c>
      <c r="C660" s="4" t="s">
        <v>191</v>
      </c>
      <c r="D660" s="4" t="s">
        <v>113</v>
      </c>
      <c r="E660" s="4"/>
      <c r="F660" s="13">
        <f t="shared" si="75"/>
        <v>97.43</v>
      </c>
      <c r="G660" s="13">
        <f t="shared" si="75"/>
        <v>90.9</v>
      </c>
      <c r="H660" s="19">
        <f t="shared" si="73"/>
        <v>0.93297752232371955</v>
      </c>
      <c r="I660" s="5">
        <v>97.428989999999999</v>
      </c>
      <c r="J660" s="5">
        <v>90.895409999999998</v>
      </c>
      <c r="K660" s="17">
        <f t="shared" si="71"/>
        <v>-1.010000000007949E-3</v>
      </c>
      <c r="L660" s="17">
        <f t="shared" si="72"/>
        <v>-4.5900000000074215E-3</v>
      </c>
    </row>
    <row r="661" spans="1:12" ht="25.5" outlineLevel="5">
      <c r="A661" s="3" t="s">
        <v>114</v>
      </c>
      <c r="B661" s="4" t="s">
        <v>544</v>
      </c>
      <c r="C661" s="4" t="s">
        <v>191</v>
      </c>
      <c r="D661" s="4" t="s">
        <v>115</v>
      </c>
      <c r="E661" s="4"/>
      <c r="F661" s="13">
        <f t="shared" si="75"/>
        <v>97.43</v>
      </c>
      <c r="G661" s="13">
        <f t="shared" si="75"/>
        <v>90.9</v>
      </c>
      <c r="H661" s="19">
        <f t="shared" si="73"/>
        <v>0.93297752232371955</v>
      </c>
      <c r="I661" s="5">
        <v>97.428989999999999</v>
      </c>
      <c r="J661" s="5">
        <v>90.895409999999998</v>
      </c>
      <c r="K661" s="17">
        <f t="shared" si="71"/>
        <v>-1.010000000007949E-3</v>
      </c>
      <c r="L661" s="17">
        <f t="shared" si="72"/>
        <v>-4.5900000000074215E-3</v>
      </c>
    </row>
    <row r="662" spans="1:12" ht="38.25" outlineLevel="6">
      <c r="A662" s="3" t="s">
        <v>20</v>
      </c>
      <c r="B662" s="4" t="s">
        <v>544</v>
      </c>
      <c r="C662" s="4" t="s">
        <v>191</v>
      </c>
      <c r="D662" s="4" t="s">
        <v>115</v>
      </c>
      <c r="E662" s="4" t="s">
        <v>21</v>
      </c>
      <c r="F662" s="13">
        <v>97.43</v>
      </c>
      <c r="G662" s="13">
        <v>90.9</v>
      </c>
      <c r="H662" s="19">
        <f t="shared" si="73"/>
        <v>0.93297752232371955</v>
      </c>
      <c r="I662" s="5">
        <v>97.428989999999999</v>
      </c>
      <c r="J662" s="5">
        <v>90.895409999999998</v>
      </c>
      <c r="K662" s="17">
        <f t="shared" si="71"/>
        <v>-1.010000000007949E-3</v>
      </c>
      <c r="L662" s="17">
        <f t="shared" si="72"/>
        <v>-4.5900000000074215E-3</v>
      </c>
    </row>
    <row r="663" spans="1:12" outlineLevel="1">
      <c r="A663" s="3" t="s">
        <v>10</v>
      </c>
      <c r="B663" s="4" t="s">
        <v>544</v>
      </c>
      <c r="C663" s="4" t="s">
        <v>11</v>
      </c>
      <c r="D663" s="4"/>
      <c r="E663" s="4"/>
      <c r="F663" s="13">
        <f t="shared" ref="F663:G667" si="76">F664</f>
        <v>132.38999999999999</v>
      </c>
      <c r="G663" s="13">
        <f t="shared" si="76"/>
        <v>0</v>
      </c>
      <c r="H663" s="19">
        <f t="shared" si="73"/>
        <v>0</v>
      </c>
      <c r="I663" s="5">
        <v>132.39099999999999</v>
      </c>
      <c r="J663" s="5">
        <v>0</v>
      </c>
      <c r="K663" s="17">
        <f t="shared" si="71"/>
        <v>1.0000000000047748E-3</v>
      </c>
      <c r="L663" s="17">
        <f t="shared" si="72"/>
        <v>0</v>
      </c>
    </row>
    <row r="664" spans="1:12" outlineLevel="2">
      <c r="A664" s="3" t="s">
        <v>530</v>
      </c>
      <c r="B664" s="4" t="s">
        <v>544</v>
      </c>
      <c r="C664" s="4" t="s">
        <v>531</v>
      </c>
      <c r="D664" s="4"/>
      <c r="E664" s="4"/>
      <c r="F664" s="13">
        <f t="shared" si="76"/>
        <v>132.38999999999999</v>
      </c>
      <c r="G664" s="13">
        <f t="shared" si="76"/>
        <v>0</v>
      </c>
      <c r="H664" s="19">
        <f t="shared" si="73"/>
        <v>0</v>
      </c>
      <c r="I664" s="5">
        <v>132.39099999999999</v>
      </c>
      <c r="J664" s="5">
        <v>0</v>
      </c>
      <c r="K664" s="17">
        <f t="shared" si="71"/>
        <v>1.0000000000047748E-3</v>
      </c>
      <c r="L664" s="17">
        <f t="shared" si="72"/>
        <v>0</v>
      </c>
    </row>
    <row r="665" spans="1:12" ht="38.25" outlineLevel="3">
      <c r="A665" s="3" t="s">
        <v>317</v>
      </c>
      <c r="B665" s="4" t="s">
        <v>544</v>
      </c>
      <c r="C665" s="4" t="s">
        <v>531</v>
      </c>
      <c r="D665" s="4" t="s">
        <v>318</v>
      </c>
      <c r="E665" s="4"/>
      <c r="F665" s="13">
        <f t="shared" si="76"/>
        <v>132.38999999999999</v>
      </c>
      <c r="G665" s="13">
        <f t="shared" si="76"/>
        <v>0</v>
      </c>
      <c r="H665" s="19">
        <f t="shared" si="73"/>
        <v>0</v>
      </c>
      <c r="I665" s="5">
        <v>132.39099999999999</v>
      </c>
      <c r="J665" s="5">
        <v>0</v>
      </c>
      <c r="K665" s="17">
        <f t="shared" si="71"/>
        <v>1.0000000000047748E-3</v>
      </c>
      <c r="L665" s="17">
        <f t="shared" si="72"/>
        <v>0</v>
      </c>
    </row>
    <row r="666" spans="1:12" outlineLevel="4">
      <c r="A666" s="3" t="s">
        <v>532</v>
      </c>
      <c r="B666" s="4" t="s">
        <v>544</v>
      </c>
      <c r="C666" s="4" t="s">
        <v>531</v>
      </c>
      <c r="D666" s="4" t="s">
        <v>533</v>
      </c>
      <c r="E666" s="4"/>
      <c r="F666" s="13">
        <f t="shared" si="76"/>
        <v>132.38999999999999</v>
      </c>
      <c r="G666" s="13">
        <f t="shared" si="76"/>
        <v>0</v>
      </c>
      <c r="H666" s="19">
        <f t="shared" si="73"/>
        <v>0</v>
      </c>
      <c r="I666" s="5">
        <v>132.39099999999999</v>
      </c>
      <c r="J666" s="5">
        <v>0</v>
      </c>
      <c r="K666" s="17">
        <f t="shared" si="71"/>
        <v>1.0000000000047748E-3</v>
      </c>
      <c r="L666" s="17">
        <f t="shared" si="72"/>
        <v>0</v>
      </c>
    </row>
    <row r="667" spans="1:12" ht="38.25" outlineLevel="5">
      <c r="A667" s="3" t="s">
        <v>534</v>
      </c>
      <c r="B667" s="4" t="s">
        <v>544</v>
      </c>
      <c r="C667" s="4" t="s">
        <v>531</v>
      </c>
      <c r="D667" s="4" t="s">
        <v>535</v>
      </c>
      <c r="E667" s="4"/>
      <c r="F667" s="13">
        <f t="shared" si="76"/>
        <v>132.38999999999999</v>
      </c>
      <c r="G667" s="13">
        <f t="shared" si="76"/>
        <v>0</v>
      </c>
      <c r="H667" s="19">
        <f t="shared" si="73"/>
        <v>0</v>
      </c>
      <c r="I667" s="5">
        <v>132.39099999999999</v>
      </c>
      <c r="J667" s="5">
        <v>0</v>
      </c>
      <c r="K667" s="17">
        <f t="shared" si="71"/>
        <v>1.0000000000047748E-3</v>
      </c>
      <c r="L667" s="17">
        <f t="shared" si="72"/>
        <v>0</v>
      </c>
    </row>
    <row r="668" spans="1:12" ht="38.25" outlineLevel="6">
      <c r="A668" s="3" t="s">
        <v>20</v>
      </c>
      <c r="B668" s="4" t="s">
        <v>544</v>
      </c>
      <c r="C668" s="4" t="s">
        <v>531</v>
      </c>
      <c r="D668" s="4" t="s">
        <v>535</v>
      </c>
      <c r="E668" s="4" t="s">
        <v>21</v>
      </c>
      <c r="F668" s="13">
        <v>132.38999999999999</v>
      </c>
      <c r="G668" s="13">
        <v>0</v>
      </c>
      <c r="H668" s="19">
        <f t="shared" si="73"/>
        <v>0</v>
      </c>
      <c r="I668" s="5">
        <v>132.39099999999999</v>
      </c>
      <c r="J668" s="5">
        <v>0</v>
      </c>
      <c r="K668" s="17">
        <f t="shared" si="71"/>
        <v>1.0000000000047748E-3</v>
      </c>
      <c r="L668" s="17">
        <f t="shared" si="72"/>
        <v>0</v>
      </c>
    </row>
    <row r="669" spans="1:12" outlineLevel="1">
      <c r="A669" s="3" t="s">
        <v>380</v>
      </c>
      <c r="B669" s="4" t="s">
        <v>544</v>
      </c>
      <c r="C669" s="4" t="s">
        <v>381</v>
      </c>
      <c r="D669" s="4"/>
      <c r="E669" s="4"/>
      <c r="F669" s="13">
        <f>F670</f>
        <v>464.9</v>
      </c>
      <c r="G669" s="13">
        <f>G670</f>
        <v>0</v>
      </c>
      <c r="H669" s="19">
        <f t="shared" si="73"/>
        <v>0</v>
      </c>
      <c r="I669" s="5">
        <v>464.90201000000002</v>
      </c>
      <c r="J669" s="5">
        <v>0</v>
      </c>
      <c r="K669" s="17">
        <f t="shared" si="71"/>
        <v>2.0100000000411455E-3</v>
      </c>
      <c r="L669" s="17">
        <f t="shared" si="72"/>
        <v>0</v>
      </c>
    </row>
    <row r="670" spans="1:12" outlineLevel="2">
      <c r="A670" s="3" t="s">
        <v>382</v>
      </c>
      <c r="B670" s="4" t="s">
        <v>544</v>
      </c>
      <c r="C670" s="4" t="s">
        <v>383</v>
      </c>
      <c r="D670" s="4"/>
      <c r="E670" s="4"/>
      <c r="F670" s="13">
        <f>F671</f>
        <v>464.9</v>
      </c>
      <c r="G670" s="13">
        <f>G671</f>
        <v>0</v>
      </c>
      <c r="H670" s="19">
        <f t="shared" si="73"/>
        <v>0</v>
      </c>
      <c r="I670" s="5">
        <v>464.90201000000002</v>
      </c>
      <c r="J670" s="5">
        <v>0</v>
      </c>
      <c r="K670" s="17">
        <f t="shared" si="71"/>
        <v>2.0100000000411455E-3</v>
      </c>
      <c r="L670" s="17">
        <f t="shared" si="72"/>
        <v>0</v>
      </c>
    </row>
    <row r="671" spans="1:12" ht="38.25" outlineLevel="3">
      <c r="A671" s="3" t="s">
        <v>358</v>
      </c>
      <c r="B671" s="4" t="s">
        <v>544</v>
      </c>
      <c r="C671" s="4" t="s">
        <v>383</v>
      </c>
      <c r="D671" s="4" t="s">
        <v>359</v>
      </c>
      <c r="E671" s="4"/>
      <c r="F671" s="13">
        <f>F672+F675</f>
        <v>464.9</v>
      </c>
      <c r="G671" s="13">
        <f>G672+G675</f>
        <v>0</v>
      </c>
      <c r="H671" s="19">
        <f t="shared" si="73"/>
        <v>0</v>
      </c>
      <c r="I671" s="5">
        <v>464.90201000000002</v>
      </c>
      <c r="J671" s="5">
        <v>0</v>
      </c>
      <c r="K671" s="17">
        <f t="shared" si="71"/>
        <v>2.0100000000411455E-3</v>
      </c>
      <c r="L671" s="17">
        <f t="shared" si="72"/>
        <v>0</v>
      </c>
    </row>
    <row r="672" spans="1:12" ht="76.5" outlineLevel="4">
      <c r="A672" s="3" t="s">
        <v>384</v>
      </c>
      <c r="B672" s="4" t="s">
        <v>544</v>
      </c>
      <c r="C672" s="4" t="s">
        <v>383</v>
      </c>
      <c r="D672" s="4" t="s">
        <v>385</v>
      </c>
      <c r="E672" s="4"/>
      <c r="F672" s="13">
        <f>F673</f>
        <v>460</v>
      </c>
      <c r="G672" s="13">
        <f>G673</f>
        <v>0</v>
      </c>
      <c r="H672" s="19">
        <f t="shared" si="73"/>
        <v>0</v>
      </c>
      <c r="I672" s="5">
        <v>460</v>
      </c>
      <c r="J672" s="5">
        <v>0</v>
      </c>
      <c r="K672" s="17">
        <f t="shared" si="71"/>
        <v>0</v>
      </c>
      <c r="L672" s="17">
        <f t="shared" si="72"/>
        <v>0</v>
      </c>
    </row>
    <row r="673" spans="1:12" ht="38.25" outlineLevel="5">
      <c r="A673" s="3" t="s">
        <v>386</v>
      </c>
      <c r="B673" s="4" t="s">
        <v>544</v>
      </c>
      <c r="C673" s="4" t="s">
        <v>383</v>
      </c>
      <c r="D673" s="4" t="s">
        <v>387</v>
      </c>
      <c r="E673" s="4"/>
      <c r="F673" s="13">
        <f>F674</f>
        <v>460</v>
      </c>
      <c r="G673" s="13">
        <f>G674</f>
        <v>0</v>
      </c>
      <c r="H673" s="19">
        <f t="shared" si="73"/>
        <v>0</v>
      </c>
      <c r="I673" s="5">
        <v>460</v>
      </c>
      <c r="J673" s="5">
        <v>0</v>
      </c>
      <c r="K673" s="17">
        <f t="shared" si="71"/>
        <v>0</v>
      </c>
      <c r="L673" s="17">
        <f t="shared" si="72"/>
        <v>0</v>
      </c>
    </row>
    <row r="674" spans="1:12" ht="38.25" outlineLevel="6">
      <c r="A674" s="3" t="s">
        <v>20</v>
      </c>
      <c r="B674" s="4" t="s">
        <v>544</v>
      </c>
      <c r="C674" s="4" t="s">
        <v>383</v>
      </c>
      <c r="D674" s="4" t="s">
        <v>387</v>
      </c>
      <c r="E674" s="4" t="s">
        <v>21</v>
      </c>
      <c r="F674" s="13">
        <v>460</v>
      </c>
      <c r="G674" s="13">
        <v>0</v>
      </c>
      <c r="H674" s="19">
        <f t="shared" si="73"/>
        <v>0</v>
      </c>
      <c r="I674" s="5">
        <v>460</v>
      </c>
      <c r="J674" s="5">
        <v>0</v>
      </c>
      <c r="K674" s="17">
        <f t="shared" si="71"/>
        <v>0</v>
      </c>
      <c r="L674" s="17">
        <f t="shared" si="72"/>
        <v>0</v>
      </c>
    </row>
    <row r="675" spans="1:12" ht="38.25" outlineLevel="4">
      <c r="A675" s="3" t="s">
        <v>388</v>
      </c>
      <c r="B675" s="4" t="s">
        <v>544</v>
      </c>
      <c r="C675" s="4" t="s">
        <v>383</v>
      </c>
      <c r="D675" s="4" t="s">
        <v>389</v>
      </c>
      <c r="E675" s="4"/>
      <c r="F675" s="13">
        <f>F676</f>
        <v>4.9000000000000004</v>
      </c>
      <c r="G675" s="13">
        <f>G676</f>
        <v>0</v>
      </c>
      <c r="H675" s="19">
        <f t="shared" si="73"/>
        <v>0</v>
      </c>
      <c r="I675" s="5">
        <v>4.9020099999999998</v>
      </c>
      <c r="J675" s="5">
        <v>0</v>
      </c>
      <c r="K675" s="17">
        <f t="shared" si="71"/>
        <v>2.0099999999994012E-3</v>
      </c>
      <c r="L675" s="17">
        <f t="shared" si="72"/>
        <v>0</v>
      </c>
    </row>
    <row r="676" spans="1:12" ht="38.25" outlineLevel="5">
      <c r="A676" s="3" t="s">
        <v>391</v>
      </c>
      <c r="B676" s="4" t="s">
        <v>544</v>
      </c>
      <c r="C676" s="4" t="s">
        <v>383</v>
      </c>
      <c r="D676" s="4" t="s">
        <v>392</v>
      </c>
      <c r="E676" s="4"/>
      <c r="F676" s="13">
        <f>F677</f>
        <v>4.9000000000000004</v>
      </c>
      <c r="G676" s="13">
        <f>G677</f>
        <v>0</v>
      </c>
      <c r="H676" s="19">
        <f t="shared" si="73"/>
        <v>0</v>
      </c>
      <c r="I676" s="5">
        <v>4.9020099999999998</v>
      </c>
      <c r="J676" s="5">
        <v>0</v>
      </c>
      <c r="K676" s="17">
        <f t="shared" si="71"/>
        <v>2.0099999999994012E-3</v>
      </c>
      <c r="L676" s="17">
        <f t="shared" si="72"/>
        <v>0</v>
      </c>
    </row>
    <row r="677" spans="1:12" ht="38.25" outlineLevel="6">
      <c r="A677" s="3" t="s">
        <v>20</v>
      </c>
      <c r="B677" s="4" t="s">
        <v>544</v>
      </c>
      <c r="C677" s="4" t="s">
        <v>383</v>
      </c>
      <c r="D677" s="4" t="s">
        <v>392</v>
      </c>
      <c r="E677" s="4" t="s">
        <v>21</v>
      </c>
      <c r="F677" s="13">
        <v>4.9000000000000004</v>
      </c>
      <c r="G677" s="13">
        <v>0</v>
      </c>
      <c r="H677" s="19">
        <f t="shared" si="73"/>
        <v>0</v>
      </c>
      <c r="I677" s="5">
        <v>4.9020099999999998</v>
      </c>
      <c r="J677" s="5">
        <v>0</v>
      </c>
      <c r="K677" s="17">
        <f t="shared" si="71"/>
        <v>2.0099999999994012E-3</v>
      </c>
      <c r="L677" s="17">
        <f t="shared" si="72"/>
        <v>0</v>
      </c>
    </row>
    <row r="678" spans="1:12" outlineLevel="1">
      <c r="A678" s="3" t="s">
        <v>418</v>
      </c>
      <c r="B678" s="4" t="s">
        <v>544</v>
      </c>
      <c r="C678" s="4" t="s">
        <v>419</v>
      </c>
      <c r="D678" s="4"/>
      <c r="E678" s="4"/>
      <c r="F678" s="13">
        <f>F679</f>
        <v>1936.49</v>
      </c>
      <c r="G678" s="13">
        <f>G679</f>
        <v>950</v>
      </c>
      <c r="H678" s="19">
        <f t="shared" si="73"/>
        <v>0.49057831437291183</v>
      </c>
      <c r="I678" s="5">
        <v>1936.48838</v>
      </c>
      <c r="J678" s="5">
        <v>950</v>
      </c>
      <c r="K678" s="17">
        <f t="shared" si="71"/>
        <v>-1.6200000000026193E-3</v>
      </c>
      <c r="L678" s="17">
        <f t="shared" si="72"/>
        <v>0</v>
      </c>
    </row>
    <row r="679" spans="1:12" outlineLevel="2">
      <c r="A679" s="3" t="s">
        <v>420</v>
      </c>
      <c r="B679" s="4" t="s">
        <v>544</v>
      </c>
      <c r="C679" s="4" t="s">
        <v>421</v>
      </c>
      <c r="D679" s="4"/>
      <c r="E679" s="4"/>
      <c r="F679" s="13">
        <f>F680+F693</f>
        <v>1936.49</v>
      </c>
      <c r="G679" s="13">
        <f>G680+G693</f>
        <v>950</v>
      </c>
      <c r="H679" s="19">
        <f t="shared" si="73"/>
        <v>0.49057831437291183</v>
      </c>
      <c r="I679" s="5">
        <v>1936.48838</v>
      </c>
      <c r="J679" s="5">
        <v>950</v>
      </c>
      <c r="K679" s="17">
        <f t="shared" si="71"/>
        <v>-1.6200000000026193E-3</v>
      </c>
      <c r="L679" s="17">
        <f t="shared" si="72"/>
        <v>0</v>
      </c>
    </row>
    <row r="680" spans="1:12" ht="51" outlineLevel="3">
      <c r="A680" s="3" t="s">
        <v>422</v>
      </c>
      <c r="B680" s="4" t="s">
        <v>544</v>
      </c>
      <c r="C680" s="4" t="s">
        <v>421</v>
      </c>
      <c r="D680" s="4" t="s">
        <v>423</v>
      </c>
      <c r="E680" s="4"/>
      <c r="F680" s="13">
        <f>F681+F684+F687+F690</f>
        <v>98.73</v>
      </c>
      <c r="G680" s="13">
        <f>G681+G684+G687+G690</f>
        <v>0</v>
      </c>
      <c r="H680" s="19">
        <f t="shared" si="73"/>
        <v>0</v>
      </c>
      <c r="I680" s="5">
        <v>98.731080000000006</v>
      </c>
      <c r="J680" s="5">
        <v>0</v>
      </c>
      <c r="K680" s="17">
        <f t="shared" si="71"/>
        <v>1.0800000000017462E-3</v>
      </c>
      <c r="L680" s="17">
        <f t="shared" si="72"/>
        <v>0</v>
      </c>
    </row>
    <row r="681" spans="1:12" ht="25.5" outlineLevel="4">
      <c r="A681" s="3" t="s">
        <v>426</v>
      </c>
      <c r="B681" s="4" t="s">
        <v>544</v>
      </c>
      <c r="C681" s="4" t="s">
        <v>421</v>
      </c>
      <c r="D681" s="4" t="s">
        <v>427</v>
      </c>
      <c r="E681" s="4"/>
      <c r="F681" s="13">
        <f>F682</f>
        <v>6.64</v>
      </c>
      <c r="G681" s="13">
        <f>G682</f>
        <v>0</v>
      </c>
      <c r="H681" s="19">
        <f t="shared" si="73"/>
        <v>0</v>
      </c>
      <c r="I681" s="5">
        <v>6.6390000000000002</v>
      </c>
      <c r="J681" s="5">
        <v>0</v>
      </c>
      <c r="K681" s="17">
        <f t="shared" si="71"/>
        <v>-9.9999999999944578E-4</v>
      </c>
      <c r="L681" s="17">
        <f t="shared" si="72"/>
        <v>0</v>
      </c>
    </row>
    <row r="682" spans="1:12" ht="25.5" outlineLevel="5">
      <c r="A682" s="3" t="s">
        <v>428</v>
      </c>
      <c r="B682" s="4" t="s">
        <v>544</v>
      </c>
      <c r="C682" s="4" t="s">
        <v>421</v>
      </c>
      <c r="D682" s="4" t="s">
        <v>429</v>
      </c>
      <c r="E682" s="4"/>
      <c r="F682" s="13">
        <f>F683</f>
        <v>6.64</v>
      </c>
      <c r="G682" s="13">
        <f>G683</f>
        <v>0</v>
      </c>
      <c r="H682" s="19">
        <f t="shared" si="73"/>
        <v>0</v>
      </c>
      <c r="I682" s="5">
        <v>6.6390000000000002</v>
      </c>
      <c r="J682" s="5">
        <v>0</v>
      </c>
      <c r="K682" s="17">
        <f t="shared" si="71"/>
        <v>-9.9999999999944578E-4</v>
      </c>
      <c r="L682" s="17">
        <f t="shared" si="72"/>
        <v>0</v>
      </c>
    </row>
    <row r="683" spans="1:12" ht="38.25" outlineLevel="6">
      <c r="A683" s="3" t="s">
        <v>20</v>
      </c>
      <c r="B683" s="4" t="s">
        <v>544</v>
      </c>
      <c r="C683" s="4" t="s">
        <v>421</v>
      </c>
      <c r="D683" s="4" t="s">
        <v>429</v>
      </c>
      <c r="E683" s="4" t="s">
        <v>21</v>
      </c>
      <c r="F683" s="13">
        <v>6.64</v>
      </c>
      <c r="G683" s="13">
        <v>0</v>
      </c>
      <c r="H683" s="19">
        <f t="shared" si="73"/>
        <v>0</v>
      </c>
      <c r="I683" s="5">
        <v>6.6390000000000002</v>
      </c>
      <c r="J683" s="5">
        <v>0</v>
      </c>
      <c r="K683" s="17">
        <f t="shared" si="71"/>
        <v>-9.9999999999944578E-4</v>
      </c>
      <c r="L683" s="17">
        <f t="shared" si="72"/>
        <v>0</v>
      </c>
    </row>
    <row r="684" spans="1:12" ht="38.25" outlineLevel="4">
      <c r="A684" s="3" t="s">
        <v>438</v>
      </c>
      <c r="B684" s="4" t="s">
        <v>544</v>
      </c>
      <c r="C684" s="4" t="s">
        <v>421</v>
      </c>
      <c r="D684" s="4" t="s">
        <v>439</v>
      </c>
      <c r="E684" s="4"/>
      <c r="F684" s="13">
        <f>F685</f>
        <v>15</v>
      </c>
      <c r="G684" s="13">
        <f>G685</f>
        <v>0</v>
      </c>
      <c r="H684" s="19">
        <f t="shared" si="73"/>
        <v>0</v>
      </c>
      <c r="I684" s="5">
        <v>15</v>
      </c>
      <c r="J684" s="5">
        <v>0</v>
      </c>
      <c r="K684" s="17">
        <f t="shared" si="71"/>
        <v>0</v>
      </c>
      <c r="L684" s="17">
        <f t="shared" si="72"/>
        <v>0</v>
      </c>
    </row>
    <row r="685" spans="1:12" ht="38.25" outlineLevel="5">
      <c r="A685" s="3" t="s">
        <v>445</v>
      </c>
      <c r="B685" s="4" t="s">
        <v>544</v>
      </c>
      <c r="C685" s="4" t="s">
        <v>421</v>
      </c>
      <c r="D685" s="4" t="s">
        <v>538</v>
      </c>
      <c r="E685" s="4"/>
      <c r="F685" s="13">
        <f>F686</f>
        <v>15</v>
      </c>
      <c r="G685" s="13">
        <f>G686</f>
        <v>0</v>
      </c>
      <c r="H685" s="19">
        <f t="shared" si="73"/>
        <v>0</v>
      </c>
      <c r="I685" s="5">
        <v>15</v>
      </c>
      <c r="J685" s="5">
        <v>0</v>
      </c>
      <c r="K685" s="17">
        <f t="shared" si="71"/>
        <v>0</v>
      </c>
      <c r="L685" s="17">
        <f t="shared" si="72"/>
        <v>0</v>
      </c>
    </row>
    <row r="686" spans="1:12" ht="38.25" outlineLevel="6">
      <c r="A686" s="3" t="s">
        <v>20</v>
      </c>
      <c r="B686" s="4" t="s">
        <v>544</v>
      </c>
      <c r="C686" s="4" t="s">
        <v>421</v>
      </c>
      <c r="D686" s="4" t="s">
        <v>538</v>
      </c>
      <c r="E686" s="4" t="s">
        <v>21</v>
      </c>
      <c r="F686" s="13">
        <v>15</v>
      </c>
      <c r="G686" s="13">
        <v>0</v>
      </c>
      <c r="H686" s="19">
        <f t="shared" si="73"/>
        <v>0</v>
      </c>
      <c r="I686" s="5">
        <v>15</v>
      </c>
      <c r="J686" s="5">
        <v>0</v>
      </c>
      <c r="K686" s="17">
        <f t="shared" si="71"/>
        <v>0</v>
      </c>
      <c r="L686" s="17">
        <f t="shared" si="72"/>
        <v>0</v>
      </c>
    </row>
    <row r="687" spans="1:12" ht="51" outlineLevel="4">
      <c r="A687" s="3" t="s">
        <v>539</v>
      </c>
      <c r="B687" s="4" t="s">
        <v>544</v>
      </c>
      <c r="C687" s="4" t="s">
        <v>421</v>
      </c>
      <c r="D687" s="4" t="s">
        <v>540</v>
      </c>
      <c r="E687" s="4"/>
      <c r="F687" s="13">
        <f>F688</f>
        <v>0.09</v>
      </c>
      <c r="G687" s="13">
        <f>G688</f>
        <v>0</v>
      </c>
      <c r="H687" s="19">
        <f t="shared" si="73"/>
        <v>0</v>
      </c>
      <c r="I687" s="5">
        <v>9.2079999999999995E-2</v>
      </c>
      <c r="J687" s="5">
        <v>0</v>
      </c>
      <c r="K687" s="17">
        <f t="shared" si="71"/>
        <v>2.0799999999999985E-3</v>
      </c>
      <c r="L687" s="17">
        <f t="shared" si="72"/>
        <v>0</v>
      </c>
    </row>
    <row r="688" spans="1:12" ht="51" outlineLevel="5">
      <c r="A688" s="3" t="s">
        <v>541</v>
      </c>
      <c r="B688" s="4" t="s">
        <v>544</v>
      </c>
      <c r="C688" s="4" t="s">
        <v>421</v>
      </c>
      <c r="D688" s="4" t="s">
        <v>542</v>
      </c>
      <c r="E688" s="4"/>
      <c r="F688" s="13">
        <f>F689</f>
        <v>0.09</v>
      </c>
      <c r="G688" s="13">
        <f>G689</f>
        <v>0</v>
      </c>
      <c r="H688" s="19">
        <f t="shared" si="73"/>
        <v>0</v>
      </c>
      <c r="I688" s="5">
        <v>9.2079999999999995E-2</v>
      </c>
      <c r="J688" s="5">
        <v>0</v>
      </c>
      <c r="K688" s="17">
        <f t="shared" si="71"/>
        <v>2.0799999999999985E-3</v>
      </c>
      <c r="L688" s="17">
        <f t="shared" si="72"/>
        <v>0</v>
      </c>
    </row>
    <row r="689" spans="1:12" ht="38.25" outlineLevel="6">
      <c r="A689" s="3" t="s">
        <v>20</v>
      </c>
      <c r="B689" s="4" t="s">
        <v>544</v>
      </c>
      <c r="C689" s="4" t="s">
        <v>421</v>
      </c>
      <c r="D689" s="4" t="s">
        <v>542</v>
      </c>
      <c r="E689" s="4" t="s">
        <v>21</v>
      </c>
      <c r="F689" s="13">
        <v>0.09</v>
      </c>
      <c r="G689" s="13">
        <v>0</v>
      </c>
      <c r="H689" s="19">
        <f t="shared" si="73"/>
        <v>0</v>
      </c>
      <c r="I689" s="5">
        <v>9.2079999999999995E-2</v>
      </c>
      <c r="J689" s="5">
        <v>0</v>
      </c>
      <c r="K689" s="17">
        <f t="shared" si="71"/>
        <v>2.0799999999999985E-3</v>
      </c>
      <c r="L689" s="17">
        <f t="shared" si="72"/>
        <v>0</v>
      </c>
    </row>
    <row r="690" spans="1:12" ht="51" outlineLevel="4">
      <c r="A690" s="3" t="s">
        <v>443</v>
      </c>
      <c r="B690" s="4" t="s">
        <v>544</v>
      </c>
      <c r="C690" s="4" t="s">
        <v>421</v>
      </c>
      <c r="D690" s="4" t="s">
        <v>444</v>
      </c>
      <c r="E690" s="4"/>
      <c r="F690" s="13">
        <f>F691</f>
        <v>77</v>
      </c>
      <c r="G690" s="13">
        <f>G691</f>
        <v>0</v>
      </c>
      <c r="H690" s="19">
        <f t="shared" si="73"/>
        <v>0</v>
      </c>
      <c r="I690" s="5">
        <v>77</v>
      </c>
      <c r="J690" s="5">
        <v>0</v>
      </c>
      <c r="K690" s="17">
        <f t="shared" si="71"/>
        <v>0</v>
      </c>
      <c r="L690" s="17">
        <f t="shared" si="72"/>
        <v>0</v>
      </c>
    </row>
    <row r="691" spans="1:12" ht="38.25" outlineLevel="5">
      <c r="A691" s="3" t="s">
        <v>445</v>
      </c>
      <c r="B691" s="4" t="s">
        <v>544</v>
      </c>
      <c r="C691" s="4" t="s">
        <v>421</v>
      </c>
      <c r="D691" s="4" t="s">
        <v>446</v>
      </c>
      <c r="E691" s="4"/>
      <c r="F691" s="13">
        <f>F692</f>
        <v>77</v>
      </c>
      <c r="G691" s="13">
        <f>G692</f>
        <v>0</v>
      </c>
      <c r="H691" s="19">
        <f t="shared" si="73"/>
        <v>0</v>
      </c>
      <c r="I691" s="5">
        <v>77</v>
      </c>
      <c r="J691" s="5">
        <v>0</v>
      </c>
      <c r="K691" s="17">
        <f t="shared" si="71"/>
        <v>0</v>
      </c>
      <c r="L691" s="17">
        <f t="shared" si="72"/>
        <v>0</v>
      </c>
    </row>
    <row r="692" spans="1:12" ht="38.25" outlineLevel="6">
      <c r="A692" s="3" t="s">
        <v>20</v>
      </c>
      <c r="B692" s="4" t="s">
        <v>544</v>
      </c>
      <c r="C692" s="4" t="s">
        <v>421</v>
      </c>
      <c r="D692" s="4" t="s">
        <v>446</v>
      </c>
      <c r="E692" s="4" t="s">
        <v>21</v>
      </c>
      <c r="F692" s="13">
        <v>77</v>
      </c>
      <c r="G692" s="13">
        <v>0</v>
      </c>
      <c r="H692" s="19">
        <f t="shared" si="73"/>
        <v>0</v>
      </c>
      <c r="I692" s="5">
        <v>77</v>
      </c>
      <c r="J692" s="5">
        <v>0</v>
      </c>
      <c r="K692" s="17">
        <f t="shared" si="71"/>
        <v>0</v>
      </c>
      <c r="L692" s="17">
        <f t="shared" si="72"/>
        <v>0</v>
      </c>
    </row>
    <row r="693" spans="1:12" ht="25.5" outlineLevel="3">
      <c r="A693" s="3" t="s">
        <v>110</v>
      </c>
      <c r="B693" s="4" t="s">
        <v>544</v>
      </c>
      <c r="C693" s="4" t="s">
        <v>421</v>
      </c>
      <c r="D693" s="4" t="s">
        <v>111</v>
      </c>
      <c r="E693" s="4"/>
      <c r="F693" s="13">
        <f>F694</f>
        <v>1837.76</v>
      </c>
      <c r="G693" s="13">
        <f>G694</f>
        <v>950</v>
      </c>
      <c r="H693" s="19">
        <f t="shared" si="73"/>
        <v>0.51693365836670735</v>
      </c>
      <c r="I693" s="5">
        <v>1837.7573</v>
      </c>
      <c r="J693" s="5">
        <v>950</v>
      </c>
      <c r="K693" s="17">
        <f t="shared" si="71"/>
        <v>-2.7000000000043656E-3</v>
      </c>
      <c r="L693" s="17">
        <f t="shared" si="72"/>
        <v>0</v>
      </c>
    </row>
    <row r="694" spans="1:12" ht="25.5" outlineLevel="4">
      <c r="A694" s="3" t="s">
        <v>112</v>
      </c>
      <c r="B694" s="4" t="s">
        <v>544</v>
      </c>
      <c r="C694" s="4" t="s">
        <v>421</v>
      </c>
      <c r="D694" s="4" t="s">
        <v>113</v>
      </c>
      <c r="E694" s="4"/>
      <c r="F694" s="13">
        <f>F695</f>
        <v>1837.76</v>
      </c>
      <c r="G694" s="13">
        <f>G695</f>
        <v>950</v>
      </c>
      <c r="H694" s="19">
        <f t="shared" si="73"/>
        <v>0.51693365836670735</v>
      </c>
      <c r="I694" s="5">
        <v>1837.7573</v>
      </c>
      <c r="J694" s="5">
        <v>950</v>
      </c>
      <c r="K694" s="17">
        <f t="shared" si="71"/>
        <v>-2.7000000000043656E-3</v>
      </c>
      <c r="L694" s="17">
        <f t="shared" si="72"/>
        <v>0</v>
      </c>
    </row>
    <row r="695" spans="1:12" ht="25.5" outlineLevel="5">
      <c r="A695" s="3" t="s">
        <v>114</v>
      </c>
      <c r="B695" s="4" t="s">
        <v>544</v>
      </c>
      <c r="C695" s="4" t="s">
        <v>421</v>
      </c>
      <c r="D695" s="4" t="s">
        <v>115</v>
      </c>
      <c r="E695" s="4"/>
      <c r="F695" s="13">
        <f>F696+F697</f>
        <v>1837.76</v>
      </c>
      <c r="G695" s="13">
        <f>G696+G697</f>
        <v>950</v>
      </c>
      <c r="H695" s="19">
        <f t="shared" si="73"/>
        <v>0.51693365836670735</v>
      </c>
      <c r="I695" s="5">
        <v>1837.7573</v>
      </c>
      <c r="J695" s="5">
        <v>950</v>
      </c>
      <c r="K695" s="17">
        <f t="shared" si="71"/>
        <v>-2.7000000000043656E-3</v>
      </c>
      <c r="L695" s="17">
        <f t="shared" si="72"/>
        <v>0</v>
      </c>
    </row>
    <row r="696" spans="1:12" outlineLevel="6">
      <c r="A696" s="3" t="s">
        <v>183</v>
      </c>
      <c r="B696" s="4" t="s">
        <v>544</v>
      </c>
      <c r="C696" s="4" t="s">
        <v>421</v>
      </c>
      <c r="D696" s="4" t="s">
        <v>115</v>
      </c>
      <c r="E696" s="4" t="s">
        <v>184</v>
      </c>
      <c r="F696" s="13">
        <v>1803.3</v>
      </c>
      <c r="G696" s="13">
        <v>950</v>
      </c>
      <c r="H696" s="19">
        <f t="shared" si="73"/>
        <v>0.52681195585870355</v>
      </c>
      <c r="I696" s="5">
        <v>1803.2975899999999</v>
      </c>
      <c r="J696" s="5">
        <v>950</v>
      </c>
      <c r="K696" s="17">
        <f t="shared" si="71"/>
        <v>-2.4100000000544242E-3</v>
      </c>
      <c r="L696" s="17">
        <f t="shared" si="72"/>
        <v>0</v>
      </c>
    </row>
    <row r="697" spans="1:12" outlineLevel="6">
      <c r="A697" s="3" t="s">
        <v>116</v>
      </c>
      <c r="B697" s="4" t="s">
        <v>544</v>
      </c>
      <c r="C697" s="4" t="s">
        <v>421</v>
      </c>
      <c r="D697" s="4" t="s">
        <v>115</v>
      </c>
      <c r="E697" s="4" t="s">
        <v>117</v>
      </c>
      <c r="F697" s="13">
        <v>34.46</v>
      </c>
      <c r="G697" s="13">
        <v>0</v>
      </c>
      <c r="H697" s="19">
        <f t="shared" si="73"/>
        <v>0</v>
      </c>
      <c r="I697" s="5">
        <v>34.459710000000001</v>
      </c>
      <c r="J697" s="5">
        <v>0</v>
      </c>
      <c r="K697" s="17">
        <f t="shared" si="71"/>
        <v>-2.899999999996794E-4</v>
      </c>
      <c r="L697" s="17">
        <f t="shared" si="72"/>
        <v>0</v>
      </c>
    </row>
    <row r="698" spans="1:12" s="10" customFormat="1" ht="51">
      <c r="A698" s="7" t="s">
        <v>570</v>
      </c>
      <c r="B698" s="8" t="s">
        <v>571</v>
      </c>
      <c r="C698" s="8"/>
      <c r="D698" s="8"/>
      <c r="E698" s="8"/>
      <c r="F698" s="12">
        <f>F699+F709+F739+F763+F769+F775</f>
        <v>1015257.9400000001</v>
      </c>
      <c r="G698" s="12">
        <f>G699+G709+G739+G763+G769+G775</f>
        <v>575947.99999999988</v>
      </c>
      <c r="H698" s="18">
        <f t="shared" si="73"/>
        <v>0.5672922883026158</v>
      </c>
      <c r="I698" s="9">
        <v>1015257.948</v>
      </c>
      <c r="J698" s="9">
        <v>575948.01049000002</v>
      </c>
      <c r="K698" s="17">
        <f t="shared" si="71"/>
        <v>7.9999999143183231E-3</v>
      </c>
      <c r="L698" s="17">
        <f t="shared" si="72"/>
        <v>1.049000013154E-2</v>
      </c>
    </row>
    <row r="699" spans="1:12" outlineLevel="1">
      <c r="A699" s="3" t="s">
        <v>106</v>
      </c>
      <c r="B699" s="4" t="s">
        <v>571</v>
      </c>
      <c r="C699" s="4" t="s">
        <v>107</v>
      </c>
      <c r="D699" s="4"/>
      <c r="E699" s="4"/>
      <c r="F699" s="13">
        <f>F700</f>
        <v>1829.78</v>
      </c>
      <c r="G699" s="13">
        <f>G700</f>
        <v>1117.8</v>
      </c>
      <c r="H699" s="19">
        <f t="shared" si="73"/>
        <v>0.61089311283323677</v>
      </c>
      <c r="I699" s="5">
        <v>1829.79</v>
      </c>
      <c r="J699" s="5">
        <v>1117.80233</v>
      </c>
      <c r="K699" s="17">
        <f t="shared" si="71"/>
        <v>9.9999999999909051E-3</v>
      </c>
      <c r="L699" s="17">
        <f t="shared" si="72"/>
        <v>2.3300000000290311E-3</v>
      </c>
    </row>
    <row r="700" spans="1:12" outlineLevel="2">
      <c r="A700" s="3" t="s">
        <v>108</v>
      </c>
      <c r="B700" s="4" t="s">
        <v>571</v>
      </c>
      <c r="C700" s="4" t="s">
        <v>109</v>
      </c>
      <c r="D700" s="4"/>
      <c r="E700" s="4"/>
      <c r="F700" s="13">
        <f>F701+F705</f>
        <v>1829.78</v>
      </c>
      <c r="G700" s="13">
        <f>G701+G705</f>
        <v>1117.8</v>
      </c>
      <c r="H700" s="19">
        <f t="shared" si="73"/>
        <v>0.61089311283323677</v>
      </c>
      <c r="I700" s="5">
        <v>1829.79</v>
      </c>
      <c r="J700" s="5">
        <v>1117.80233</v>
      </c>
      <c r="K700" s="17">
        <f t="shared" si="71"/>
        <v>9.9999999999909051E-3</v>
      </c>
      <c r="L700" s="17">
        <f t="shared" si="72"/>
        <v>2.3300000000290311E-3</v>
      </c>
    </row>
    <row r="701" spans="1:12" ht="25.5" outlineLevel="3">
      <c r="A701" s="3" t="s">
        <v>146</v>
      </c>
      <c r="B701" s="4" t="s">
        <v>571</v>
      </c>
      <c r="C701" s="4" t="s">
        <v>109</v>
      </c>
      <c r="D701" s="4" t="s">
        <v>147</v>
      </c>
      <c r="E701" s="4"/>
      <c r="F701" s="13">
        <f t="shared" ref="F701:G703" si="77">F702</f>
        <v>1505.24</v>
      </c>
      <c r="G701" s="13">
        <f t="shared" si="77"/>
        <v>1117.8</v>
      </c>
      <c r="H701" s="19">
        <f t="shared" si="73"/>
        <v>0.74260583029948712</v>
      </c>
      <c r="I701" s="5">
        <v>1505.24</v>
      </c>
      <c r="J701" s="5">
        <v>1117.80233</v>
      </c>
      <c r="K701" s="17">
        <f t="shared" si="71"/>
        <v>0</v>
      </c>
      <c r="L701" s="17">
        <f t="shared" si="72"/>
        <v>2.3300000000290311E-3</v>
      </c>
    </row>
    <row r="702" spans="1:12" ht="25.5" outlineLevel="4">
      <c r="A702" s="3" t="s">
        <v>295</v>
      </c>
      <c r="B702" s="4" t="s">
        <v>571</v>
      </c>
      <c r="C702" s="4" t="s">
        <v>109</v>
      </c>
      <c r="D702" s="4" t="s">
        <v>296</v>
      </c>
      <c r="E702" s="4"/>
      <c r="F702" s="13">
        <f t="shared" si="77"/>
        <v>1505.24</v>
      </c>
      <c r="G702" s="13">
        <f t="shared" si="77"/>
        <v>1117.8</v>
      </c>
      <c r="H702" s="19">
        <f t="shared" si="73"/>
        <v>0.74260583029948712</v>
      </c>
      <c r="I702" s="5">
        <v>1505.24</v>
      </c>
      <c r="J702" s="5">
        <v>1117.80233</v>
      </c>
      <c r="K702" s="17">
        <f t="shared" si="71"/>
        <v>0</v>
      </c>
      <c r="L702" s="17">
        <f t="shared" si="72"/>
        <v>2.3300000000290311E-3</v>
      </c>
    </row>
    <row r="703" spans="1:12" ht="25.5" outlineLevel="5">
      <c r="A703" s="3" t="s">
        <v>299</v>
      </c>
      <c r="B703" s="4" t="s">
        <v>571</v>
      </c>
      <c r="C703" s="4" t="s">
        <v>109</v>
      </c>
      <c r="D703" s="4" t="s">
        <v>300</v>
      </c>
      <c r="E703" s="4"/>
      <c r="F703" s="13">
        <f t="shared" si="77"/>
        <v>1505.24</v>
      </c>
      <c r="G703" s="13">
        <f t="shared" si="77"/>
        <v>1117.8</v>
      </c>
      <c r="H703" s="19">
        <f t="shared" si="73"/>
        <v>0.74260583029948712</v>
      </c>
      <c r="I703" s="5">
        <v>1505.24</v>
      </c>
      <c r="J703" s="5">
        <v>1117.80233</v>
      </c>
      <c r="K703" s="17">
        <f t="shared" si="71"/>
        <v>0</v>
      </c>
      <c r="L703" s="17">
        <f t="shared" si="72"/>
        <v>2.3300000000290311E-3</v>
      </c>
    </row>
    <row r="704" spans="1:12" ht="38.25" outlineLevel="6">
      <c r="A704" s="3" t="s">
        <v>20</v>
      </c>
      <c r="B704" s="4" t="s">
        <v>571</v>
      </c>
      <c r="C704" s="4" t="s">
        <v>109</v>
      </c>
      <c r="D704" s="4" t="s">
        <v>300</v>
      </c>
      <c r="E704" s="4" t="s">
        <v>21</v>
      </c>
      <c r="F704" s="13">
        <v>1505.24</v>
      </c>
      <c r="G704" s="13">
        <v>1117.8</v>
      </c>
      <c r="H704" s="19">
        <f t="shared" si="73"/>
        <v>0.74260583029948712</v>
      </c>
      <c r="I704" s="5">
        <v>1505.24</v>
      </c>
      <c r="J704" s="5">
        <v>1117.80233</v>
      </c>
      <c r="K704" s="17">
        <f t="shared" si="71"/>
        <v>0</v>
      </c>
      <c r="L704" s="17">
        <f t="shared" si="72"/>
        <v>2.3300000000290311E-3</v>
      </c>
    </row>
    <row r="705" spans="1:12" ht="25.5" outlineLevel="3">
      <c r="A705" s="3" t="s">
        <v>110</v>
      </c>
      <c r="B705" s="4" t="s">
        <v>571</v>
      </c>
      <c r="C705" s="4" t="s">
        <v>109</v>
      </c>
      <c r="D705" s="4" t="s">
        <v>111</v>
      </c>
      <c r="E705" s="4"/>
      <c r="F705" s="13">
        <f t="shared" ref="F705:G707" si="78">F706</f>
        <v>324.54000000000002</v>
      </c>
      <c r="G705" s="13">
        <f t="shared" si="78"/>
        <v>0</v>
      </c>
      <c r="H705" s="19">
        <f t="shared" si="73"/>
        <v>0</v>
      </c>
      <c r="I705" s="5">
        <v>324.55</v>
      </c>
      <c r="J705" s="5">
        <v>0</v>
      </c>
      <c r="K705" s="17">
        <f t="shared" si="71"/>
        <v>9.9999999999909051E-3</v>
      </c>
      <c r="L705" s="17">
        <f t="shared" si="72"/>
        <v>0</v>
      </c>
    </row>
    <row r="706" spans="1:12" ht="25.5" outlineLevel="4">
      <c r="A706" s="3" t="s">
        <v>112</v>
      </c>
      <c r="B706" s="4" t="s">
        <v>571</v>
      </c>
      <c r="C706" s="4" t="s">
        <v>109</v>
      </c>
      <c r="D706" s="4" t="s">
        <v>113</v>
      </c>
      <c r="E706" s="4"/>
      <c r="F706" s="13">
        <f t="shared" si="78"/>
        <v>324.54000000000002</v>
      </c>
      <c r="G706" s="13">
        <f t="shared" si="78"/>
        <v>0</v>
      </c>
      <c r="H706" s="19">
        <f t="shared" si="73"/>
        <v>0</v>
      </c>
      <c r="I706" s="5">
        <v>324.55</v>
      </c>
      <c r="J706" s="5">
        <v>0</v>
      </c>
      <c r="K706" s="17">
        <f t="shared" si="71"/>
        <v>9.9999999999909051E-3</v>
      </c>
      <c r="L706" s="17">
        <f t="shared" si="72"/>
        <v>0</v>
      </c>
    </row>
    <row r="707" spans="1:12" ht="25.5" outlineLevel="5">
      <c r="A707" s="3" t="s">
        <v>114</v>
      </c>
      <c r="B707" s="4" t="s">
        <v>571</v>
      </c>
      <c r="C707" s="4" t="s">
        <v>109</v>
      </c>
      <c r="D707" s="4" t="s">
        <v>115</v>
      </c>
      <c r="E707" s="4"/>
      <c r="F707" s="13">
        <f t="shared" si="78"/>
        <v>324.54000000000002</v>
      </c>
      <c r="G707" s="13">
        <f t="shared" si="78"/>
        <v>0</v>
      </c>
      <c r="H707" s="19">
        <f t="shared" si="73"/>
        <v>0</v>
      </c>
      <c r="I707" s="5">
        <v>324.55</v>
      </c>
      <c r="J707" s="5">
        <v>0</v>
      </c>
      <c r="K707" s="17">
        <f t="shared" si="71"/>
        <v>9.9999999999909051E-3</v>
      </c>
      <c r="L707" s="17">
        <f t="shared" si="72"/>
        <v>0</v>
      </c>
    </row>
    <row r="708" spans="1:12" outlineLevel="6">
      <c r="A708" s="3" t="s">
        <v>116</v>
      </c>
      <c r="B708" s="4" t="s">
        <v>571</v>
      </c>
      <c r="C708" s="4" t="s">
        <v>109</v>
      </c>
      <c r="D708" s="4" t="s">
        <v>115</v>
      </c>
      <c r="E708" s="4" t="s">
        <v>117</v>
      </c>
      <c r="F708" s="13">
        <v>324.54000000000002</v>
      </c>
      <c r="G708" s="13">
        <v>0</v>
      </c>
      <c r="H708" s="19">
        <f t="shared" si="73"/>
        <v>0</v>
      </c>
      <c r="I708" s="5">
        <v>324.55</v>
      </c>
      <c r="J708" s="5">
        <v>0</v>
      </c>
      <c r="K708" s="17">
        <f t="shared" si="71"/>
        <v>9.9999999999909051E-3</v>
      </c>
      <c r="L708" s="17">
        <f t="shared" si="72"/>
        <v>0</v>
      </c>
    </row>
    <row r="709" spans="1:12" outlineLevel="1">
      <c r="A709" s="3" t="s">
        <v>130</v>
      </c>
      <c r="B709" s="4" t="s">
        <v>571</v>
      </c>
      <c r="C709" s="4" t="s">
        <v>131</v>
      </c>
      <c r="D709" s="4"/>
      <c r="E709" s="4"/>
      <c r="F709" s="13">
        <f>F710+F728</f>
        <v>906490.08000000007</v>
      </c>
      <c r="G709" s="13">
        <f>G710+G728</f>
        <v>469075.02999999997</v>
      </c>
      <c r="H709" s="19">
        <f t="shared" si="73"/>
        <v>0.5174629489602357</v>
      </c>
      <c r="I709" s="5">
        <v>906490.08</v>
      </c>
      <c r="J709" s="5">
        <v>469075.02664</v>
      </c>
      <c r="K709" s="17">
        <f t="shared" si="71"/>
        <v>0</v>
      </c>
      <c r="L709" s="17">
        <f t="shared" si="72"/>
        <v>-3.3599999733269215E-3</v>
      </c>
    </row>
    <row r="710" spans="1:12" outlineLevel="2">
      <c r="A710" s="3" t="s">
        <v>132</v>
      </c>
      <c r="B710" s="4" t="s">
        <v>571</v>
      </c>
      <c r="C710" s="4" t="s">
        <v>133</v>
      </c>
      <c r="D710" s="4"/>
      <c r="E710" s="4"/>
      <c r="F710" s="13">
        <f>F711+F720+F724</f>
        <v>902164.4</v>
      </c>
      <c r="G710" s="13">
        <f>G711+G720+G724</f>
        <v>464873.83999999997</v>
      </c>
      <c r="H710" s="19">
        <f t="shared" si="73"/>
        <v>0.51528728023406811</v>
      </c>
      <c r="I710" s="5">
        <v>902164.4</v>
      </c>
      <c r="J710" s="5">
        <v>464873.84007999999</v>
      </c>
      <c r="K710" s="17">
        <f t="shared" si="71"/>
        <v>0</v>
      </c>
      <c r="L710" s="17">
        <f t="shared" si="72"/>
        <v>8.000002708286047E-5</v>
      </c>
    </row>
    <row r="711" spans="1:12" ht="38.25" outlineLevel="3">
      <c r="A711" s="3" t="s">
        <v>572</v>
      </c>
      <c r="B711" s="4" t="s">
        <v>571</v>
      </c>
      <c r="C711" s="4" t="s">
        <v>133</v>
      </c>
      <c r="D711" s="4" t="s">
        <v>573</v>
      </c>
      <c r="E711" s="4"/>
      <c r="F711" s="13">
        <f>F712+F715</f>
        <v>901289.67</v>
      </c>
      <c r="G711" s="13">
        <f>G712+G715</f>
        <v>464050.14</v>
      </c>
      <c r="H711" s="19">
        <f t="shared" si="73"/>
        <v>0.51487347014639584</v>
      </c>
      <c r="I711" s="5">
        <v>901289.67</v>
      </c>
      <c r="J711" s="5">
        <v>464050.13309999998</v>
      </c>
      <c r="K711" s="17">
        <f t="shared" si="71"/>
        <v>0</v>
      </c>
      <c r="L711" s="17">
        <f t="shared" si="72"/>
        <v>-6.9000000366941094E-3</v>
      </c>
    </row>
    <row r="712" spans="1:12" ht="38.25" outlineLevel="4">
      <c r="A712" s="3" t="s">
        <v>574</v>
      </c>
      <c r="B712" s="4" t="s">
        <v>571</v>
      </c>
      <c r="C712" s="4" t="s">
        <v>133</v>
      </c>
      <c r="D712" s="4" t="s">
        <v>575</v>
      </c>
      <c r="E712" s="4"/>
      <c r="F712" s="13">
        <f>F713</f>
        <v>20231.990000000002</v>
      </c>
      <c r="G712" s="13">
        <f>G713</f>
        <v>19949.13</v>
      </c>
      <c r="H712" s="19">
        <f t="shared" si="73"/>
        <v>0.98601917063027411</v>
      </c>
      <c r="I712" s="5">
        <v>20231.990000000002</v>
      </c>
      <c r="J712" s="5">
        <v>19949.127110000001</v>
      </c>
      <c r="K712" s="17">
        <f t="shared" si="71"/>
        <v>0</v>
      </c>
      <c r="L712" s="17">
        <f t="shared" si="72"/>
        <v>-2.8899999997520354E-3</v>
      </c>
    </row>
    <row r="713" spans="1:12" ht="25.5" outlineLevel="5">
      <c r="A713" s="3" t="s">
        <v>576</v>
      </c>
      <c r="B713" s="4" t="s">
        <v>571</v>
      </c>
      <c r="C713" s="4" t="s">
        <v>133</v>
      </c>
      <c r="D713" s="4" t="s">
        <v>577</v>
      </c>
      <c r="E713" s="4"/>
      <c r="F713" s="13">
        <f>F714</f>
        <v>20231.990000000002</v>
      </c>
      <c r="G713" s="13">
        <f>G714</f>
        <v>19949.13</v>
      </c>
      <c r="H713" s="19">
        <f t="shared" si="73"/>
        <v>0.98601917063027411</v>
      </c>
      <c r="I713" s="5">
        <v>20231.990000000002</v>
      </c>
      <c r="J713" s="5">
        <v>19949.127110000001</v>
      </c>
      <c r="K713" s="17">
        <f t="shared" si="71"/>
        <v>0</v>
      </c>
      <c r="L713" s="17">
        <f t="shared" si="72"/>
        <v>-2.8899999997520354E-3</v>
      </c>
    </row>
    <row r="714" spans="1:12" ht="38.25" outlineLevel="6">
      <c r="A714" s="3" t="s">
        <v>20</v>
      </c>
      <c r="B714" s="4" t="s">
        <v>571</v>
      </c>
      <c r="C714" s="4" t="s">
        <v>133</v>
      </c>
      <c r="D714" s="4" t="s">
        <v>577</v>
      </c>
      <c r="E714" s="4" t="s">
        <v>21</v>
      </c>
      <c r="F714" s="13">
        <v>20231.990000000002</v>
      </c>
      <c r="G714" s="13">
        <v>19949.13</v>
      </c>
      <c r="H714" s="19">
        <f t="shared" si="73"/>
        <v>0.98601917063027411</v>
      </c>
      <c r="I714" s="5">
        <v>20231.990000000002</v>
      </c>
      <c r="J714" s="5">
        <v>19949.127110000001</v>
      </c>
      <c r="K714" s="17">
        <f t="shared" si="71"/>
        <v>0</v>
      </c>
      <c r="L714" s="17">
        <f t="shared" si="72"/>
        <v>-2.8899999997520354E-3</v>
      </c>
    </row>
    <row r="715" spans="1:12" ht="25.5" outlineLevel="4">
      <c r="A715" s="3" t="s">
        <v>578</v>
      </c>
      <c r="B715" s="4" t="s">
        <v>571</v>
      </c>
      <c r="C715" s="4" t="s">
        <v>133</v>
      </c>
      <c r="D715" s="4" t="s">
        <v>579</v>
      </c>
      <c r="E715" s="4"/>
      <c r="F715" s="13">
        <f>F716</f>
        <v>881057.68</v>
      </c>
      <c r="G715" s="13">
        <f>G716</f>
        <v>444101.01</v>
      </c>
      <c r="H715" s="19">
        <f t="shared" si="73"/>
        <v>0.5040544110574009</v>
      </c>
      <c r="I715" s="5">
        <v>881057.68</v>
      </c>
      <c r="J715" s="5">
        <v>444101.00598999998</v>
      </c>
      <c r="K715" s="17">
        <f t="shared" ref="K715:K778" si="79">I715-F715</f>
        <v>0</v>
      </c>
      <c r="L715" s="17">
        <f t="shared" ref="L715:L778" si="80">J715-G715</f>
        <v>-4.0100000333040953E-3</v>
      </c>
    </row>
    <row r="716" spans="1:12" ht="51" outlineLevel="5">
      <c r="A716" s="3" t="s">
        <v>580</v>
      </c>
      <c r="B716" s="4" t="s">
        <v>571</v>
      </c>
      <c r="C716" s="4" t="s">
        <v>133</v>
      </c>
      <c r="D716" s="4" t="s">
        <v>581</v>
      </c>
      <c r="E716" s="4"/>
      <c r="F716" s="13">
        <f>F717</f>
        <v>881057.68</v>
      </c>
      <c r="G716" s="13">
        <f>G717</f>
        <v>444101.01</v>
      </c>
      <c r="H716" s="19">
        <f t="shared" ref="H716:H779" si="81">G716/F716</f>
        <v>0.5040544110574009</v>
      </c>
      <c r="I716" s="5">
        <v>881057.68</v>
      </c>
      <c r="J716" s="5">
        <v>444101.00598999998</v>
      </c>
      <c r="K716" s="17">
        <f t="shared" si="79"/>
        <v>0</v>
      </c>
      <c r="L716" s="17">
        <f t="shared" si="80"/>
        <v>-4.0100000333040953E-3</v>
      </c>
    </row>
    <row r="717" spans="1:12" outlineLevel="6">
      <c r="A717" s="3" t="s">
        <v>183</v>
      </c>
      <c r="B717" s="4" t="s">
        <v>571</v>
      </c>
      <c r="C717" s="4" t="s">
        <v>133</v>
      </c>
      <c r="D717" s="4" t="s">
        <v>581</v>
      </c>
      <c r="E717" s="4" t="s">
        <v>184</v>
      </c>
      <c r="F717" s="13">
        <v>881057.68</v>
      </c>
      <c r="G717" s="13">
        <v>444101.01</v>
      </c>
      <c r="H717" s="19">
        <f t="shared" si="81"/>
        <v>0.5040544110574009</v>
      </c>
      <c r="I717" s="5">
        <v>881057.68</v>
      </c>
      <c r="J717" s="5">
        <v>444101.00598999998</v>
      </c>
      <c r="K717" s="17">
        <f t="shared" si="79"/>
        <v>0</v>
      </c>
      <c r="L717" s="17">
        <f t="shared" si="80"/>
        <v>-4.0100000333040953E-3</v>
      </c>
    </row>
    <row r="718" spans="1:12" ht="51" outlineLevel="5">
      <c r="A718" s="3" t="s">
        <v>580</v>
      </c>
      <c r="B718" s="4" t="s">
        <v>571</v>
      </c>
      <c r="C718" s="4" t="s">
        <v>133</v>
      </c>
      <c r="D718" s="4" t="s">
        <v>582</v>
      </c>
      <c r="E718" s="4"/>
      <c r="F718" s="13">
        <f>F719</f>
        <v>0</v>
      </c>
      <c r="G718" s="13">
        <f>G719</f>
        <v>0</v>
      </c>
      <c r="H718" s="19" t="e">
        <f t="shared" si="81"/>
        <v>#DIV/0!</v>
      </c>
      <c r="I718" s="5">
        <v>0</v>
      </c>
      <c r="J718" s="5">
        <v>0</v>
      </c>
      <c r="K718" s="17">
        <f t="shared" si="79"/>
        <v>0</v>
      </c>
      <c r="L718" s="17">
        <f t="shared" si="80"/>
        <v>0</v>
      </c>
    </row>
    <row r="719" spans="1:12" outlineLevel="6">
      <c r="A719" s="3" t="s">
        <v>183</v>
      </c>
      <c r="B719" s="4" t="s">
        <v>571</v>
      </c>
      <c r="C719" s="4" t="s">
        <v>133</v>
      </c>
      <c r="D719" s="4" t="s">
        <v>582</v>
      </c>
      <c r="E719" s="4" t="s">
        <v>184</v>
      </c>
      <c r="F719" s="13">
        <v>0</v>
      </c>
      <c r="G719" s="13">
        <v>0</v>
      </c>
      <c r="H719" s="19" t="e">
        <f t="shared" si="81"/>
        <v>#DIV/0!</v>
      </c>
      <c r="I719" s="5">
        <v>0</v>
      </c>
      <c r="J719" s="5">
        <v>0</v>
      </c>
      <c r="K719" s="17">
        <f t="shared" si="79"/>
        <v>0</v>
      </c>
      <c r="L719" s="17">
        <f t="shared" si="80"/>
        <v>0</v>
      </c>
    </row>
    <row r="720" spans="1:12" ht="51" outlineLevel="3">
      <c r="A720" s="3" t="s">
        <v>134</v>
      </c>
      <c r="B720" s="4" t="s">
        <v>571</v>
      </c>
      <c r="C720" s="4" t="s">
        <v>133</v>
      </c>
      <c r="D720" s="4" t="s">
        <v>135</v>
      </c>
      <c r="E720" s="4"/>
      <c r="F720" s="13">
        <f t="shared" ref="F720:G722" si="82">F721</f>
        <v>551.88</v>
      </c>
      <c r="G720" s="13">
        <f t="shared" si="82"/>
        <v>502.47</v>
      </c>
      <c r="H720" s="19">
        <f t="shared" si="81"/>
        <v>0.91046966731898249</v>
      </c>
      <c r="I720" s="5">
        <v>551.88300000000004</v>
      </c>
      <c r="J720" s="5">
        <v>502.47422</v>
      </c>
      <c r="K720" s="17">
        <f t="shared" si="79"/>
        <v>3.0000000000427463E-3</v>
      </c>
      <c r="L720" s="17">
        <f t="shared" si="80"/>
        <v>4.2199999999752436E-3</v>
      </c>
    </row>
    <row r="721" spans="1:12" ht="51" outlineLevel="4">
      <c r="A721" s="3" t="s">
        <v>136</v>
      </c>
      <c r="B721" s="4" t="s">
        <v>571</v>
      </c>
      <c r="C721" s="4" t="s">
        <v>133</v>
      </c>
      <c r="D721" s="4" t="s">
        <v>137</v>
      </c>
      <c r="E721" s="4"/>
      <c r="F721" s="13">
        <f t="shared" si="82"/>
        <v>551.88</v>
      </c>
      <c r="G721" s="13">
        <f t="shared" si="82"/>
        <v>502.47</v>
      </c>
      <c r="H721" s="19">
        <f t="shared" si="81"/>
        <v>0.91046966731898249</v>
      </c>
      <c r="I721" s="5">
        <v>551.88300000000004</v>
      </c>
      <c r="J721" s="5">
        <v>502.47422</v>
      </c>
      <c r="K721" s="17">
        <f t="shared" si="79"/>
        <v>3.0000000000427463E-3</v>
      </c>
      <c r="L721" s="17">
        <f t="shared" si="80"/>
        <v>4.2199999999752436E-3</v>
      </c>
    </row>
    <row r="722" spans="1:12" ht="25.5" outlineLevel="5">
      <c r="A722" s="3" t="s">
        <v>138</v>
      </c>
      <c r="B722" s="4" t="s">
        <v>571</v>
      </c>
      <c r="C722" s="4" t="s">
        <v>133</v>
      </c>
      <c r="D722" s="4" t="s">
        <v>139</v>
      </c>
      <c r="E722" s="4"/>
      <c r="F722" s="13">
        <f t="shared" si="82"/>
        <v>551.88</v>
      </c>
      <c r="G722" s="13">
        <f t="shared" si="82"/>
        <v>502.47</v>
      </c>
      <c r="H722" s="19">
        <f t="shared" si="81"/>
        <v>0.91046966731898249</v>
      </c>
      <c r="I722" s="5">
        <v>551.88300000000004</v>
      </c>
      <c r="J722" s="5">
        <v>502.47422</v>
      </c>
      <c r="K722" s="17">
        <f t="shared" si="79"/>
        <v>3.0000000000427463E-3</v>
      </c>
      <c r="L722" s="17">
        <f t="shared" si="80"/>
        <v>4.2199999999752436E-3</v>
      </c>
    </row>
    <row r="723" spans="1:12" ht="38.25" outlineLevel="6">
      <c r="A723" s="3" t="s">
        <v>20</v>
      </c>
      <c r="B723" s="4" t="s">
        <v>571</v>
      </c>
      <c r="C723" s="4" t="s">
        <v>133</v>
      </c>
      <c r="D723" s="4" t="s">
        <v>139</v>
      </c>
      <c r="E723" s="4" t="s">
        <v>21</v>
      </c>
      <c r="F723" s="13">
        <v>551.88</v>
      </c>
      <c r="G723" s="13">
        <v>502.47</v>
      </c>
      <c r="H723" s="19">
        <f t="shared" si="81"/>
        <v>0.91046966731898249</v>
      </c>
      <c r="I723" s="5">
        <v>551.88300000000004</v>
      </c>
      <c r="J723" s="5">
        <v>502.47422</v>
      </c>
      <c r="K723" s="17">
        <f t="shared" si="79"/>
        <v>3.0000000000427463E-3</v>
      </c>
      <c r="L723" s="17">
        <f t="shared" si="80"/>
        <v>4.2199999999752436E-3</v>
      </c>
    </row>
    <row r="724" spans="1:12" ht="25.5" outlineLevel="3">
      <c r="A724" s="3" t="s">
        <v>110</v>
      </c>
      <c r="B724" s="4" t="s">
        <v>571</v>
      </c>
      <c r="C724" s="4" t="s">
        <v>133</v>
      </c>
      <c r="D724" s="4" t="s">
        <v>111</v>
      </c>
      <c r="E724" s="4"/>
      <c r="F724" s="13">
        <f t="shared" ref="F724:G726" si="83">F725</f>
        <v>322.85000000000002</v>
      </c>
      <c r="G724" s="13">
        <f t="shared" si="83"/>
        <v>321.23</v>
      </c>
      <c r="H724" s="19">
        <f t="shared" si="81"/>
        <v>0.99498218987145737</v>
      </c>
      <c r="I724" s="5">
        <v>322.84699999999998</v>
      </c>
      <c r="J724" s="5">
        <v>321.23275999999998</v>
      </c>
      <c r="K724" s="17">
        <f t="shared" si="79"/>
        <v>-3.0000000000427463E-3</v>
      </c>
      <c r="L724" s="17">
        <f t="shared" si="80"/>
        <v>2.759999999966567E-3</v>
      </c>
    </row>
    <row r="725" spans="1:12" ht="25.5" outlineLevel="4">
      <c r="A725" s="3" t="s">
        <v>112</v>
      </c>
      <c r="B725" s="4" t="s">
        <v>571</v>
      </c>
      <c r="C725" s="4" t="s">
        <v>133</v>
      </c>
      <c r="D725" s="4" t="s">
        <v>113</v>
      </c>
      <c r="E725" s="4"/>
      <c r="F725" s="13">
        <f t="shared" si="83"/>
        <v>322.85000000000002</v>
      </c>
      <c r="G725" s="13">
        <f t="shared" si="83"/>
        <v>321.23</v>
      </c>
      <c r="H725" s="19">
        <f t="shared" si="81"/>
        <v>0.99498218987145737</v>
      </c>
      <c r="I725" s="5">
        <v>322.84699999999998</v>
      </c>
      <c r="J725" s="5">
        <v>321.23275999999998</v>
      </c>
      <c r="K725" s="17">
        <f t="shared" si="79"/>
        <v>-3.0000000000427463E-3</v>
      </c>
      <c r="L725" s="17">
        <f t="shared" si="80"/>
        <v>2.759999999966567E-3</v>
      </c>
    </row>
    <row r="726" spans="1:12" ht="25.5" outlineLevel="5">
      <c r="A726" s="3" t="s">
        <v>114</v>
      </c>
      <c r="B726" s="4" t="s">
        <v>571</v>
      </c>
      <c r="C726" s="4" t="s">
        <v>133</v>
      </c>
      <c r="D726" s="4" t="s">
        <v>115</v>
      </c>
      <c r="E726" s="4"/>
      <c r="F726" s="13">
        <f t="shared" si="83"/>
        <v>322.85000000000002</v>
      </c>
      <c r="G726" s="13">
        <f t="shared" si="83"/>
        <v>321.23</v>
      </c>
      <c r="H726" s="19">
        <f t="shared" si="81"/>
        <v>0.99498218987145737</v>
      </c>
      <c r="I726" s="5">
        <v>322.84699999999998</v>
      </c>
      <c r="J726" s="5">
        <v>321.23275999999998</v>
      </c>
      <c r="K726" s="17">
        <f t="shared" si="79"/>
        <v>-3.0000000000427463E-3</v>
      </c>
      <c r="L726" s="17">
        <f t="shared" si="80"/>
        <v>2.759999999966567E-3</v>
      </c>
    </row>
    <row r="727" spans="1:12" ht="38.25" outlineLevel="6">
      <c r="A727" s="3" t="s">
        <v>20</v>
      </c>
      <c r="B727" s="4" t="s">
        <v>571</v>
      </c>
      <c r="C727" s="4" t="s">
        <v>133</v>
      </c>
      <c r="D727" s="4" t="s">
        <v>115</v>
      </c>
      <c r="E727" s="4" t="s">
        <v>21</v>
      </c>
      <c r="F727" s="13">
        <v>322.85000000000002</v>
      </c>
      <c r="G727" s="13">
        <v>321.23</v>
      </c>
      <c r="H727" s="19">
        <f t="shared" si="81"/>
        <v>0.99498218987145737</v>
      </c>
      <c r="I727" s="5">
        <v>322.84699999999998</v>
      </c>
      <c r="J727" s="5">
        <v>321.23275999999998</v>
      </c>
      <c r="K727" s="17">
        <f t="shared" si="79"/>
        <v>-3.0000000000427463E-3</v>
      </c>
      <c r="L727" s="17">
        <f t="shared" si="80"/>
        <v>2.759999999966567E-3</v>
      </c>
    </row>
    <row r="728" spans="1:12" ht="25.5" outlineLevel="2">
      <c r="A728" s="3" t="s">
        <v>144</v>
      </c>
      <c r="B728" s="4" t="s">
        <v>571</v>
      </c>
      <c r="C728" s="4" t="s">
        <v>145</v>
      </c>
      <c r="D728" s="4"/>
      <c r="E728" s="4"/>
      <c r="F728" s="13">
        <f>F729+F733</f>
        <v>4325.6799999999994</v>
      </c>
      <c r="G728" s="13">
        <f>G729+G733</f>
        <v>4201.1899999999996</v>
      </c>
      <c r="H728" s="19">
        <f t="shared" si="81"/>
        <v>0.97122070980747544</v>
      </c>
      <c r="I728" s="5">
        <v>4325.68</v>
      </c>
      <c r="J728" s="5">
        <v>4201.1865600000001</v>
      </c>
      <c r="K728" s="17">
        <f t="shared" si="79"/>
        <v>0</v>
      </c>
      <c r="L728" s="17">
        <f t="shared" si="80"/>
        <v>-3.4399999995002872E-3</v>
      </c>
    </row>
    <row r="729" spans="1:12" ht="25.5" outlineLevel="3">
      <c r="A729" s="3" t="s">
        <v>146</v>
      </c>
      <c r="B729" s="4" t="s">
        <v>571</v>
      </c>
      <c r="C729" s="4" t="s">
        <v>145</v>
      </c>
      <c r="D729" s="4" t="s">
        <v>147</v>
      </c>
      <c r="E729" s="4"/>
      <c r="F729" s="13">
        <f t="shared" ref="F729:G731" si="84">F730</f>
        <v>4.4800000000000004</v>
      </c>
      <c r="G729" s="13">
        <f t="shared" si="84"/>
        <v>4.4800000000000004</v>
      </c>
      <c r="H729" s="19">
        <f t="shared" si="81"/>
        <v>1</v>
      </c>
      <c r="I729" s="5">
        <v>4.4800000000000004</v>
      </c>
      <c r="J729" s="5">
        <v>4.4800000000000004</v>
      </c>
      <c r="K729" s="17">
        <f t="shared" si="79"/>
        <v>0</v>
      </c>
      <c r="L729" s="17">
        <f t="shared" si="80"/>
        <v>0</v>
      </c>
    </row>
    <row r="730" spans="1:12" ht="51" outlineLevel="4">
      <c r="A730" s="3" t="s">
        <v>303</v>
      </c>
      <c r="B730" s="4" t="s">
        <v>571</v>
      </c>
      <c r="C730" s="4" t="s">
        <v>145</v>
      </c>
      <c r="D730" s="4" t="s">
        <v>304</v>
      </c>
      <c r="E730" s="4"/>
      <c r="F730" s="13">
        <f t="shared" si="84"/>
        <v>4.4800000000000004</v>
      </c>
      <c r="G730" s="13">
        <f t="shared" si="84"/>
        <v>4.4800000000000004</v>
      </c>
      <c r="H730" s="19">
        <f t="shared" si="81"/>
        <v>1</v>
      </c>
      <c r="I730" s="5">
        <v>4.4800000000000004</v>
      </c>
      <c r="J730" s="5">
        <v>4.4800000000000004</v>
      </c>
      <c r="K730" s="17">
        <f t="shared" si="79"/>
        <v>0</v>
      </c>
      <c r="L730" s="17">
        <f t="shared" si="80"/>
        <v>0</v>
      </c>
    </row>
    <row r="731" spans="1:12" ht="38.25" outlineLevel="5">
      <c r="A731" s="3" t="s">
        <v>559</v>
      </c>
      <c r="B731" s="4" t="s">
        <v>571</v>
      </c>
      <c r="C731" s="4" t="s">
        <v>145</v>
      </c>
      <c r="D731" s="4" t="s">
        <v>560</v>
      </c>
      <c r="E731" s="4"/>
      <c r="F731" s="13">
        <f t="shared" si="84"/>
        <v>4.4800000000000004</v>
      </c>
      <c r="G731" s="13">
        <f t="shared" si="84"/>
        <v>4.4800000000000004</v>
      </c>
      <c r="H731" s="19">
        <f t="shared" si="81"/>
        <v>1</v>
      </c>
      <c r="I731" s="5">
        <v>4.4800000000000004</v>
      </c>
      <c r="J731" s="5">
        <v>4.4800000000000004</v>
      </c>
      <c r="K731" s="17">
        <f t="shared" si="79"/>
        <v>0</v>
      </c>
      <c r="L731" s="17">
        <f t="shared" si="80"/>
        <v>0</v>
      </c>
    </row>
    <row r="732" spans="1:12" ht="25.5" outlineLevel="6">
      <c r="A732" s="3" t="s">
        <v>128</v>
      </c>
      <c r="B732" s="4" t="s">
        <v>571</v>
      </c>
      <c r="C732" s="4" t="s">
        <v>145</v>
      </c>
      <c r="D732" s="4" t="s">
        <v>560</v>
      </c>
      <c r="E732" s="4" t="s">
        <v>129</v>
      </c>
      <c r="F732" s="13">
        <v>4.4800000000000004</v>
      </c>
      <c r="G732" s="13">
        <v>4.4800000000000004</v>
      </c>
      <c r="H732" s="19">
        <f t="shared" si="81"/>
        <v>1</v>
      </c>
      <c r="I732" s="5">
        <v>4.4800000000000004</v>
      </c>
      <c r="J732" s="5">
        <v>4.4800000000000004</v>
      </c>
      <c r="K732" s="17">
        <f t="shared" si="79"/>
        <v>0</v>
      </c>
      <c r="L732" s="17">
        <f t="shared" si="80"/>
        <v>0</v>
      </c>
    </row>
    <row r="733" spans="1:12" ht="25.5" outlineLevel="3">
      <c r="A733" s="3" t="s">
        <v>110</v>
      </c>
      <c r="B733" s="4" t="s">
        <v>571</v>
      </c>
      <c r="C733" s="4" t="s">
        <v>145</v>
      </c>
      <c r="D733" s="4" t="s">
        <v>111</v>
      </c>
      <c r="E733" s="4"/>
      <c r="F733" s="13">
        <f>F734</f>
        <v>4321.2</v>
      </c>
      <c r="G733" s="13">
        <f>G734</f>
        <v>4196.71</v>
      </c>
      <c r="H733" s="19">
        <f t="shared" si="81"/>
        <v>0.97119087290567441</v>
      </c>
      <c r="I733" s="5">
        <v>4321.2</v>
      </c>
      <c r="J733" s="5">
        <v>4196.7065599999996</v>
      </c>
      <c r="K733" s="17">
        <f t="shared" si="79"/>
        <v>0</v>
      </c>
      <c r="L733" s="17">
        <f t="shared" si="80"/>
        <v>-3.4400000004097819E-3</v>
      </c>
    </row>
    <row r="734" spans="1:12" ht="63.75" outlineLevel="4">
      <c r="A734" s="3" t="s">
        <v>270</v>
      </c>
      <c r="B734" s="4" t="s">
        <v>571</v>
      </c>
      <c r="C734" s="4" t="s">
        <v>145</v>
      </c>
      <c r="D734" s="4" t="s">
        <v>271</v>
      </c>
      <c r="E734" s="4"/>
      <c r="F734" s="13">
        <f>F735</f>
        <v>4321.2</v>
      </c>
      <c r="G734" s="13">
        <f>G735</f>
        <v>4196.71</v>
      </c>
      <c r="H734" s="19">
        <f t="shared" si="81"/>
        <v>0.97119087290567441</v>
      </c>
      <c r="I734" s="5">
        <v>4321.2</v>
      </c>
      <c r="J734" s="5">
        <v>4196.7065599999996</v>
      </c>
      <c r="K734" s="17">
        <f t="shared" si="79"/>
        <v>0</v>
      </c>
      <c r="L734" s="17">
        <f t="shared" si="80"/>
        <v>-3.4400000004097819E-3</v>
      </c>
    </row>
    <row r="735" spans="1:12" ht="25.5" outlineLevel="5">
      <c r="A735" s="3" t="s">
        <v>272</v>
      </c>
      <c r="B735" s="4" t="s">
        <v>571</v>
      </c>
      <c r="C735" s="4" t="s">
        <v>145</v>
      </c>
      <c r="D735" s="4" t="s">
        <v>276</v>
      </c>
      <c r="E735" s="4"/>
      <c r="F735" s="13">
        <f>F736+F737+F738</f>
        <v>4321.2</v>
      </c>
      <c r="G735" s="13">
        <f>G736+G737+G738</f>
        <v>4196.71</v>
      </c>
      <c r="H735" s="19">
        <f t="shared" si="81"/>
        <v>0.97119087290567441</v>
      </c>
      <c r="I735" s="5">
        <v>4321.2</v>
      </c>
      <c r="J735" s="5">
        <v>4196.7065599999996</v>
      </c>
      <c r="K735" s="17">
        <f t="shared" si="79"/>
        <v>0</v>
      </c>
      <c r="L735" s="17">
        <f t="shared" si="80"/>
        <v>-3.4400000004097819E-3</v>
      </c>
    </row>
    <row r="736" spans="1:12" ht="25.5" outlineLevel="6">
      <c r="A736" s="3" t="s">
        <v>128</v>
      </c>
      <c r="B736" s="4" t="s">
        <v>571</v>
      </c>
      <c r="C736" s="4" t="s">
        <v>145</v>
      </c>
      <c r="D736" s="4" t="s">
        <v>276</v>
      </c>
      <c r="E736" s="4" t="s">
        <v>129</v>
      </c>
      <c r="F736" s="13">
        <v>3475.06</v>
      </c>
      <c r="G736" s="13">
        <v>3465.66</v>
      </c>
      <c r="H736" s="19">
        <f t="shared" si="81"/>
        <v>0.99729501073362758</v>
      </c>
      <c r="I736" s="5">
        <v>3475.06</v>
      </c>
      <c r="J736" s="5">
        <v>3465.6594700000001</v>
      </c>
      <c r="K736" s="17">
        <f t="shared" si="79"/>
        <v>0</v>
      </c>
      <c r="L736" s="17">
        <f t="shared" si="80"/>
        <v>-5.2999999979874701E-4</v>
      </c>
    </row>
    <row r="737" spans="1:12" ht="38.25" outlineLevel="6">
      <c r="A737" s="3" t="s">
        <v>20</v>
      </c>
      <c r="B737" s="4" t="s">
        <v>571</v>
      </c>
      <c r="C737" s="4" t="s">
        <v>145</v>
      </c>
      <c r="D737" s="4" t="s">
        <v>276</v>
      </c>
      <c r="E737" s="4" t="s">
        <v>21</v>
      </c>
      <c r="F737" s="13">
        <v>845.92</v>
      </c>
      <c r="G737" s="13">
        <v>730.85</v>
      </c>
      <c r="H737" s="19">
        <f t="shared" si="81"/>
        <v>0.86397058823529416</v>
      </c>
      <c r="I737" s="5">
        <v>845.92</v>
      </c>
      <c r="J737" s="5">
        <v>730.85109</v>
      </c>
      <c r="K737" s="17">
        <f t="shared" si="79"/>
        <v>0</v>
      </c>
      <c r="L737" s="17">
        <f t="shared" si="80"/>
        <v>1.0899999999764987E-3</v>
      </c>
    </row>
    <row r="738" spans="1:12" ht="25.5" outlineLevel="6">
      <c r="A738" s="3" t="s">
        <v>246</v>
      </c>
      <c r="B738" s="4" t="s">
        <v>571</v>
      </c>
      <c r="C738" s="4" t="s">
        <v>145</v>
      </c>
      <c r="D738" s="4" t="s">
        <v>276</v>
      </c>
      <c r="E738" s="4" t="s">
        <v>247</v>
      </c>
      <c r="F738" s="13">
        <v>0.22</v>
      </c>
      <c r="G738" s="13">
        <v>0.2</v>
      </c>
      <c r="H738" s="19">
        <f t="shared" si="81"/>
        <v>0.90909090909090917</v>
      </c>
      <c r="I738" s="5">
        <v>0.22</v>
      </c>
      <c r="J738" s="5">
        <v>0.19600000000000001</v>
      </c>
      <c r="K738" s="17">
        <f t="shared" si="79"/>
        <v>0</v>
      </c>
      <c r="L738" s="17">
        <f t="shared" si="80"/>
        <v>-4.0000000000000036E-3</v>
      </c>
    </row>
    <row r="739" spans="1:12" ht="25.5" outlineLevel="1">
      <c r="A739" s="3" t="s">
        <v>160</v>
      </c>
      <c r="B739" s="4" t="s">
        <v>571</v>
      </c>
      <c r="C739" s="4" t="s">
        <v>161</v>
      </c>
      <c r="D739" s="4"/>
      <c r="E739" s="4"/>
      <c r="F739" s="13">
        <f>F740+F756</f>
        <v>105579.96</v>
      </c>
      <c r="G739" s="13">
        <f>G740+G756</f>
        <v>104932.63</v>
      </c>
      <c r="H739" s="19">
        <f t="shared" si="81"/>
        <v>0.99386881752938716</v>
      </c>
      <c r="I739" s="5">
        <v>105579.958</v>
      </c>
      <c r="J739" s="5">
        <v>104932.64052</v>
      </c>
      <c r="K739" s="17">
        <f t="shared" si="79"/>
        <v>-2.0000000076834112E-3</v>
      </c>
      <c r="L739" s="17">
        <f t="shared" si="80"/>
        <v>1.0519999996176921E-2</v>
      </c>
    </row>
    <row r="740" spans="1:12" outlineLevel="2">
      <c r="A740" s="3" t="s">
        <v>222</v>
      </c>
      <c r="B740" s="4" t="s">
        <v>571</v>
      </c>
      <c r="C740" s="4" t="s">
        <v>223</v>
      </c>
      <c r="D740" s="4"/>
      <c r="E740" s="4"/>
      <c r="F740" s="13">
        <f>F741+F751</f>
        <v>98647.33</v>
      </c>
      <c r="G740" s="13">
        <f>G741+G751</f>
        <v>98369.75</v>
      </c>
      <c r="H740" s="19">
        <f t="shared" si="81"/>
        <v>0.99718613772922182</v>
      </c>
      <c r="I740" s="5">
        <v>98647.33</v>
      </c>
      <c r="J740" s="5">
        <v>98369.753379999995</v>
      </c>
      <c r="K740" s="17">
        <f t="shared" si="79"/>
        <v>0</v>
      </c>
      <c r="L740" s="17">
        <f t="shared" si="80"/>
        <v>3.3799999946495518E-3</v>
      </c>
    </row>
    <row r="741" spans="1:12" ht="38.25" outlineLevel="3">
      <c r="A741" s="3" t="s">
        <v>154</v>
      </c>
      <c r="B741" s="4" t="s">
        <v>571</v>
      </c>
      <c r="C741" s="4" t="s">
        <v>223</v>
      </c>
      <c r="D741" s="4" t="s">
        <v>155</v>
      </c>
      <c r="E741" s="4"/>
      <c r="F741" s="13">
        <f>F742+F745+F748</f>
        <v>2184.33</v>
      </c>
      <c r="G741" s="13">
        <f>G742+G745+G748</f>
        <v>1906.75</v>
      </c>
      <c r="H741" s="19">
        <f t="shared" si="81"/>
        <v>0.8729221317291801</v>
      </c>
      <c r="I741" s="5">
        <v>2184.33</v>
      </c>
      <c r="J741" s="5">
        <v>1906.7533800000001</v>
      </c>
      <c r="K741" s="17">
        <f t="shared" si="79"/>
        <v>0</v>
      </c>
      <c r="L741" s="17">
        <f t="shared" si="80"/>
        <v>3.38000000010652E-3</v>
      </c>
    </row>
    <row r="742" spans="1:12" ht="38.25" outlineLevel="4">
      <c r="A742" s="3" t="s">
        <v>230</v>
      </c>
      <c r="B742" s="4" t="s">
        <v>571</v>
      </c>
      <c r="C742" s="4" t="s">
        <v>223</v>
      </c>
      <c r="D742" s="4" t="s">
        <v>231</v>
      </c>
      <c r="E742" s="4"/>
      <c r="F742" s="13">
        <f>F743</f>
        <v>1760.95</v>
      </c>
      <c r="G742" s="13">
        <f>G743</f>
        <v>1535.64</v>
      </c>
      <c r="H742" s="19">
        <f t="shared" si="81"/>
        <v>0.87205201737698401</v>
      </c>
      <c r="I742" s="5">
        <v>1760.95</v>
      </c>
      <c r="J742" s="5">
        <v>1535.64238</v>
      </c>
      <c r="K742" s="17">
        <f t="shared" si="79"/>
        <v>0</v>
      </c>
      <c r="L742" s="17">
        <f t="shared" si="80"/>
        <v>2.3799999999027932E-3</v>
      </c>
    </row>
    <row r="743" spans="1:12" ht="51" outlineLevel="5">
      <c r="A743" s="3" t="s">
        <v>234</v>
      </c>
      <c r="B743" s="4" t="s">
        <v>571</v>
      </c>
      <c r="C743" s="4" t="s">
        <v>223</v>
      </c>
      <c r="D743" s="4" t="s">
        <v>235</v>
      </c>
      <c r="E743" s="4"/>
      <c r="F743" s="13">
        <f>F744</f>
        <v>1760.95</v>
      </c>
      <c r="G743" s="13">
        <f>G744</f>
        <v>1535.64</v>
      </c>
      <c r="H743" s="19">
        <f t="shared" si="81"/>
        <v>0.87205201737698401</v>
      </c>
      <c r="I743" s="5">
        <v>1760.95</v>
      </c>
      <c r="J743" s="5">
        <v>1535.64238</v>
      </c>
      <c r="K743" s="17">
        <f t="shared" si="79"/>
        <v>0</v>
      </c>
      <c r="L743" s="17">
        <f t="shared" si="80"/>
        <v>2.3799999999027932E-3</v>
      </c>
    </row>
    <row r="744" spans="1:12" ht="38.25" outlineLevel="6">
      <c r="A744" s="3" t="s">
        <v>20</v>
      </c>
      <c r="B744" s="4" t="s">
        <v>571</v>
      </c>
      <c r="C744" s="4" t="s">
        <v>223</v>
      </c>
      <c r="D744" s="4" t="s">
        <v>235</v>
      </c>
      <c r="E744" s="4" t="s">
        <v>21</v>
      </c>
      <c r="F744" s="13">
        <v>1760.95</v>
      </c>
      <c r="G744" s="13">
        <v>1535.64</v>
      </c>
      <c r="H744" s="19">
        <f t="shared" si="81"/>
        <v>0.87205201737698401</v>
      </c>
      <c r="I744" s="5">
        <v>1760.95</v>
      </c>
      <c r="J744" s="5">
        <v>1535.64238</v>
      </c>
      <c r="K744" s="17">
        <f t="shared" si="79"/>
        <v>0</v>
      </c>
      <c r="L744" s="17">
        <f t="shared" si="80"/>
        <v>2.3799999999027932E-3</v>
      </c>
    </row>
    <row r="745" spans="1:12" ht="51" outlineLevel="4">
      <c r="A745" s="3" t="s">
        <v>204</v>
      </c>
      <c r="B745" s="4" t="s">
        <v>571</v>
      </c>
      <c r="C745" s="4" t="s">
        <v>223</v>
      </c>
      <c r="D745" s="4" t="s">
        <v>205</v>
      </c>
      <c r="E745" s="4"/>
      <c r="F745" s="13">
        <f>F746</f>
        <v>300.8</v>
      </c>
      <c r="G745" s="13">
        <f>G746</f>
        <v>248.53</v>
      </c>
      <c r="H745" s="19">
        <f t="shared" si="81"/>
        <v>0.82623005319148934</v>
      </c>
      <c r="I745" s="5">
        <v>300.8</v>
      </c>
      <c r="J745" s="5">
        <v>248.53100000000001</v>
      </c>
      <c r="K745" s="17">
        <f t="shared" si="79"/>
        <v>0</v>
      </c>
      <c r="L745" s="17">
        <f t="shared" si="80"/>
        <v>1.0000000000047748E-3</v>
      </c>
    </row>
    <row r="746" spans="1:12" ht="51" outlineLevel="5">
      <c r="A746" s="3" t="s">
        <v>206</v>
      </c>
      <c r="B746" s="4" t="s">
        <v>571</v>
      </c>
      <c r="C746" s="4" t="s">
        <v>223</v>
      </c>
      <c r="D746" s="4" t="s">
        <v>207</v>
      </c>
      <c r="E746" s="4"/>
      <c r="F746" s="13">
        <f>F747</f>
        <v>300.8</v>
      </c>
      <c r="G746" s="13">
        <f>G747</f>
        <v>248.53</v>
      </c>
      <c r="H746" s="19">
        <f t="shared" si="81"/>
        <v>0.82623005319148934</v>
      </c>
      <c r="I746" s="5">
        <v>300.8</v>
      </c>
      <c r="J746" s="5">
        <v>248.53100000000001</v>
      </c>
      <c r="K746" s="17">
        <f t="shared" si="79"/>
        <v>0</v>
      </c>
      <c r="L746" s="17">
        <f t="shared" si="80"/>
        <v>1.0000000000047748E-3</v>
      </c>
    </row>
    <row r="747" spans="1:12" ht="38.25" outlineLevel="6">
      <c r="A747" s="3" t="s">
        <v>20</v>
      </c>
      <c r="B747" s="4" t="s">
        <v>571</v>
      </c>
      <c r="C747" s="4" t="s">
        <v>223</v>
      </c>
      <c r="D747" s="4" t="s">
        <v>207</v>
      </c>
      <c r="E747" s="4" t="s">
        <v>21</v>
      </c>
      <c r="F747" s="13">
        <v>300.8</v>
      </c>
      <c r="G747" s="13">
        <v>248.53</v>
      </c>
      <c r="H747" s="19">
        <f t="shared" si="81"/>
        <v>0.82623005319148934</v>
      </c>
      <c r="I747" s="5">
        <v>300.8</v>
      </c>
      <c r="J747" s="5">
        <v>248.53100000000001</v>
      </c>
      <c r="K747" s="17">
        <f t="shared" si="79"/>
        <v>0</v>
      </c>
      <c r="L747" s="17">
        <f t="shared" si="80"/>
        <v>1.0000000000047748E-3</v>
      </c>
    </row>
    <row r="748" spans="1:12" ht="51" outlineLevel="4">
      <c r="A748" s="3" t="s">
        <v>250</v>
      </c>
      <c r="B748" s="4" t="s">
        <v>571</v>
      </c>
      <c r="C748" s="4" t="s">
        <v>223</v>
      </c>
      <c r="D748" s="4" t="s">
        <v>251</v>
      </c>
      <c r="E748" s="4"/>
      <c r="F748" s="13">
        <f>F749</f>
        <v>122.58</v>
      </c>
      <c r="G748" s="13">
        <f>G749</f>
        <v>122.58</v>
      </c>
      <c r="H748" s="19">
        <f t="shared" si="81"/>
        <v>1</v>
      </c>
      <c r="I748" s="5">
        <v>122.58</v>
      </c>
      <c r="J748" s="5">
        <v>122.58</v>
      </c>
      <c r="K748" s="17">
        <f t="shared" si="79"/>
        <v>0</v>
      </c>
      <c r="L748" s="17">
        <f t="shared" si="80"/>
        <v>0</v>
      </c>
    </row>
    <row r="749" spans="1:12" ht="51" outlineLevel="5">
      <c r="A749" s="3" t="s">
        <v>252</v>
      </c>
      <c r="B749" s="4" t="s">
        <v>571</v>
      </c>
      <c r="C749" s="4" t="s">
        <v>223</v>
      </c>
      <c r="D749" s="4" t="s">
        <v>253</v>
      </c>
      <c r="E749" s="4"/>
      <c r="F749" s="13">
        <f>F750</f>
        <v>122.58</v>
      </c>
      <c r="G749" s="13">
        <f>G750</f>
        <v>122.58</v>
      </c>
      <c r="H749" s="19">
        <f t="shared" si="81"/>
        <v>1</v>
      </c>
      <c r="I749" s="5">
        <v>122.58</v>
      </c>
      <c r="J749" s="5">
        <v>122.58</v>
      </c>
      <c r="K749" s="17">
        <f t="shared" si="79"/>
        <v>0</v>
      </c>
      <c r="L749" s="17">
        <f t="shared" si="80"/>
        <v>0</v>
      </c>
    </row>
    <row r="750" spans="1:12" ht="38.25" outlineLevel="6">
      <c r="A750" s="3" t="s">
        <v>20</v>
      </c>
      <c r="B750" s="4" t="s">
        <v>571</v>
      </c>
      <c r="C750" s="4" t="s">
        <v>223</v>
      </c>
      <c r="D750" s="4" t="s">
        <v>253</v>
      </c>
      <c r="E750" s="4" t="s">
        <v>21</v>
      </c>
      <c r="F750" s="13">
        <v>122.58</v>
      </c>
      <c r="G750" s="13">
        <v>122.58</v>
      </c>
      <c r="H750" s="19">
        <f t="shared" si="81"/>
        <v>1</v>
      </c>
      <c r="I750" s="5">
        <v>122.58</v>
      </c>
      <c r="J750" s="5">
        <v>122.58</v>
      </c>
      <c r="K750" s="17">
        <f t="shared" si="79"/>
        <v>0</v>
      </c>
      <c r="L750" s="17">
        <f t="shared" si="80"/>
        <v>0</v>
      </c>
    </row>
    <row r="751" spans="1:12" ht="38.25" outlineLevel="3">
      <c r="A751" s="3" t="s">
        <v>258</v>
      </c>
      <c r="B751" s="4" t="s">
        <v>571</v>
      </c>
      <c r="C751" s="4" t="s">
        <v>223</v>
      </c>
      <c r="D751" s="4" t="s">
        <v>259</v>
      </c>
      <c r="E751" s="4"/>
      <c r="F751" s="13">
        <f>F752</f>
        <v>96463</v>
      </c>
      <c r="G751" s="13">
        <f>G752</f>
        <v>96463</v>
      </c>
      <c r="H751" s="19">
        <f t="shared" si="81"/>
        <v>1</v>
      </c>
      <c r="I751" s="5">
        <v>96463</v>
      </c>
      <c r="J751" s="5">
        <v>96463</v>
      </c>
      <c r="K751" s="17">
        <f t="shared" si="79"/>
        <v>0</v>
      </c>
      <c r="L751" s="17">
        <f t="shared" si="80"/>
        <v>0</v>
      </c>
    </row>
    <row r="752" spans="1:12" ht="25.5" outlineLevel="4">
      <c r="A752" s="3" t="s">
        <v>260</v>
      </c>
      <c r="B752" s="4" t="s">
        <v>571</v>
      </c>
      <c r="C752" s="4" t="s">
        <v>223</v>
      </c>
      <c r="D752" s="4" t="s">
        <v>261</v>
      </c>
      <c r="E752" s="4"/>
      <c r="F752" s="13">
        <f>F753</f>
        <v>96463</v>
      </c>
      <c r="G752" s="13">
        <f>G753</f>
        <v>96463</v>
      </c>
      <c r="H752" s="19">
        <f t="shared" si="81"/>
        <v>1</v>
      </c>
      <c r="I752" s="5">
        <v>96463</v>
      </c>
      <c r="J752" s="5">
        <v>96463</v>
      </c>
      <c r="K752" s="17">
        <f t="shared" si="79"/>
        <v>0</v>
      </c>
      <c r="L752" s="17">
        <f t="shared" si="80"/>
        <v>0</v>
      </c>
    </row>
    <row r="753" spans="1:12" ht="63.75" outlineLevel="5">
      <c r="A753" s="3" t="s">
        <v>525</v>
      </c>
      <c r="B753" s="4" t="s">
        <v>571</v>
      </c>
      <c r="C753" s="4" t="s">
        <v>223</v>
      </c>
      <c r="D753" s="4" t="s">
        <v>526</v>
      </c>
      <c r="E753" s="4"/>
      <c r="F753" s="13">
        <f>F754+F755</f>
        <v>96463</v>
      </c>
      <c r="G753" s="13">
        <f>G754+G755</f>
        <v>96463</v>
      </c>
      <c r="H753" s="19">
        <f t="shared" si="81"/>
        <v>1</v>
      </c>
      <c r="I753" s="5">
        <v>96463</v>
      </c>
      <c r="J753" s="5">
        <v>96463</v>
      </c>
      <c r="K753" s="17">
        <f t="shared" si="79"/>
        <v>0</v>
      </c>
      <c r="L753" s="17">
        <f t="shared" si="80"/>
        <v>0</v>
      </c>
    </row>
    <row r="754" spans="1:12" ht="38.25" outlineLevel="6">
      <c r="A754" s="3" t="s">
        <v>20</v>
      </c>
      <c r="B754" s="4" t="s">
        <v>571</v>
      </c>
      <c r="C754" s="4" t="s">
        <v>223</v>
      </c>
      <c r="D754" s="4" t="s">
        <v>526</v>
      </c>
      <c r="E754" s="4" t="s">
        <v>21</v>
      </c>
      <c r="F754" s="13">
        <v>94061</v>
      </c>
      <c r="G754" s="13">
        <v>94061</v>
      </c>
      <c r="H754" s="19">
        <f t="shared" si="81"/>
        <v>1</v>
      </c>
      <c r="I754" s="5">
        <v>94061</v>
      </c>
      <c r="J754" s="5">
        <v>94061</v>
      </c>
      <c r="K754" s="17">
        <f t="shared" si="79"/>
        <v>0</v>
      </c>
      <c r="L754" s="17">
        <f t="shared" si="80"/>
        <v>0</v>
      </c>
    </row>
    <row r="755" spans="1:12" outlineLevel="6">
      <c r="A755" s="3" t="s">
        <v>183</v>
      </c>
      <c r="B755" s="4" t="s">
        <v>571</v>
      </c>
      <c r="C755" s="4" t="s">
        <v>223</v>
      </c>
      <c r="D755" s="4" t="s">
        <v>526</v>
      </c>
      <c r="E755" s="4" t="s">
        <v>184</v>
      </c>
      <c r="F755" s="13">
        <v>2402</v>
      </c>
      <c r="G755" s="13">
        <v>2402</v>
      </c>
      <c r="H755" s="19">
        <f t="shared" si="81"/>
        <v>1</v>
      </c>
      <c r="I755" s="5">
        <v>2402</v>
      </c>
      <c r="J755" s="5">
        <v>2402</v>
      </c>
      <c r="K755" s="17">
        <f t="shared" si="79"/>
        <v>0</v>
      </c>
      <c r="L755" s="17">
        <f t="shared" si="80"/>
        <v>0</v>
      </c>
    </row>
    <row r="756" spans="1:12" ht="25.5" outlineLevel="2">
      <c r="A756" s="3" t="s">
        <v>268</v>
      </c>
      <c r="B756" s="4" t="s">
        <v>571</v>
      </c>
      <c r="C756" s="4" t="s">
        <v>269</v>
      </c>
      <c r="D756" s="4"/>
      <c r="E756" s="4"/>
      <c r="F756" s="13">
        <f>F757</f>
        <v>6932.63</v>
      </c>
      <c r="G756" s="13">
        <f>G757</f>
        <v>6562.88</v>
      </c>
      <c r="H756" s="19">
        <f t="shared" si="81"/>
        <v>0.94666526267808893</v>
      </c>
      <c r="I756" s="5">
        <v>6932.6279999999997</v>
      </c>
      <c r="J756" s="5">
        <v>6562.8871399999998</v>
      </c>
      <c r="K756" s="17">
        <f t="shared" si="79"/>
        <v>-2.0000000004074536E-3</v>
      </c>
      <c r="L756" s="17">
        <f t="shared" si="80"/>
        <v>7.1399999997083796E-3</v>
      </c>
    </row>
    <row r="757" spans="1:12" outlineLevel="3">
      <c r="A757" s="3" t="s">
        <v>583</v>
      </c>
      <c r="B757" s="4" t="s">
        <v>571</v>
      </c>
      <c r="C757" s="4" t="s">
        <v>269</v>
      </c>
      <c r="D757" s="4" t="s">
        <v>584</v>
      </c>
      <c r="E757" s="4"/>
      <c r="F757" s="13">
        <f>F758</f>
        <v>6932.63</v>
      </c>
      <c r="G757" s="13">
        <f>G758</f>
        <v>6562.88</v>
      </c>
      <c r="H757" s="19">
        <f t="shared" si="81"/>
        <v>0.94666526267808893</v>
      </c>
      <c r="I757" s="5">
        <v>6932.6279999999997</v>
      </c>
      <c r="J757" s="5">
        <v>6562.8871399999998</v>
      </c>
      <c r="K757" s="17">
        <f t="shared" si="79"/>
        <v>-2.0000000004074536E-3</v>
      </c>
      <c r="L757" s="17">
        <f t="shared" si="80"/>
        <v>7.1399999997083796E-3</v>
      </c>
    </row>
    <row r="758" spans="1:12" outlineLevel="4">
      <c r="A758" s="3" t="s">
        <v>585</v>
      </c>
      <c r="B758" s="4" t="s">
        <v>571</v>
      </c>
      <c r="C758" s="4" t="s">
        <v>269</v>
      </c>
      <c r="D758" s="4" t="s">
        <v>586</v>
      </c>
      <c r="E758" s="4"/>
      <c r="F758" s="13">
        <f>F759+F761</f>
        <v>6932.63</v>
      </c>
      <c r="G758" s="13">
        <f>G759+G761</f>
        <v>6562.88</v>
      </c>
      <c r="H758" s="19">
        <f t="shared" si="81"/>
        <v>0.94666526267808893</v>
      </c>
      <c r="I758" s="5">
        <v>6932.6279999999997</v>
      </c>
      <c r="J758" s="5">
        <v>6562.8871399999998</v>
      </c>
      <c r="K758" s="17">
        <f t="shared" si="79"/>
        <v>-2.0000000004074536E-3</v>
      </c>
      <c r="L758" s="17">
        <f t="shared" si="80"/>
        <v>7.1399999997083796E-3</v>
      </c>
    </row>
    <row r="759" spans="1:12" ht="25.5" outlineLevel="5">
      <c r="A759" s="3" t="s">
        <v>587</v>
      </c>
      <c r="B759" s="4" t="s">
        <v>571</v>
      </c>
      <c r="C759" s="4" t="s">
        <v>269</v>
      </c>
      <c r="D759" s="4" t="s">
        <v>588</v>
      </c>
      <c r="E759" s="4"/>
      <c r="F759" s="13">
        <f>F760</f>
        <v>1710</v>
      </c>
      <c r="G759" s="13">
        <f>G760</f>
        <v>1514.51</v>
      </c>
      <c r="H759" s="19">
        <f t="shared" si="81"/>
        <v>0.8856783625730994</v>
      </c>
      <c r="I759" s="5">
        <v>1710</v>
      </c>
      <c r="J759" s="5">
        <v>1514.51242</v>
      </c>
      <c r="K759" s="17">
        <f t="shared" si="79"/>
        <v>0</v>
      </c>
      <c r="L759" s="17">
        <f t="shared" si="80"/>
        <v>2.4200000000291766E-3</v>
      </c>
    </row>
    <row r="760" spans="1:12" ht="38.25" outlineLevel="6">
      <c r="A760" s="3" t="s">
        <v>20</v>
      </c>
      <c r="B760" s="4" t="s">
        <v>571</v>
      </c>
      <c r="C760" s="4" t="s">
        <v>269</v>
      </c>
      <c r="D760" s="4" t="s">
        <v>588</v>
      </c>
      <c r="E760" s="4" t="s">
        <v>21</v>
      </c>
      <c r="F760" s="13">
        <v>1710</v>
      </c>
      <c r="G760" s="13">
        <v>1514.51</v>
      </c>
      <c r="H760" s="19">
        <f t="shared" si="81"/>
        <v>0.8856783625730994</v>
      </c>
      <c r="I760" s="5">
        <v>1710</v>
      </c>
      <c r="J760" s="5">
        <v>1514.51242</v>
      </c>
      <c r="K760" s="17">
        <f t="shared" si="79"/>
        <v>0</v>
      </c>
      <c r="L760" s="17">
        <f t="shared" si="80"/>
        <v>2.4200000000291766E-3</v>
      </c>
    </row>
    <row r="761" spans="1:12" ht="25.5" outlineLevel="5">
      <c r="A761" s="3" t="s">
        <v>587</v>
      </c>
      <c r="B761" s="4" t="s">
        <v>571</v>
      </c>
      <c r="C761" s="4" t="s">
        <v>269</v>
      </c>
      <c r="D761" s="4" t="s">
        <v>589</v>
      </c>
      <c r="E761" s="4"/>
      <c r="F761" s="13">
        <f>F762</f>
        <v>5222.63</v>
      </c>
      <c r="G761" s="13">
        <f>G762</f>
        <v>5048.37</v>
      </c>
      <c r="H761" s="19">
        <f t="shared" si="81"/>
        <v>0.96663366924327399</v>
      </c>
      <c r="I761" s="5">
        <v>5222.6279999999997</v>
      </c>
      <c r="J761" s="5">
        <v>5048.3747199999998</v>
      </c>
      <c r="K761" s="17">
        <f t="shared" si="79"/>
        <v>-2.0000000004074536E-3</v>
      </c>
      <c r="L761" s="17">
        <f t="shared" si="80"/>
        <v>4.7199999999065767E-3</v>
      </c>
    </row>
    <row r="762" spans="1:12" ht="38.25" outlineLevel="6">
      <c r="A762" s="3" t="s">
        <v>20</v>
      </c>
      <c r="B762" s="4" t="s">
        <v>571</v>
      </c>
      <c r="C762" s="4" t="s">
        <v>269</v>
      </c>
      <c r="D762" s="4" t="s">
        <v>589</v>
      </c>
      <c r="E762" s="4" t="s">
        <v>21</v>
      </c>
      <c r="F762" s="13">
        <v>5222.63</v>
      </c>
      <c r="G762" s="13">
        <v>5048.37</v>
      </c>
      <c r="H762" s="19">
        <f t="shared" si="81"/>
        <v>0.96663366924327399</v>
      </c>
      <c r="I762" s="5">
        <v>5222.6279999999997</v>
      </c>
      <c r="J762" s="5">
        <v>5048.3747199999998</v>
      </c>
      <c r="K762" s="17">
        <f t="shared" si="79"/>
        <v>-2.0000000004074536E-3</v>
      </c>
      <c r="L762" s="17">
        <f t="shared" si="80"/>
        <v>4.7199999999065767E-3</v>
      </c>
    </row>
    <row r="763" spans="1:12" outlineLevel="1">
      <c r="A763" s="3" t="s">
        <v>10</v>
      </c>
      <c r="B763" s="4" t="s">
        <v>571</v>
      </c>
      <c r="C763" s="4" t="s">
        <v>11</v>
      </c>
      <c r="D763" s="4"/>
      <c r="E763" s="4"/>
      <c r="F763" s="13">
        <f t="shared" ref="F763:G767" si="85">F764</f>
        <v>486.9</v>
      </c>
      <c r="G763" s="13">
        <f t="shared" si="85"/>
        <v>0</v>
      </c>
      <c r="H763" s="19">
        <f t="shared" si="81"/>
        <v>0</v>
      </c>
      <c r="I763" s="5">
        <v>486.9</v>
      </c>
      <c r="J763" s="5">
        <v>0</v>
      </c>
      <c r="K763" s="17">
        <f t="shared" si="79"/>
        <v>0</v>
      </c>
      <c r="L763" s="17">
        <f t="shared" si="80"/>
        <v>0</v>
      </c>
    </row>
    <row r="764" spans="1:12" outlineLevel="2">
      <c r="A764" s="3" t="s">
        <v>315</v>
      </c>
      <c r="B764" s="4" t="s">
        <v>571</v>
      </c>
      <c r="C764" s="4" t="s">
        <v>316</v>
      </c>
      <c r="D764" s="4"/>
      <c r="E764" s="4"/>
      <c r="F764" s="13">
        <f t="shared" si="85"/>
        <v>486.9</v>
      </c>
      <c r="G764" s="13">
        <f t="shared" si="85"/>
        <v>0</v>
      </c>
      <c r="H764" s="19">
        <f t="shared" si="81"/>
        <v>0</v>
      </c>
      <c r="I764" s="5">
        <v>486.9</v>
      </c>
      <c r="J764" s="5">
        <v>0</v>
      </c>
      <c r="K764" s="17">
        <f t="shared" si="79"/>
        <v>0</v>
      </c>
      <c r="L764" s="17">
        <f t="shared" si="80"/>
        <v>0</v>
      </c>
    </row>
    <row r="765" spans="1:12" ht="25.5" outlineLevel="3">
      <c r="A765" s="3" t="s">
        <v>110</v>
      </c>
      <c r="B765" s="4" t="s">
        <v>571</v>
      </c>
      <c r="C765" s="4" t="s">
        <v>316</v>
      </c>
      <c r="D765" s="4" t="s">
        <v>111</v>
      </c>
      <c r="E765" s="4"/>
      <c r="F765" s="13">
        <f t="shared" si="85"/>
        <v>486.9</v>
      </c>
      <c r="G765" s="13">
        <f t="shared" si="85"/>
        <v>0</v>
      </c>
      <c r="H765" s="19">
        <f t="shared" si="81"/>
        <v>0</v>
      </c>
      <c r="I765" s="5">
        <v>486.9</v>
      </c>
      <c r="J765" s="5">
        <v>0</v>
      </c>
      <c r="K765" s="17">
        <f t="shared" si="79"/>
        <v>0</v>
      </c>
      <c r="L765" s="17">
        <f t="shared" si="80"/>
        <v>0</v>
      </c>
    </row>
    <row r="766" spans="1:12" ht="25.5" outlineLevel="4">
      <c r="A766" s="3" t="s">
        <v>112</v>
      </c>
      <c r="B766" s="4" t="s">
        <v>571</v>
      </c>
      <c r="C766" s="4" t="s">
        <v>316</v>
      </c>
      <c r="D766" s="4" t="s">
        <v>113</v>
      </c>
      <c r="E766" s="4"/>
      <c r="F766" s="13">
        <f t="shared" si="85"/>
        <v>486.9</v>
      </c>
      <c r="G766" s="13">
        <f t="shared" si="85"/>
        <v>0</v>
      </c>
      <c r="H766" s="19">
        <f t="shared" si="81"/>
        <v>0</v>
      </c>
      <c r="I766" s="5">
        <v>486.9</v>
      </c>
      <c r="J766" s="5">
        <v>0</v>
      </c>
      <c r="K766" s="17">
        <f t="shared" si="79"/>
        <v>0</v>
      </c>
      <c r="L766" s="17">
        <f t="shared" si="80"/>
        <v>0</v>
      </c>
    </row>
    <row r="767" spans="1:12" ht="25.5" outlineLevel="5">
      <c r="A767" s="3" t="s">
        <v>114</v>
      </c>
      <c r="B767" s="4" t="s">
        <v>571</v>
      </c>
      <c r="C767" s="4" t="s">
        <v>316</v>
      </c>
      <c r="D767" s="4" t="s">
        <v>115</v>
      </c>
      <c r="E767" s="4"/>
      <c r="F767" s="13">
        <f t="shared" si="85"/>
        <v>486.9</v>
      </c>
      <c r="G767" s="13">
        <f t="shared" si="85"/>
        <v>0</v>
      </c>
      <c r="H767" s="19">
        <f t="shared" si="81"/>
        <v>0</v>
      </c>
      <c r="I767" s="5">
        <v>486.9</v>
      </c>
      <c r="J767" s="5">
        <v>0</v>
      </c>
      <c r="K767" s="17">
        <f t="shared" si="79"/>
        <v>0</v>
      </c>
      <c r="L767" s="17">
        <f t="shared" si="80"/>
        <v>0</v>
      </c>
    </row>
    <row r="768" spans="1:12" ht="38.25" outlineLevel="6">
      <c r="A768" s="3" t="s">
        <v>20</v>
      </c>
      <c r="B768" s="4" t="s">
        <v>571</v>
      </c>
      <c r="C768" s="4" t="s">
        <v>316</v>
      </c>
      <c r="D768" s="4" t="s">
        <v>115</v>
      </c>
      <c r="E768" s="4" t="s">
        <v>21</v>
      </c>
      <c r="F768" s="13">
        <v>486.9</v>
      </c>
      <c r="G768" s="13">
        <v>0</v>
      </c>
      <c r="H768" s="19">
        <f t="shared" si="81"/>
        <v>0</v>
      </c>
      <c r="I768" s="5">
        <v>486.9</v>
      </c>
      <c r="J768" s="5">
        <v>0</v>
      </c>
      <c r="K768" s="17">
        <f t="shared" si="79"/>
        <v>0</v>
      </c>
      <c r="L768" s="17">
        <f t="shared" si="80"/>
        <v>0</v>
      </c>
    </row>
    <row r="769" spans="1:12" outlineLevel="1">
      <c r="A769" s="3" t="s">
        <v>32</v>
      </c>
      <c r="B769" s="4" t="s">
        <v>571</v>
      </c>
      <c r="C769" s="4" t="s">
        <v>33</v>
      </c>
      <c r="D769" s="4"/>
      <c r="E769" s="4"/>
      <c r="F769" s="13">
        <f t="shared" ref="F769:G773" si="86">F770</f>
        <v>180</v>
      </c>
      <c r="G769" s="13">
        <f t="shared" si="86"/>
        <v>131.32</v>
      </c>
      <c r="H769" s="19">
        <f t="shared" si="81"/>
        <v>0.72955555555555551</v>
      </c>
      <c r="I769" s="5">
        <v>180</v>
      </c>
      <c r="J769" s="5">
        <v>131.32400000000001</v>
      </c>
      <c r="K769" s="17">
        <f t="shared" si="79"/>
        <v>0</v>
      </c>
      <c r="L769" s="17">
        <f t="shared" si="80"/>
        <v>4.0000000000190994E-3</v>
      </c>
    </row>
    <row r="770" spans="1:12" outlineLevel="2">
      <c r="A770" s="3" t="s">
        <v>72</v>
      </c>
      <c r="B770" s="4" t="s">
        <v>571</v>
      </c>
      <c r="C770" s="4" t="s">
        <v>73</v>
      </c>
      <c r="D770" s="4"/>
      <c r="E770" s="4"/>
      <c r="F770" s="13">
        <f t="shared" si="86"/>
        <v>180</v>
      </c>
      <c r="G770" s="13">
        <f t="shared" si="86"/>
        <v>131.32</v>
      </c>
      <c r="H770" s="19">
        <f t="shared" si="81"/>
        <v>0.72955555555555551</v>
      </c>
      <c r="I770" s="5">
        <v>180</v>
      </c>
      <c r="J770" s="5">
        <v>131.32400000000001</v>
      </c>
      <c r="K770" s="17">
        <f t="shared" si="79"/>
        <v>0</v>
      </c>
      <c r="L770" s="17">
        <f t="shared" si="80"/>
        <v>4.0000000000190994E-3</v>
      </c>
    </row>
    <row r="771" spans="1:12" ht="25.5" outlineLevel="3">
      <c r="A771" s="3" t="s">
        <v>14</v>
      </c>
      <c r="B771" s="4" t="s">
        <v>571</v>
      </c>
      <c r="C771" s="4" t="s">
        <v>73</v>
      </c>
      <c r="D771" s="4" t="s">
        <v>15</v>
      </c>
      <c r="E771" s="4"/>
      <c r="F771" s="13">
        <f t="shared" si="86"/>
        <v>180</v>
      </c>
      <c r="G771" s="13">
        <f t="shared" si="86"/>
        <v>131.32</v>
      </c>
      <c r="H771" s="19">
        <f t="shared" si="81"/>
        <v>0.72955555555555551</v>
      </c>
      <c r="I771" s="5">
        <v>180</v>
      </c>
      <c r="J771" s="5">
        <v>131.32400000000001</v>
      </c>
      <c r="K771" s="17">
        <f t="shared" si="79"/>
        <v>0</v>
      </c>
      <c r="L771" s="17">
        <f t="shared" si="80"/>
        <v>4.0000000000190994E-3</v>
      </c>
    </row>
    <row r="772" spans="1:12" ht="38.25" outlineLevel="4">
      <c r="A772" s="3" t="s">
        <v>80</v>
      </c>
      <c r="B772" s="4" t="s">
        <v>571</v>
      </c>
      <c r="C772" s="4" t="s">
        <v>73</v>
      </c>
      <c r="D772" s="4" t="s">
        <v>81</v>
      </c>
      <c r="E772" s="4"/>
      <c r="F772" s="13">
        <f t="shared" si="86"/>
        <v>180</v>
      </c>
      <c r="G772" s="13">
        <f t="shared" si="86"/>
        <v>131.32</v>
      </c>
      <c r="H772" s="19">
        <f t="shared" si="81"/>
        <v>0.72955555555555551</v>
      </c>
      <c r="I772" s="5">
        <v>180</v>
      </c>
      <c r="J772" s="5">
        <v>131.32400000000001</v>
      </c>
      <c r="K772" s="17">
        <f t="shared" si="79"/>
        <v>0</v>
      </c>
      <c r="L772" s="17">
        <f t="shared" si="80"/>
        <v>4.0000000000190994E-3</v>
      </c>
    </row>
    <row r="773" spans="1:12" ht="25.5" outlineLevel="5">
      <c r="A773" s="3" t="s">
        <v>84</v>
      </c>
      <c r="B773" s="4" t="s">
        <v>571</v>
      </c>
      <c r="C773" s="4" t="s">
        <v>73</v>
      </c>
      <c r="D773" s="4" t="s">
        <v>85</v>
      </c>
      <c r="E773" s="4"/>
      <c r="F773" s="13">
        <f t="shared" si="86"/>
        <v>180</v>
      </c>
      <c r="G773" s="13">
        <f t="shared" si="86"/>
        <v>131.32</v>
      </c>
      <c r="H773" s="19">
        <f t="shared" si="81"/>
        <v>0.72955555555555551</v>
      </c>
      <c r="I773" s="5">
        <v>180</v>
      </c>
      <c r="J773" s="5">
        <v>131.32400000000001</v>
      </c>
      <c r="K773" s="17">
        <f t="shared" si="79"/>
        <v>0</v>
      </c>
      <c r="L773" s="17">
        <f t="shared" si="80"/>
        <v>4.0000000000190994E-3</v>
      </c>
    </row>
    <row r="774" spans="1:12" ht="38.25" outlineLevel="6">
      <c r="A774" s="3" t="s">
        <v>20</v>
      </c>
      <c r="B774" s="4" t="s">
        <v>571</v>
      </c>
      <c r="C774" s="4" t="s">
        <v>73</v>
      </c>
      <c r="D774" s="4" t="s">
        <v>85</v>
      </c>
      <c r="E774" s="4" t="s">
        <v>21</v>
      </c>
      <c r="F774" s="13">
        <v>180</v>
      </c>
      <c r="G774" s="13">
        <v>131.32</v>
      </c>
      <c r="H774" s="19">
        <f t="shared" si="81"/>
        <v>0.72955555555555551</v>
      </c>
      <c r="I774" s="5">
        <v>180</v>
      </c>
      <c r="J774" s="5">
        <v>131.32400000000001</v>
      </c>
      <c r="K774" s="17">
        <f t="shared" si="79"/>
        <v>0</v>
      </c>
      <c r="L774" s="17">
        <f t="shared" si="80"/>
        <v>4.0000000000190994E-3</v>
      </c>
    </row>
    <row r="775" spans="1:12" outlineLevel="1">
      <c r="A775" s="3" t="s">
        <v>418</v>
      </c>
      <c r="B775" s="4" t="s">
        <v>571</v>
      </c>
      <c r="C775" s="4" t="s">
        <v>419</v>
      </c>
      <c r="D775" s="4"/>
      <c r="E775" s="4"/>
      <c r="F775" s="13">
        <f t="shared" ref="F775:G779" si="87">F776</f>
        <v>691.22</v>
      </c>
      <c r="G775" s="13">
        <f t="shared" si="87"/>
        <v>691.22</v>
      </c>
      <c r="H775" s="19">
        <f t="shared" si="81"/>
        <v>1</v>
      </c>
      <c r="I775" s="5">
        <v>691.22</v>
      </c>
      <c r="J775" s="5">
        <v>691.21699999999998</v>
      </c>
      <c r="K775" s="17">
        <f t="shared" si="79"/>
        <v>0</v>
      </c>
      <c r="L775" s="17">
        <f t="shared" si="80"/>
        <v>-3.0000000000427463E-3</v>
      </c>
    </row>
    <row r="776" spans="1:12" outlineLevel="2">
      <c r="A776" s="3" t="s">
        <v>420</v>
      </c>
      <c r="B776" s="4" t="s">
        <v>571</v>
      </c>
      <c r="C776" s="4" t="s">
        <v>421</v>
      </c>
      <c r="D776" s="4"/>
      <c r="E776" s="4"/>
      <c r="F776" s="13">
        <f t="shared" si="87"/>
        <v>691.22</v>
      </c>
      <c r="G776" s="13">
        <f t="shared" si="87"/>
        <v>691.22</v>
      </c>
      <c r="H776" s="19">
        <f t="shared" si="81"/>
        <v>1</v>
      </c>
      <c r="I776" s="5">
        <v>691.22</v>
      </c>
      <c r="J776" s="5">
        <v>691.21699999999998</v>
      </c>
      <c r="K776" s="17">
        <f t="shared" si="79"/>
        <v>0</v>
      </c>
      <c r="L776" s="17">
        <f t="shared" si="80"/>
        <v>-3.0000000000427463E-3</v>
      </c>
    </row>
    <row r="777" spans="1:12" ht="51" outlineLevel="3">
      <c r="A777" s="3" t="s">
        <v>422</v>
      </c>
      <c r="B777" s="4" t="s">
        <v>571</v>
      </c>
      <c r="C777" s="4" t="s">
        <v>421</v>
      </c>
      <c r="D777" s="4" t="s">
        <v>423</v>
      </c>
      <c r="E777" s="4"/>
      <c r="F777" s="13">
        <f t="shared" si="87"/>
        <v>691.22</v>
      </c>
      <c r="G777" s="13">
        <f t="shared" si="87"/>
        <v>691.22</v>
      </c>
      <c r="H777" s="19">
        <f t="shared" si="81"/>
        <v>1</v>
      </c>
      <c r="I777" s="5">
        <v>691.22</v>
      </c>
      <c r="J777" s="5">
        <v>691.21699999999998</v>
      </c>
      <c r="K777" s="17">
        <f t="shared" si="79"/>
        <v>0</v>
      </c>
      <c r="L777" s="17">
        <f t="shared" si="80"/>
        <v>-3.0000000000427463E-3</v>
      </c>
    </row>
    <row r="778" spans="1:12" ht="25.5" outlineLevel="4">
      <c r="A778" s="3" t="s">
        <v>434</v>
      </c>
      <c r="B778" s="4" t="s">
        <v>571</v>
      </c>
      <c r="C778" s="4" t="s">
        <v>421</v>
      </c>
      <c r="D778" s="4" t="s">
        <v>435</v>
      </c>
      <c r="E778" s="4"/>
      <c r="F778" s="13">
        <f t="shared" si="87"/>
        <v>691.22</v>
      </c>
      <c r="G778" s="13">
        <f t="shared" si="87"/>
        <v>691.22</v>
      </c>
      <c r="H778" s="19">
        <f t="shared" si="81"/>
        <v>1</v>
      </c>
      <c r="I778" s="5">
        <v>691.22</v>
      </c>
      <c r="J778" s="5">
        <v>691.21699999999998</v>
      </c>
      <c r="K778" s="17">
        <f t="shared" si="79"/>
        <v>0</v>
      </c>
      <c r="L778" s="17">
        <f t="shared" si="80"/>
        <v>-3.0000000000427463E-3</v>
      </c>
    </row>
    <row r="779" spans="1:12" ht="76.5" outlineLevel="5">
      <c r="A779" s="3" t="s">
        <v>590</v>
      </c>
      <c r="B779" s="4" t="s">
        <v>571</v>
      </c>
      <c r="C779" s="4" t="s">
        <v>421</v>
      </c>
      <c r="D779" s="4" t="s">
        <v>591</v>
      </c>
      <c r="E779" s="4"/>
      <c r="F779" s="13">
        <f t="shared" si="87"/>
        <v>691.22</v>
      </c>
      <c r="G779" s="13">
        <f t="shared" si="87"/>
        <v>691.22</v>
      </c>
      <c r="H779" s="19">
        <f t="shared" si="81"/>
        <v>1</v>
      </c>
      <c r="I779" s="5">
        <v>691.22</v>
      </c>
      <c r="J779" s="5">
        <v>691.21699999999998</v>
      </c>
      <c r="K779" s="17">
        <f t="shared" ref="K779:K835" si="88">I779-F779</f>
        <v>0</v>
      </c>
      <c r="L779" s="17">
        <f t="shared" ref="L779:L835" si="89">J779-G779</f>
        <v>-3.0000000000427463E-3</v>
      </c>
    </row>
    <row r="780" spans="1:12" ht="38.25" outlineLevel="6">
      <c r="A780" s="3" t="s">
        <v>20</v>
      </c>
      <c r="B780" s="4" t="s">
        <v>571</v>
      </c>
      <c r="C780" s="4" t="s">
        <v>421</v>
      </c>
      <c r="D780" s="4" t="s">
        <v>591</v>
      </c>
      <c r="E780" s="4" t="s">
        <v>21</v>
      </c>
      <c r="F780" s="13">
        <v>691.22</v>
      </c>
      <c r="G780" s="13">
        <v>691.22</v>
      </c>
      <c r="H780" s="19">
        <f t="shared" ref="H780:H835" si="90">G780/F780</f>
        <v>1</v>
      </c>
      <c r="I780" s="5">
        <v>691.22</v>
      </c>
      <c r="J780" s="5">
        <v>691.21699999999998</v>
      </c>
      <c r="K780" s="17">
        <f t="shared" si="88"/>
        <v>0</v>
      </c>
      <c r="L780" s="17">
        <f t="shared" si="89"/>
        <v>-3.0000000000427463E-3</v>
      </c>
    </row>
    <row r="781" spans="1:12" s="10" customFormat="1" ht="63.75">
      <c r="A781" s="7" t="s">
        <v>592</v>
      </c>
      <c r="B781" s="8" t="s">
        <v>593</v>
      </c>
      <c r="C781" s="8"/>
      <c r="D781" s="8"/>
      <c r="E781" s="8"/>
      <c r="F781" s="12">
        <f>F782+F794</f>
        <v>6209.76</v>
      </c>
      <c r="G781" s="12">
        <f>G782+G794</f>
        <v>5802.6399999999994</v>
      </c>
      <c r="H781" s="18">
        <f t="shared" si="90"/>
        <v>0.93443869006209568</v>
      </c>
      <c r="I781" s="9">
        <v>6209.7629500000003</v>
      </c>
      <c r="J781" s="9">
        <v>5802.6447200000002</v>
      </c>
      <c r="K781" s="17">
        <f t="shared" si="88"/>
        <v>2.9500000000552973E-3</v>
      </c>
      <c r="L781" s="17">
        <f t="shared" si="89"/>
        <v>4.7200000008160714E-3</v>
      </c>
    </row>
    <row r="782" spans="1:12" outlineLevel="1">
      <c r="A782" s="3" t="s">
        <v>106</v>
      </c>
      <c r="B782" s="4" t="s">
        <v>593</v>
      </c>
      <c r="C782" s="4" t="s">
        <v>107</v>
      </c>
      <c r="D782" s="4"/>
      <c r="E782" s="4"/>
      <c r="F782" s="13">
        <f>F783+F788</f>
        <v>4838.2700000000004</v>
      </c>
      <c r="G782" s="13">
        <f>G783+G788</f>
        <v>4726.4699999999993</v>
      </c>
      <c r="H782" s="19">
        <f t="shared" si="90"/>
        <v>0.97689256697125193</v>
      </c>
      <c r="I782" s="5">
        <v>4838.2745100000002</v>
      </c>
      <c r="J782" s="5">
        <v>4726.4766300000001</v>
      </c>
      <c r="K782" s="17">
        <f t="shared" si="88"/>
        <v>4.5099999997546547E-3</v>
      </c>
      <c r="L782" s="17">
        <f t="shared" si="89"/>
        <v>6.6300000007686322E-3</v>
      </c>
    </row>
    <row r="783" spans="1:12" ht="63.75" outlineLevel="2">
      <c r="A783" s="3" t="s">
        <v>484</v>
      </c>
      <c r="B783" s="4" t="s">
        <v>593</v>
      </c>
      <c r="C783" s="4" t="s">
        <v>485</v>
      </c>
      <c r="D783" s="4"/>
      <c r="E783" s="4"/>
      <c r="F783" s="13">
        <f t="shared" ref="F783:G786" si="91">F784</f>
        <v>437.77</v>
      </c>
      <c r="G783" s="13">
        <f t="shared" si="91"/>
        <v>437.77</v>
      </c>
      <c r="H783" s="19">
        <f t="shared" si="90"/>
        <v>1</v>
      </c>
      <c r="I783" s="5">
        <v>437.77494999999999</v>
      </c>
      <c r="J783" s="5">
        <v>437.77494999999999</v>
      </c>
      <c r="K783" s="17">
        <f t="shared" si="88"/>
        <v>4.9500000000080036E-3</v>
      </c>
      <c r="L783" s="17">
        <f t="shared" si="89"/>
        <v>4.9500000000080036E-3</v>
      </c>
    </row>
    <row r="784" spans="1:12" ht="38.25" outlineLevel="3">
      <c r="A784" s="3" t="s">
        <v>459</v>
      </c>
      <c r="B784" s="4" t="s">
        <v>593</v>
      </c>
      <c r="C784" s="4" t="s">
        <v>485</v>
      </c>
      <c r="D784" s="4" t="s">
        <v>460</v>
      </c>
      <c r="E784" s="4"/>
      <c r="F784" s="13">
        <f t="shared" si="91"/>
        <v>437.77</v>
      </c>
      <c r="G784" s="13">
        <f t="shared" si="91"/>
        <v>437.77</v>
      </c>
      <c r="H784" s="19">
        <f t="shared" si="90"/>
        <v>1</v>
      </c>
      <c r="I784" s="5">
        <v>437.77494999999999</v>
      </c>
      <c r="J784" s="5">
        <v>437.77494999999999</v>
      </c>
      <c r="K784" s="17">
        <f t="shared" si="88"/>
        <v>4.9500000000080036E-3</v>
      </c>
      <c r="L784" s="17">
        <f t="shared" si="89"/>
        <v>4.9500000000080036E-3</v>
      </c>
    </row>
    <row r="785" spans="1:12" ht="38.25" outlineLevel="4">
      <c r="A785" s="3" t="s">
        <v>489</v>
      </c>
      <c r="B785" s="4" t="s">
        <v>593</v>
      </c>
      <c r="C785" s="4" t="s">
        <v>485</v>
      </c>
      <c r="D785" s="4" t="s">
        <v>490</v>
      </c>
      <c r="E785" s="4"/>
      <c r="F785" s="13">
        <f t="shared" si="91"/>
        <v>437.77</v>
      </c>
      <c r="G785" s="13">
        <f t="shared" si="91"/>
        <v>437.77</v>
      </c>
      <c r="H785" s="19">
        <f t="shared" si="90"/>
        <v>1</v>
      </c>
      <c r="I785" s="5">
        <v>437.77494999999999</v>
      </c>
      <c r="J785" s="5">
        <v>437.77494999999999</v>
      </c>
      <c r="K785" s="17">
        <f t="shared" si="88"/>
        <v>4.9500000000080036E-3</v>
      </c>
      <c r="L785" s="17">
        <f t="shared" si="89"/>
        <v>4.9500000000080036E-3</v>
      </c>
    </row>
    <row r="786" spans="1:12" ht="38.25" outlineLevel="5">
      <c r="A786" s="3" t="s">
        <v>96</v>
      </c>
      <c r="B786" s="4" t="s">
        <v>593</v>
      </c>
      <c r="C786" s="4" t="s">
        <v>485</v>
      </c>
      <c r="D786" s="4" t="s">
        <v>491</v>
      </c>
      <c r="E786" s="4"/>
      <c r="F786" s="13">
        <f t="shared" si="91"/>
        <v>437.77</v>
      </c>
      <c r="G786" s="13">
        <f t="shared" si="91"/>
        <v>437.77</v>
      </c>
      <c r="H786" s="19">
        <f t="shared" si="90"/>
        <v>1</v>
      </c>
      <c r="I786" s="5">
        <v>437.77494999999999</v>
      </c>
      <c r="J786" s="5">
        <v>437.77494999999999</v>
      </c>
      <c r="K786" s="17">
        <f t="shared" si="88"/>
        <v>4.9500000000080036E-3</v>
      </c>
      <c r="L786" s="17">
        <f t="shared" si="89"/>
        <v>4.9500000000080036E-3</v>
      </c>
    </row>
    <row r="787" spans="1:12" ht="38.25" outlineLevel="6">
      <c r="A787" s="3" t="s">
        <v>20</v>
      </c>
      <c r="B787" s="4" t="s">
        <v>593</v>
      </c>
      <c r="C787" s="4" t="s">
        <v>485</v>
      </c>
      <c r="D787" s="4" t="s">
        <v>491</v>
      </c>
      <c r="E787" s="4" t="s">
        <v>21</v>
      </c>
      <c r="F787" s="13">
        <v>437.77</v>
      </c>
      <c r="G787" s="13">
        <v>437.77</v>
      </c>
      <c r="H787" s="19">
        <f t="shared" si="90"/>
        <v>1</v>
      </c>
      <c r="I787" s="5">
        <v>437.77494999999999</v>
      </c>
      <c r="J787" s="5">
        <v>437.77494999999999</v>
      </c>
      <c r="K787" s="17">
        <f t="shared" si="88"/>
        <v>4.9500000000080036E-3</v>
      </c>
      <c r="L787" s="17">
        <f t="shared" si="89"/>
        <v>4.9500000000080036E-3</v>
      </c>
    </row>
    <row r="788" spans="1:12" outlineLevel="2">
      <c r="A788" s="3" t="s">
        <v>108</v>
      </c>
      <c r="B788" s="4" t="s">
        <v>593</v>
      </c>
      <c r="C788" s="4" t="s">
        <v>109</v>
      </c>
      <c r="D788" s="4"/>
      <c r="E788" s="4"/>
      <c r="F788" s="13">
        <f t="shared" ref="F788:G790" si="92">F789</f>
        <v>4400.5</v>
      </c>
      <c r="G788" s="13">
        <f t="shared" si="92"/>
        <v>4288.7</v>
      </c>
      <c r="H788" s="19">
        <f t="shared" si="90"/>
        <v>0.97459379615952724</v>
      </c>
      <c r="I788" s="5">
        <v>4400.4995600000002</v>
      </c>
      <c r="J788" s="5">
        <v>4288.7016800000001</v>
      </c>
      <c r="K788" s="17">
        <f t="shared" si="88"/>
        <v>-4.3999999979860149E-4</v>
      </c>
      <c r="L788" s="17">
        <f t="shared" si="89"/>
        <v>1.6800000003058813E-3</v>
      </c>
    </row>
    <row r="789" spans="1:12" ht="38.25" outlineLevel="3">
      <c r="A789" s="3" t="s">
        <v>459</v>
      </c>
      <c r="B789" s="4" t="s">
        <v>593</v>
      </c>
      <c r="C789" s="4" t="s">
        <v>109</v>
      </c>
      <c r="D789" s="4" t="s">
        <v>460</v>
      </c>
      <c r="E789" s="4"/>
      <c r="F789" s="13">
        <f t="shared" si="92"/>
        <v>4400.5</v>
      </c>
      <c r="G789" s="13">
        <f t="shared" si="92"/>
        <v>4288.7</v>
      </c>
      <c r="H789" s="19">
        <f t="shared" si="90"/>
        <v>0.97459379615952724</v>
      </c>
      <c r="I789" s="5">
        <v>4400.4995600000002</v>
      </c>
      <c r="J789" s="5">
        <v>4288.7016800000001</v>
      </c>
      <c r="K789" s="17">
        <f t="shared" si="88"/>
        <v>-4.3999999979860149E-4</v>
      </c>
      <c r="L789" s="17">
        <f t="shared" si="89"/>
        <v>1.6800000003058813E-3</v>
      </c>
    </row>
    <row r="790" spans="1:12" ht="51" outlineLevel="4">
      <c r="A790" s="3" t="s">
        <v>594</v>
      </c>
      <c r="B790" s="4" t="s">
        <v>593</v>
      </c>
      <c r="C790" s="4" t="s">
        <v>109</v>
      </c>
      <c r="D790" s="4" t="s">
        <v>595</v>
      </c>
      <c r="E790" s="4"/>
      <c r="F790" s="13">
        <f t="shared" si="92"/>
        <v>4400.5</v>
      </c>
      <c r="G790" s="13">
        <f t="shared" si="92"/>
        <v>4288.7</v>
      </c>
      <c r="H790" s="19">
        <f t="shared" si="90"/>
        <v>0.97459379615952724</v>
      </c>
      <c r="I790" s="5">
        <v>4400.4995600000002</v>
      </c>
      <c r="J790" s="5">
        <v>4288.7016800000001</v>
      </c>
      <c r="K790" s="17">
        <f t="shared" si="88"/>
        <v>-4.3999999979860149E-4</v>
      </c>
      <c r="L790" s="17">
        <f t="shared" si="89"/>
        <v>1.6800000003058813E-3</v>
      </c>
    </row>
    <row r="791" spans="1:12" ht="25.5" outlineLevel="5">
      <c r="A791" s="3" t="s">
        <v>272</v>
      </c>
      <c r="B791" s="4" t="s">
        <v>593</v>
      </c>
      <c r="C791" s="4" t="s">
        <v>109</v>
      </c>
      <c r="D791" s="4" t="s">
        <v>596</v>
      </c>
      <c r="E791" s="4"/>
      <c r="F791" s="13">
        <f>F792+F793</f>
        <v>4400.5</v>
      </c>
      <c r="G791" s="13">
        <f>G792+G793</f>
        <v>4288.7</v>
      </c>
      <c r="H791" s="19">
        <f t="shared" si="90"/>
        <v>0.97459379615952724</v>
      </c>
      <c r="I791" s="5">
        <v>4400.4995600000002</v>
      </c>
      <c r="J791" s="5">
        <v>4288.7016800000001</v>
      </c>
      <c r="K791" s="17">
        <f t="shared" si="88"/>
        <v>-4.3999999979860149E-4</v>
      </c>
      <c r="L791" s="17">
        <f t="shared" si="89"/>
        <v>1.6800000003058813E-3</v>
      </c>
    </row>
    <row r="792" spans="1:12" ht="25.5" outlineLevel="6">
      <c r="A792" s="3" t="s">
        <v>128</v>
      </c>
      <c r="B792" s="4" t="s">
        <v>593</v>
      </c>
      <c r="C792" s="4" t="s">
        <v>109</v>
      </c>
      <c r="D792" s="4" t="s">
        <v>596</v>
      </c>
      <c r="E792" s="4" t="s">
        <v>129</v>
      </c>
      <c r="F792" s="13">
        <v>2863.1</v>
      </c>
      <c r="G792" s="13">
        <v>2861.93</v>
      </c>
      <c r="H792" s="19">
        <f t="shared" si="90"/>
        <v>0.99959135203101535</v>
      </c>
      <c r="I792" s="5">
        <v>2863.096</v>
      </c>
      <c r="J792" s="5">
        <v>2861.9262600000002</v>
      </c>
      <c r="K792" s="17">
        <f t="shared" si="88"/>
        <v>-3.9999999999054126E-3</v>
      </c>
      <c r="L792" s="17">
        <f t="shared" si="89"/>
        <v>-3.7399999996523547E-3</v>
      </c>
    </row>
    <row r="793" spans="1:12" ht="38.25" outlineLevel="6">
      <c r="A793" s="3" t="s">
        <v>20</v>
      </c>
      <c r="B793" s="4" t="s">
        <v>593</v>
      </c>
      <c r="C793" s="4" t="s">
        <v>109</v>
      </c>
      <c r="D793" s="4" t="s">
        <v>596</v>
      </c>
      <c r="E793" s="4" t="s">
        <v>21</v>
      </c>
      <c r="F793" s="13">
        <v>1537.4</v>
      </c>
      <c r="G793" s="13">
        <v>1426.77</v>
      </c>
      <c r="H793" s="19">
        <f t="shared" si="90"/>
        <v>0.92804084818524779</v>
      </c>
      <c r="I793" s="5">
        <v>1537.40356</v>
      </c>
      <c r="J793" s="5">
        <v>1426.7754199999999</v>
      </c>
      <c r="K793" s="17">
        <f t="shared" si="88"/>
        <v>3.5599999998794374E-3</v>
      </c>
      <c r="L793" s="17">
        <f t="shared" si="89"/>
        <v>5.419999999958236E-3</v>
      </c>
    </row>
    <row r="794" spans="1:12" ht="25.5" outlineLevel="1">
      <c r="A794" s="3" t="s">
        <v>118</v>
      </c>
      <c r="B794" s="4" t="s">
        <v>593</v>
      </c>
      <c r="C794" s="4" t="s">
        <v>119</v>
      </c>
      <c r="D794" s="4"/>
      <c r="E794" s="4"/>
      <c r="F794" s="13">
        <f t="shared" ref="F794:G797" si="93">F795</f>
        <v>1371.49</v>
      </c>
      <c r="G794" s="13">
        <f t="shared" si="93"/>
        <v>1076.17</v>
      </c>
      <c r="H794" s="19">
        <f t="shared" si="90"/>
        <v>0.78467214489351</v>
      </c>
      <c r="I794" s="5">
        <v>1371.4884400000001</v>
      </c>
      <c r="J794" s="5">
        <v>1076.1680899999999</v>
      </c>
      <c r="K794" s="17">
        <f t="shared" si="88"/>
        <v>-1.5599999999267311E-3</v>
      </c>
      <c r="L794" s="17">
        <f t="shared" si="89"/>
        <v>-1.9100000001799344E-3</v>
      </c>
    </row>
    <row r="795" spans="1:12" ht="38.25" outlineLevel="2">
      <c r="A795" s="3" t="s">
        <v>120</v>
      </c>
      <c r="B795" s="4" t="s">
        <v>593</v>
      </c>
      <c r="C795" s="4" t="s">
        <v>121</v>
      </c>
      <c r="D795" s="4"/>
      <c r="E795" s="4"/>
      <c r="F795" s="13">
        <f t="shared" si="93"/>
        <v>1371.49</v>
      </c>
      <c r="G795" s="13">
        <f t="shared" si="93"/>
        <v>1076.17</v>
      </c>
      <c r="H795" s="19">
        <f t="shared" si="90"/>
        <v>0.78467214489351</v>
      </c>
      <c r="I795" s="5">
        <v>1371.4884400000001</v>
      </c>
      <c r="J795" s="5">
        <v>1076.1680899999999</v>
      </c>
      <c r="K795" s="17">
        <f t="shared" si="88"/>
        <v>-1.5599999999267311E-3</v>
      </c>
      <c r="L795" s="17">
        <f t="shared" si="89"/>
        <v>-1.9100000001799344E-3</v>
      </c>
    </row>
    <row r="796" spans="1:12" ht="51" outlineLevel="3">
      <c r="A796" s="3" t="s">
        <v>122</v>
      </c>
      <c r="B796" s="4" t="s">
        <v>593</v>
      </c>
      <c r="C796" s="4" t="s">
        <v>121</v>
      </c>
      <c r="D796" s="4" t="s">
        <v>123</v>
      </c>
      <c r="E796" s="4"/>
      <c r="F796" s="13">
        <f t="shared" si="93"/>
        <v>1371.49</v>
      </c>
      <c r="G796" s="13">
        <f t="shared" si="93"/>
        <v>1076.17</v>
      </c>
      <c r="H796" s="19">
        <f t="shared" si="90"/>
        <v>0.78467214489351</v>
      </c>
      <c r="I796" s="5">
        <v>1371.4884400000001</v>
      </c>
      <c r="J796" s="5">
        <v>1076.1680899999999</v>
      </c>
      <c r="K796" s="17">
        <f t="shared" si="88"/>
        <v>-1.5599999999267311E-3</v>
      </c>
      <c r="L796" s="17">
        <f t="shared" si="89"/>
        <v>-1.9100000001799344E-3</v>
      </c>
    </row>
    <row r="797" spans="1:12" ht="51" outlineLevel="4">
      <c r="A797" s="3" t="s">
        <v>597</v>
      </c>
      <c r="B797" s="4" t="s">
        <v>593</v>
      </c>
      <c r="C797" s="4" t="s">
        <v>121</v>
      </c>
      <c r="D797" s="4" t="s">
        <v>598</v>
      </c>
      <c r="E797" s="4"/>
      <c r="F797" s="13">
        <f t="shared" si="93"/>
        <v>1371.49</v>
      </c>
      <c r="G797" s="13">
        <f t="shared" si="93"/>
        <v>1076.17</v>
      </c>
      <c r="H797" s="19">
        <f t="shared" si="90"/>
        <v>0.78467214489351</v>
      </c>
      <c r="I797" s="5">
        <v>1371.4884400000001</v>
      </c>
      <c r="J797" s="5">
        <v>1076.1680899999999</v>
      </c>
      <c r="K797" s="17">
        <f t="shared" si="88"/>
        <v>-1.5599999999267311E-3</v>
      </c>
      <c r="L797" s="17">
        <f t="shared" si="89"/>
        <v>-1.9100000001799344E-3</v>
      </c>
    </row>
    <row r="798" spans="1:12" ht="51" outlineLevel="5">
      <c r="A798" s="3" t="s">
        <v>599</v>
      </c>
      <c r="B798" s="4" t="s">
        <v>593</v>
      </c>
      <c r="C798" s="4" t="s">
        <v>121</v>
      </c>
      <c r="D798" s="4" t="s">
        <v>600</v>
      </c>
      <c r="E798" s="4"/>
      <c r="F798" s="13">
        <f>F799+F800</f>
        <v>1371.49</v>
      </c>
      <c r="G798" s="13">
        <f>G799+G800</f>
        <v>1076.17</v>
      </c>
      <c r="H798" s="19">
        <f t="shared" si="90"/>
        <v>0.78467214489351</v>
      </c>
      <c r="I798" s="5">
        <v>1371.4884400000001</v>
      </c>
      <c r="J798" s="5">
        <v>1076.1680899999999</v>
      </c>
      <c r="K798" s="17">
        <f t="shared" si="88"/>
        <v>-1.5599999999267311E-3</v>
      </c>
      <c r="L798" s="17">
        <f t="shared" si="89"/>
        <v>-1.9100000001799344E-3</v>
      </c>
    </row>
    <row r="799" spans="1:12" ht="38.25" outlineLevel="6">
      <c r="A799" s="3" t="s">
        <v>20</v>
      </c>
      <c r="B799" s="4" t="s">
        <v>593</v>
      </c>
      <c r="C799" s="4" t="s">
        <v>121</v>
      </c>
      <c r="D799" s="4" t="s">
        <v>600</v>
      </c>
      <c r="E799" s="4" t="s">
        <v>21</v>
      </c>
      <c r="F799" s="13">
        <v>1369.49</v>
      </c>
      <c r="G799" s="13">
        <v>1074.17</v>
      </c>
      <c r="H799" s="19">
        <f t="shared" si="90"/>
        <v>0.78435768059642641</v>
      </c>
      <c r="I799" s="5">
        <v>1369.4884400000001</v>
      </c>
      <c r="J799" s="5">
        <v>1074.1680899999999</v>
      </c>
      <c r="K799" s="17">
        <f t="shared" si="88"/>
        <v>-1.5599999999267311E-3</v>
      </c>
      <c r="L799" s="17">
        <f t="shared" si="89"/>
        <v>-1.9100000001799344E-3</v>
      </c>
    </row>
    <row r="800" spans="1:12" ht="25.5" outlineLevel="6">
      <c r="A800" s="3" t="s">
        <v>246</v>
      </c>
      <c r="B800" s="4" t="s">
        <v>593</v>
      </c>
      <c r="C800" s="4" t="s">
        <v>121</v>
      </c>
      <c r="D800" s="4" t="s">
        <v>600</v>
      </c>
      <c r="E800" s="4" t="s">
        <v>247</v>
      </c>
      <c r="F800" s="13">
        <v>2</v>
      </c>
      <c r="G800" s="13">
        <v>2</v>
      </c>
      <c r="H800" s="19">
        <f t="shared" si="90"/>
        <v>1</v>
      </c>
      <c r="I800" s="5">
        <v>2</v>
      </c>
      <c r="J800" s="5">
        <v>2</v>
      </c>
      <c r="K800" s="17">
        <f t="shared" si="88"/>
        <v>0</v>
      </c>
      <c r="L800" s="17">
        <f t="shared" si="89"/>
        <v>0</v>
      </c>
    </row>
    <row r="801" spans="1:12" s="10" customFormat="1" ht="89.25">
      <c r="A801" s="7" t="s">
        <v>601</v>
      </c>
      <c r="B801" s="8" t="s">
        <v>602</v>
      </c>
      <c r="C801" s="8"/>
      <c r="D801" s="8"/>
      <c r="E801" s="8"/>
      <c r="F801" s="12">
        <f t="shared" ref="F801:G804" si="94">F802</f>
        <v>5725.92</v>
      </c>
      <c r="G801" s="12">
        <f t="shared" si="94"/>
        <v>5702.7</v>
      </c>
      <c r="H801" s="18">
        <f t="shared" si="90"/>
        <v>0.99594475647581515</v>
      </c>
      <c r="I801" s="9">
        <v>5725.92</v>
      </c>
      <c r="J801" s="9">
        <v>5702.7037600000003</v>
      </c>
      <c r="K801" s="17">
        <f t="shared" si="88"/>
        <v>0</v>
      </c>
      <c r="L801" s="17">
        <f t="shared" si="89"/>
        <v>3.7600000005113543E-3</v>
      </c>
    </row>
    <row r="802" spans="1:12" outlineLevel="1">
      <c r="A802" s="3" t="s">
        <v>106</v>
      </c>
      <c r="B802" s="4" t="s">
        <v>602</v>
      </c>
      <c r="C802" s="4" t="s">
        <v>107</v>
      </c>
      <c r="D802" s="4"/>
      <c r="E802" s="4"/>
      <c r="F802" s="13">
        <f t="shared" si="94"/>
        <v>5725.92</v>
      </c>
      <c r="G802" s="13">
        <f t="shared" si="94"/>
        <v>5702.7</v>
      </c>
      <c r="H802" s="19">
        <f t="shared" si="90"/>
        <v>0.99594475647581515</v>
      </c>
      <c r="I802" s="5">
        <v>5725.92</v>
      </c>
      <c r="J802" s="5">
        <v>5702.7037600000003</v>
      </c>
      <c r="K802" s="17">
        <f t="shared" si="88"/>
        <v>0</v>
      </c>
      <c r="L802" s="17">
        <f t="shared" si="89"/>
        <v>3.7600000005113543E-3</v>
      </c>
    </row>
    <row r="803" spans="1:12" outlineLevel="2">
      <c r="A803" s="3" t="s">
        <v>108</v>
      </c>
      <c r="B803" s="4" t="s">
        <v>602</v>
      </c>
      <c r="C803" s="4" t="s">
        <v>109</v>
      </c>
      <c r="D803" s="4"/>
      <c r="E803" s="4"/>
      <c r="F803" s="13">
        <f t="shared" si="94"/>
        <v>5725.92</v>
      </c>
      <c r="G803" s="13">
        <f t="shared" si="94"/>
        <v>5702.7</v>
      </c>
      <c r="H803" s="19">
        <f t="shared" si="90"/>
        <v>0.99594475647581515</v>
      </c>
      <c r="I803" s="5">
        <v>5725.92</v>
      </c>
      <c r="J803" s="5">
        <v>5702.7037600000003</v>
      </c>
      <c r="K803" s="17">
        <f t="shared" si="88"/>
        <v>0</v>
      </c>
      <c r="L803" s="17">
        <f t="shared" si="89"/>
        <v>3.7600000005113543E-3</v>
      </c>
    </row>
    <row r="804" spans="1:12" ht="38.25" outlineLevel="3">
      <c r="A804" s="3" t="s">
        <v>459</v>
      </c>
      <c r="B804" s="4" t="s">
        <v>602</v>
      </c>
      <c r="C804" s="4" t="s">
        <v>109</v>
      </c>
      <c r="D804" s="4" t="s">
        <v>460</v>
      </c>
      <c r="E804" s="4"/>
      <c r="F804" s="13">
        <f t="shared" si="94"/>
        <v>5725.92</v>
      </c>
      <c r="G804" s="13">
        <f t="shared" si="94"/>
        <v>5702.7</v>
      </c>
      <c r="H804" s="19">
        <f t="shared" si="90"/>
        <v>0.99594475647581515</v>
      </c>
      <c r="I804" s="5">
        <v>5725.92</v>
      </c>
      <c r="J804" s="5">
        <v>5702.7037600000003</v>
      </c>
      <c r="K804" s="17">
        <f t="shared" si="88"/>
        <v>0</v>
      </c>
      <c r="L804" s="17">
        <f t="shared" si="89"/>
        <v>3.7600000005113543E-3</v>
      </c>
    </row>
    <row r="805" spans="1:12" ht="25.5" outlineLevel="4">
      <c r="A805" s="3" t="s">
        <v>461</v>
      </c>
      <c r="B805" s="4" t="s">
        <v>602</v>
      </c>
      <c r="C805" s="4" t="s">
        <v>109</v>
      </c>
      <c r="D805" s="4" t="s">
        <v>462</v>
      </c>
      <c r="E805" s="4"/>
      <c r="F805" s="13">
        <f>F806+F809</f>
        <v>5725.92</v>
      </c>
      <c r="G805" s="13">
        <f>G806+G809</f>
        <v>5702.7</v>
      </c>
      <c r="H805" s="19">
        <f t="shared" si="90"/>
        <v>0.99594475647581515</v>
      </c>
      <c r="I805" s="5">
        <v>5725.92</v>
      </c>
      <c r="J805" s="5">
        <v>5702.7037600000003</v>
      </c>
      <c r="K805" s="17">
        <f t="shared" si="88"/>
        <v>0</v>
      </c>
      <c r="L805" s="17">
        <f t="shared" si="89"/>
        <v>3.7600000005113543E-3</v>
      </c>
    </row>
    <row r="806" spans="1:12" ht="25.5" outlineLevel="5">
      <c r="A806" s="3" t="s">
        <v>272</v>
      </c>
      <c r="B806" s="4" t="s">
        <v>602</v>
      </c>
      <c r="C806" s="4" t="s">
        <v>109</v>
      </c>
      <c r="D806" s="4" t="s">
        <v>604</v>
      </c>
      <c r="E806" s="4"/>
      <c r="F806" s="13">
        <f>F807+F808</f>
        <v>2767.92</v>
      </c>
      <c r="G806" s="13">
        <f>G807+G808</f>
        <v>2744.7</v>
      </c>
      <c r="H806" s="19">
        <f t="shared" si="90"/>
        <v>0.9916110292204976</v>
      </c>
      <c r="I806" s="5">
        <v>2767.92</v>
      </c>
      <c r="J806" s="5">
        <v>2744.7037599999999</v>
      </c>
      <c r="K806" s="17">
        <f t="shared" si="88"/>
        <v>0</v>
      </c>
      <c r="L806" s="17">
        <f t="shared" si="89"/>
        <v>3.760000000056607E-3</v>
      </c>
    </row>
    <row r="807" spans="1:12" ht="25.5" outlineLevel="6">
      <c r="A807" s="3" t="s">
        <v>128</v>
      </c>
      <c r="B807" s="4" t="s">
        <v>602</v>
      </c>
      <c r="C807" s="4" t="s">
        <v>109</v>
      </c>
      <c r="D807" s="4" t="s">
        <v>604</v>
      </c>
      <c r="E807" s="4" t="s">
        <v>129</v>
      </c>
      <c r="F807" s="13">
        <v>2039.76</v>
      </c>
      <c r="G807" s="13">
        <v>2036.73</v>
      </c>
      <c r="H807" s="19">
        <f t="shared" si="90"/>
        <v>0.99851453112130839</v>
      </c>
      <c r="I807" s="5">
        <v>2039.7629999999999</v>
      </c>
      <c r="J807" s="5">
        <v>2036.7302500000001</v>
      </c>
      <c r="K807" s="17">
        <f t="shared" si="88"/>
        <v>2.9999999999290594E-3</v>
      </c>
      <c r="L807" s="17">
        <f t="shared" si="89"/>
        <v>2.500000000509317E-4</v>
      </c>
    </row>
    <row r="808" spans="1:12" ht="38.25" outlineLevel="6">
      <c r="A808" s="3" t="s">
        <v>20</v>
      </c>
      <c r="B808" s="4" t="s">
        <v>602</v>
      </c>
      <c r="C808" s="4" t="s">
        <v>109</v>
      </c>
      <c r="D808" s="4" t="s">
        <v>604</v>
      </c>
      <c r="E808" s="4" t="s">
        <v>21</v>
      </c>
      <c r="F808" s="13">
        <v>728.16</v>
      </c>
      <c r="G808" s="13">
        <v>707.97</v>
      </c>
      <c r="H808" s="19">
        <f t="shared" si="90"/>
        <v>0.97227257745550433</v>
      </c>
      <c r="I808" s="5">
        <v>728.15700000000004</v>
      </c>
      <c r="J808" s="5">
        <v>707.97351000000003</v>
      </c>
      <c r="K808" s="17">
        <f t="shared" si="88"/>
        <v>-2.9999999999290594E-3</v>
      </c>
      <c r="L808" s="17">
        <f t="shared" si="89"/>
        <v>3.5100000000056752E-3</v>
      </c>
    </row>
    <row r="809" spans="1:12" ht="63.75" outlineLevel="5">
      <c r="A809" s="3" t="s">
        <v>603</v>
      </c>
      <c r="B809" s="4" t="s">
        <v>602</v>
      </c>
      <c r="C809" s="4" t="s">
        <v>109</v>
      </c>
      <c r="D809" s="4" t="s">
        <v>605</v>
      </c>
      <c r="E809" s="4"/>
      <c r="F809" s="13">
        <f>F810</f>
        <v>2958</v>
      </c>
      <c r="G809" s="13">
        <f>G810</f>
        <v>2958</v>
      </c>
      <c r="H809" s="19">
        <f t="shared" si="90"/>
        <v>1</v>
      </c>
      <c r="I809" s="5">
        <v>2958</v>
      </c>
      <c r="J809" s="5">
        <v>2958</v>
      </c>
      <c r="K809" s="17">
        <f t="shared" si="88"/>
        <v>0</v>
      </c>
      <c r="L809" s="17">
        <f t="shared" si="89"/>
        <v>0</v>
      </c>
    </row>
    <row r="810" spans="1:12" ht="25.5" outlineLevel="6">
      <c r="A810" s="3" t="s">
        <v>128</v>
      </c>
      <c r="B810" s="4" t="s">
        <v>602</v>
      </c>
      <c r="C810" s="4" t="s">
        <v>109</v>
      </c>
      <c r="D810" s="4" t="s">
        <v>605</v>
      </c>
      <c r="E810" s="4" t="s">
        <v>129</v>
      </c>
      <c r="F810" s="13">
        <v>2958</v>
      </c>
      <c r="G810" s="13">
        <v>2958</v>
      </c>
      <c r="H810" s="19">
        <f t="shared" si="90"/>
        <v>1</v>
      </c>
      <c r="I810" s="5">
        <v>2958</v>
      </c>
      <c r="J810" s="5">
        <v>2958</v>
      </c>
      <c r="K810" s="17">
        <f t="shared" si="88"/>
        <v>0</v>
      </c>
      <c r="L810" s="17">
        <f t="shared" si="89"/>
        <v>0</v>
      </c>
    </row>
    <row r="811" spans="1:12" s="10" customFormat="1" ht="63.75">
      <c r="A811" s="7" t="s">
        <v>606</v>
      </c>
      <c r="B811" s="8" t="s">
        <v>607</v>
      </c>
      <c r="C811" s="8"/>
      <c r="D811" s="8"/>
      <c r="E811" s="8"/>
      <c r="F811" s="12">
        <f t="shared" ref="F811:G815" si="95">F812</f>
        <v>3287.23</v>
      </c>
      <c r="G811" s="12">
        <f t="shared" si="95"/>
        <v>3270.36</v>
      </c>
      <c r="H811" s="18">
        <f t="shared" si="90"/>
        <v>0.99486801957879434</v>
      </c>
      <c r="I811" s="9">
        <v>3287.24</v>
      </c>
      <c r="J811" s="9">
        <v>3270.3633</v>
      </c>
      <c r="K811" s="17">
        <f t="shared" si="88"/>
        <v>9.9999999997635314E-3</v>
      </c>
      <c r="L811" s="17">
        <f t="shared" si="89"/>
        <v>3.2999999998537533E-3</v>
      </c>
    </row>
    <row r="812" spans="1:12" ht="25.5" outlineLevel="1">
      <c r="A812" s="3" t="s">
        <v>118</v>
      </c>
      <c r="B812" s="4" t="s">
        <v>607</v>
      </c>
      <c r="C812" s="4" t="s">
        <v>119</v>
      </c>
      <c r="D812" s="4"/>
      <c r="E812" s="4"/>
      <c r="F812" s="13">
        <f t="shared" si="95"/>
        <v>3287.23</v>
      </c>
      <c r="G812" s="13">
        <f t="shared" si="95"/>
        <v>3270.36</v>
      </c>
      <c r="H812" s="19">
        <f t="shared" si="90"/>
        <v>0.99486801957879434</v>
      </c>
      <c r="I812" s="5">
        <v>3287.24</v>
      </c>
      <c r="J812" s="5">
        <v>3270.3633</v>
      </c>
      <c r="K812" s="17">
        <f t="shared" si="88"/>
        <v>9.9999999997635314E-3</v>
      </c>
      <c r="L812" s="17">
        <f t="shared" si="89"/>
        <v>3.2999999998537533E-3</v>
      </c>
    </row>
    <row r="813" spans="1:12" ht="38.25" outlineLevel="2">
      <c r="A813" s="3" t="s">
        <v>120</v>
      </c>
      <c r="B813" s="4" t="s">
        <v>607</v>
      </c>
      <c r="C813" s="4" t="s">
        <v>121</v>
      </c>
      <c r="D813" s="4"/>
      <c r="E813" s="4"/>
      <c r="F813" s="13">
        <f t="shared" si="95"/>
        <v>3287.23</v>
      </c>
      <c r="G813" s="13">
        <f t="shared" si="95"/>
        <v>3270.36</v>
      </c>
      <c r="H813" s="19">
        <f t="shared" si="90"/>
        <v>0.99486801957879434</v>
      </c>
      <c r="I813" s="5">
        <v>3287.24</v>
      </c>
      <c r="J813" s="5">
        <v>3270.3633</v>
      </c>
      <c r="K813" s="17">
        <f t="shared" si="88"/>
        <v>9.9999999997635314E-3</v>
      </c>
      <c r="L813" s="17">
        <f t="shared" si="89"/>
        <v>3.2999999998537533E-3</v>
      </c>
    </row>
    <row r="814" spans="1:12" ht="51" outlineLevel="3">
      <c r="A814" s="3" t="s">
        <v>122</v>
      </c>
      <c r="B814" s="4" t="s">
        <v>607</v>
      </c>
      <c r="C814" s="4" t="s">
        <v>121</v>
      </c>
      <c r="D814" s="4" t="s">
        <v>123</v>
      </c>
      <c r="E814" s="4"/>
      <c r="F814" s="13">
        <f t="shared" si="95"/>
        <v>3287.23</v>
      </c>
      <c r="G814" s="13">
        <f t="shared" si="95"/>
        <v>3270.36</v>
      </c>
      <c r="H814" s="19">
        <f t="shared" si="90"/>
        <v>0.99486801957879434</v>
      </c>
      <c r="I814" s="5">
        <v>3287.24</v>
      </c>
      <c r="J814" s="5">
        <v>3270.3633</v>
      </c>
      <c r="K814" s="17">
        <f t="shared" si="88"/>
        <v>9.9999999997635314E-3</v>
      </c>
      <c r="L814" s="17">
        <f t="shared" si="89"/>
        <v>3.2999999998537533E-3</v>
      </c>
    </row>
    <row r="815" spans="1:12" ht="38.25" outlineLevel="4">
      <c r="A815" s="3" t="s">
        <v>608</v>
      </c>
      <c r="B815" s="4" t="s">
        <v>607</v>
      </c>
      <c r="C815" s="4" t="s">
        <v>121</v>
      </c>
      <c r="D815" s="4" t="s">
        <v>609</v>
      </c>
      <c r="E815" s="4"/>
      <c r="F815" s="13">
        <f t="shared" si="95"/>
        <v>3287.23</v>
      </c>
      <c r="G815" s="13">
        <f t="shared" si="95"/>
        <v>3270.36</v>
      </c>
      <c r="H815" s="19">
        <f t="shared" si="90"/>
        <v>0.99486801957879434</v>
      </c>
      <c r="I815" s="5">
        <v>3287.24</v>
      </c>
      <c r="J815" s="5">
        <v>3270.3633</v>
      </c>
      <c r="K815" s="17">
        <f t="shared" si="88"/>
        <v>9.9999999997635314E-3</v>
      </c>
      <c r="L815" s="17">
        <f t="shared" si="89"/>
        <v>3.2999999998537533E-3</v>
      </c>
    </row>
    <row r="816" spans="1:12" ht="25.5" outlineLevel="5">
      <c r="A816" s="3" t="s">
        <v>610</v>
      </c>
      <c r="B816" s="4" t="s">
        <v>607</v>
      </c>
      <c r="C816" s="4" t="s">
        <v>121</v>
      </c>
      <c r="D816" s="4" t="s">
        <v>611</v>
      </c>
      <c r="E816" s="4"/>
      <c r="F816" s="13">
        <f>F817+F818</f>
        <v>3287.23</v>
      </c>
      <c r="G816" s="13">
        <f>G817+G818</f>
        <v>3270.36</v>
      </c>
      <c r="H816" s="19">
        <f t="shared" si="90"/>
        <v>0.99486801957879434</v>
      </c>
      <c r="I816" s="5">
        <v>3287.24</v>
      </c>
      <c r="J816" s="5">
        <v>3270.3633</v>
      </c>
      <c r="K816" s="17">
        <f t="shared" si="88"/>
        <v>9.9999999997635314E-3</v>
      </c>
      <c r="L816" s="17">
        <f t="shared" si="89"/>
        <v>3.2999999998537533E-3</v>
      </c>
    </row>
    <row r="817" spans="1:12" ht="25.5" outlineLevel="6">
      <c r="A817" s="3" t="s">
        <v>128</v>
      </c>
      <c r="B817" s="4" t="s">
        <v>607</v>
      </c>
      <c r="C817" s="4" t="s">
        <v>121</v>
      </c>
      <c r="D817" s="4" t="s">
        <v>611</v>
      </c>
      <c r="E817" s="4" t="s">
        <v>129</v>
      </c>
      <c r="F817" s="13">
        <v>3131.82</v>
      </c>
      <c r="G817" s="13">
        <v>3129.81</v>
      </c>
      <c r="H817" s="19">
        <f t="shared" si="90"/>
        <v>0.99935820066287329</v>
      </c>
      <c r="I817" s="5">
        <v>3131.8229999999999</v>
      </c>
      <c r="J817" s="5">
        <v>3129.8123000000001</v>
      </c>
      <c r="K817" s="17">
        <f t="shared" si="88"/>
        <v>2.9999999997016857E-3</v>
      </c>
      <c r="L817" s="17">
        <f t="shared" si="89"/>
        <v>2.3000000001047738E-3</v>
      </c>
    </row>
    <row r="818" spans="1:12" ht="38.25" outlineLevel="6">
      <c r="A818" s="3" t="s">
        <v>20</v>
      </c>
      <c r="B818" s="4" t="s">
        <v>607</v>
      </c>
      <c r="C818" s="4" t="s">
        <v>121</v>
      </c>
      <c r="D818" s="4" t="s">
        <v>611</v>
      </c>
      <c r="E818" s="4" t="s">
        <v>21</v>
      </c>
      <c r="F818" s="13">
        <v>155.41</v>
      </c>
      <c r="G818" s="13">
        <v>140.55000000000001</v>
      </c>
      <c r="H818" s="19">
        <f t="shared" si="90"/>
        <v>0.90438195740299865</v>
      </c>
      <c r="I818" s="5">
        <v>155.417</v>
      </c>
      <c r="J818" s="5">
        <v>140.55099999999999</v>
      </c>
      <c r="K818" s="17">
        <f t="shared" si="88"/>
        <v>7.0000000000050022E-3</v>
      </c>
      <c r="L818" s="17">
        <f t="shared" si="89"/>
        <v>9.9999999997635314E-4</v>
      </c>
    </row>
    <row r="819" spans="1:12" s="10" customFormat="1" ht="38.25">
      <c r="A819" s="7" t="s">
        <v>612</v>
      </c>
      <c r="B819" s="8" t="s">
        <v>613</v>
      </c>
      <c r="C819" s="8"/>
      <c r="D819" s="8"/>
      <c r="E819" s="8"/>
      <c r="F819" s="12">
        <f>F820</f>
        <v>4832.13</v>
      </c>
      <c r="G819" s="12">
        <f>G820</f>
        <v>4722.25</v>
      </c>
      <c r="H819" s="18">
        <f t="shared" si="90"/>
        <v>0.97726054555651443</v>
      </c>
      <c r="I819" s="9">
        <v>4832.13</v>
      </c>
      <c r="J819" s="9">
        <v>4722.2487700000001</v>
      </c>
      <c r="K819" s="17">
        <f t="shared" si="88"/>
        <v>0</v>
      </c>
      <c r="L819" s="17">
        <f t="shared" si="89"/>
        <v>-1.2299999998504063E-3</v>
      </c>
    </row>
    <row r="820" spans="1:12" outlineLevel="1">
      <c r="A820" s="3" t="s">
        <v>106</v>
      </c>
      <c r="B820" s="4" t="s">
        <v>613</v>
      </c>
      <c r="C820" s="4" t="s">
        <v>107</v>
      </c>
      <c r="D820" s="4"/>
      <c r="E820" s="4"/>
      <c r="F820" s="13">
        <f>F821+F830</f>
        <v>4832.13</v>
      </c>
      <c r="G820" s="13">
        <f>G821+G830</f>
        <v>4722.25</v>
      </c>
      <c r="H820" s="19">
        <f t="shared" si="90"/>
        <v>0.97726054555651443</v>
      </c>
      <c r="I820" s="5">
        <v>4832.13</v>
      </c>
      <c r="J820" s="5">
        <v>4722.2487700000001</v>
      </c>
      <c r="K820" s="17">
        <f t="shared" si="88"/>
        <v>0</v>
      </c>
      <c r="L820" s="17">
        <f t="shared" si="89"/>
        <v>-1.2299999998504063E-3</v>
      </c>
    </row>
    <row r="821" spans="1:12" ht="51" outlineLevel="2">
      <c r="A821" s="3" t="s">
        <v>561</v>
      </c>
      <c r="B821" s="4" t="s">
        <v>613</v>
      </c>
      <c r="C821" s="4" t="s">
        <v>562</v>
      </c>
      <c r="D821" s="4"/>
      <c r="E821" s="4"/>
      <c r="F821" s="13">
        <f>F822</f>
        <v>3355.87</v>
      </c>
      <c r="G821" s="13">
        <f>G822</f>
        <v>3247.37</v>
      </c>
      <c r="H821" s="19">
        <f t="shared" si="90"/>
        <v>0.96766859264512628</v>
      </c>
      <c r="I821" s="5">
        <v>3355.87</v>
      </c>
      <c r="J821" s="5">
        <v>3247.3723599999998</v>
      </c>
      <c r="K821" s="17">
        <f t="shared" si="88"/>
        <v>0</v>
      </c>
      <c r="L821" s="17">
        <f t="shared" si="89"/>
        <v>2.3599999999532884E-3</v>
      </c>
    </row>
    <row r="822" spans="1:12" ht="25.5" outlineLevel="3">
      <c r="A822" s="3" t="s">
        <v>110</v>
      </c>
      <c r="B822" s="4" t="s">
        <v>613</v>
      </c>
      <c r="C822" s="4" t="s">
        <v>562</v>
      </c>
      <c r="D822" s="4" t="s">
        <v>111</v>
      </c>
      <c r="E822" s="4"/>
      <c r="F822" s="13">
        <f>F823</f>
        <v>3355.87</v>
      </c>
      <c r="G822" s="13">
        <f>G823</f>
        <v>3247.37</v>
      </c>
      <c r="H822" s="19">
        <f t="shared" si="90"/>
        <v>0.96766859264512628</v>
      </c>
      <c r="I822" s="5">
        <v>3355.87</v>
      </c>
      <c r="J822" s="5">
        <v>3247.3723599999998</v>
      </c>
      <c r="K822" s="17">
        <f t="shared" si="88"/>
        <v>0</v>
      </c>
      <c r="L822" s="17">
        <f t="shared" si="89"/>
        <v>2.3599999999532884E-3</v>
      </c>
    </row>
    <row r="823" spans="1:12" ht="25.5" outlineLevel="4">
      <c r="A823" s="3" t="s">
        <v>563</v>
      </c>
      <c r="B823" s="4" t="s">
        <v>613</v>
      </c>
      <c r="C823" s="4" t="s">
        <v>562</v>
      </c>
      <c r="D823" s="4" t="s">
        <v>564</v>
      </c>
      <c r="E823" s="4"/>
      <c r="F823" s="13">
        <f>F824+F828</f>
        <v>3355.87</v>
      </c>
      <c r="G823" s="13">
        <f>G824+G828</f>
        <v>3247.37</v>
      </c>
      <c r="H823" s="19">
        <f t="shared" si="90"/>
        <v>0.96766859264512628</v>
      </c>
      <c r="I823" s="5">
        <v>3355.87</v>
      </c>
      <c r="J823" s="5">
        <v>3247.3723599999998</v>
      </c>
      <c r="K823" s="17">
        <f t="shared" si="88"/>
        <v>0</v>
      </c>
      <c r="L823" s="17">
        <f t="shared" si="89"/>
        <v>2.3599999999532884E-3</v>
      </c>
    </row>
    <row r="824" spans="1:12" ht="38.25" outlineLevel="5">
      <c r="A824" s="3" t="s">
        <v>96</v>
      </c>
      <c r="B824" s="4" t="s">
        <v>613</v>
      </c>
      <c r="C824" s="4" t="s">
        <v>562</v>
      </c>
      <c r="D824" s="4" t="s">
        <v>565</v>
      </c>
      <c r="E824" s="4"/>
      <c r="F824" s="13">
        <f>F825+F826+F827</f>
        <v>1488.19</v>
      </c>
      <c r="G824" s="13">
        <f>G825+G826+G827</f>
        <v>1379.71</v>
      </c>
      <c r="H824" s="19">
        <f t="shared" si="90"/>
        <v>0.92710608188470556</v>
      </c>
      <c r="I824" s="5">
        <v>1488.19</v>
      </c>
      <c r="J824" s="5">
        <v>1379.71036</v>
      </c>
      <c r="K824" s="17">
        <f t="shared" si="88"/>
        <v>0</v>
      </c>
      <c r="L824" s="17">
        <f t="shared" si="89"/>
        <v>3.6000000000058208E-4</v>
      </c>
    </row>
    <row r="825" spans="1:12" ht="25.5" outlineLevel="6">
      <c r="A825" s="3" t="s">
        <v>90</v>
      </c>
      <c r="B825" s="4" t="s">
        <v>613</v>
      </c>
      <c r="C825" s="4" t="s">
        <v>562</v>
      </c>
      <c r="D825" s="4" t="s">
        <v>565</v>
      </c>
      <c r="E825" s="4" t="s">
        <v>91</v>
      </c>
      <c r="F825" s="13">
        <v>1384.24</v>
      </c>
      <c r="G825" s="13">
        <v>1286.98</v>
      </c>
      <c r="H825" s="19">
        <f t="shared" si="90"/>
        <v>0.92973761775414665</v>
      </c>
      <c r="I825" s="5">
        <v>1384.24</v>
      </c>
      <c r="J825" s="5">
        <v>1286.97965</v>
      </c>
      <c r="K825" s="17">
        <f t="shared" si="88"/>
        <v>0</v>
      </c>
      <c r="L825" s="17">
        <f t="shared" si="89"/>
        <v>-3.5000000002582965E-4</v>
      </c>
    </row>
    <row r="826" spans="1:12" ht="38.25" outlineLevel="6">
      <c r="A826" s="3" t="s">
        <v>20</v>
      </c>
      <c r="B826" s="4" t="s">
        <v>613</v>
      </c>
      <c r="C826" s="4" t="s">
        <v>562</v>
      </c>
      <c r="D826" s="4" t="s">
        <v>565</v>
      </c>
      <c r="E826" s="4" t="s">
        <v>21</v>
      </c>
      <c r="F826" s="13">
        <v>102.95</v>
      </c>
      <c r="G826" s="13">
        <v>92.02</v>
      </c>
      <c r="H826" s="19">
        <f t="shared" si="90"/>
        <v>0.89383195726080611</v>
      </c>
      <c r="I826" s="5">
        <v>102.95</v>
      </c>
      <c r="J826" s="5">
        <v>92.020150000000001</v>
      </c>
      <c r="K826" s="17">
        <f t="shared" si="88"/>
        <v>0</v>
      </c>
      <c r="L826" s="17">
        <f t="shared" si="89"/>
        <v>1.5000000000497948E-4</v>
      </c>
    </row>
    <row r="827" spans="1:12" ht="25.5" outlineLevel="6">
      <c r="A827" s="3" t="s">
        <v>246</v>
      </c>
      <c r="B827" s="4" t="s">
        <v>613</v>
      </c>
      <c r="C827" s="4" t="s">
        <v>562</v>
      </c>
      <c r="D827" s="4" t="s">
        <v>565</v>
      </c>
      <c r="E827" s="4" t="s">
        <v>247</v>
      </c>
      <c r="F827" s="13">
        <v>1</v>
      </c>
      <c r="G827" s="13">
        <v>0.71</v>
      </c>
      <c r="H827" s="19">
        <f t="shared" si="90"/>
        <v>0.71</v>
      </c>
      <c r="I827" s="5">
        <v>1</v>
      </c>
      <c r="J827" s="5">
        <v>0.71055999999999997</v>
      </c>
      <c r="K827" s="17">
        <f t="shared" si="88"/>
        <v>0</v>
      </c>
      <c r="L827" s="17">
        <f t="shared" si="89"/>
        <v>5.6000000000000494E-4</v>
      </c>
    </row>
    <row r="828" spans="1:12" ht="25.5" outlineLevel="5">
      <c r="A828" s="3" t="s">
        <v>566</v>
      </c>
      <c r="B828" s="4" t="s">
        <v>613</v>
      </c>
      <c r="C828" s="4" t="s">
        <v>562</v>
      </c>
      <c r="D828" s="4" t="s">
        <v>567</v>
      </c>
      <c r="E828" s="4"/>
      <c r="F828" s="13">
        <f>F829</f>
        <v>1867.68</v>
      </c>
      <c r="G828" s="13">
        <f>G829</f>
        <v>1867.66</v>
      </c>
      <c r="H828" s="19">
        <f t="shared" si="90"/>
        <v>0.99998929152745653</v>
      </c>
      <c r="I828" s="5">
        <v>1867.68</v>
      </c>
      <c r="J828" s="5">
        <v>1867.662</v>
      </c>
      <c r="K828" s="17">
        <f t="shared" si="88"/>
        <v>0</v>
      </c>
      <c r="L828" s="17">
        <f t="shared" si="89"/>
        <v>1.9999999999527063E-3</v>
      </c>
    </row>
    <row r="829" spans="1:12" ht="25.5" outlineLevel="6">
      <c r="A829" s="3" t="s">
        <v>90</v>
      </c>
      <c r="B829" s="4" t="s">
        <v>613</v>
      </c>
      <c r="C829" s="4" t="s">
        <v>562</v>
      </c>
      <c r="D829" s="4" t="s">
        <v>567</v>
      </c>
      <c r="E829" s="4" t="s">
        <v>91</v>
      </c>
      <c r="F829" s="13">
        <v>1867.68</v>
      </c>
      <c r="G829" s="13">
        <v>1867.66</v>
      </c>
      <c r="H829" s="19">
        <f t="shared" si="90"/>
        <v>0.99998929152745653</v>
      </c>
      <c r="I829" s="5">
        <v>1867.68</v>
      </c>
      <c r="J829" s="5">
        <v>1867.662</v>
      </c>
      <c r="K829" s="17">
        <f t="shared" si="88"/>
        <v>0</v>
      </c>
      <c r="L829" s="17">
        <f t="shared" si="89"/>
        <v>1.9999999999527063E-3</v>
      </c>
    </row>
    <row r="830" spans="1:12" ht="51" outlineLevel="2">
      <c r="A830" s="3" t="s">
        <v>283</v>
      </c>
      <c r="B830" s="4" t="s">
        <v>613</v>
      </c>
      <c r="C830" s="4" t="s">
        <v>284</v>
      </c>
      <c r="D830" s="4"/>
      <c r="E830" s="4"/>
      <c r="F830" s="13">
        <f t="shared" ref="F830:G833" si="96">F831</f>
        <v>1476.26</v>
      </c>
      <c r="G830" s="13">
        <f t="shared" si="96"/>
        <v>1474.88</v>
      </c>
      <c r="H830" s="19">
        <f t="shared" si="90"/>
        <v>0.99906520531613685</v>
      </c>
      <c r="I830" s="5">
        <v>1476.26</v>
      </c>
      <c r="J830" s="5">
        <v>1474.8764100000001</v>
      </c>
      <c r="K830" s="17">
        <f t="shared" si="88"/>
        <v>0</v>
      </c>
      <c r="L830" s="17">
        <f t="shared" si="89"/>
        <v>-3.5900000000310683E-3</v>
      </c>
    </row>
    <row r="831" spans="1:12" ht="25.5" outlineLevel="3">
      <c r="A831" s="3" t="s">
        <v>110</v>
      </c>
      <c r="B831" s="4" t="s">
        <v>613</v>
      </c>
      <c r="C831" s="4" t="s">
        <v>284</v>
      </c>
      <c r="D831" s="4" t="s">
        <v>111</v>
      </c>
      <c r="E831" s="4"/>
      <c r="F831" s="13">
        <f t="shared" si="96"/>
        <v>1476.26</v>
      </c>
      <c r="G831" s="13">
        <f t="shared" si="96"/>
        <v>1474.88</v>
      </c>
      <c r="H831" s="19">
        <f t="shared" si="90"/>
        <v>0.99906520531613685</v>
      </c>
      <c r="I831" s="5">
        <v>1476.26</v>
      </c>
      <c r="J831" s="5">
        <v>1474.8764100000001</v>
      </c>
      <c r="K831" s="17">
        <f t="shared" si="88"/>
        <v>0</v>
      </c>
      <c r="L831" s="17">
        <f t="shared" si="89"/>
        <v>-3.5900000000310683E-3</v>
      </c>
    </row>
    <row r="832" spans="1:12" ht="25.5" outlineLevel="4">
      <c r="A832" s="3" t="s">
        <v>563</v>
      </c>
      <c r="B832" s="4" t="s">
        <v>613</v>
      </c>
      <c r="C832" s="4" t="s">
        <v>284</v>
      </c>
      <c r="D832" s="4" t="s">
        <v>564</v>
      </c>
      <c r="E832" s="4"/>
      <c r="F832" s="13">
        <f t="shared" si="96"/>
        <v>1476.26</v>
      </c>
      <c r="G832" s="13">
        <f t="shared" si="96"/>
        <v>1474.88</v>
      </c>
      <c r="H832" s="19">
        <f t="shared" si="90"/>
        <v>0.99906520531613685</v>
      </c>
      <c r="I832" s="5">
        <v>1476.26</v>
      </c>
      <c r="J832" s="5">
        <v>1474.8764100000001</v>
      </c>
      <c r="K832" s="17">
        <f t="shared" si="88"/>
        <v>0</v>
      </c>
      <c r="L832" s="17">
        <f t="shared" si="89"/>
        <v>-3.5900000000310683E-3</v>
      </c>
    </row>
    <row r="833" spans="1:12" ht="25.5" outlineLevel="5">
      <c r="A833" s="3" t="s">
        <v>568</v>
      </c>
      <c r="B833" s="4" t="s">
        <v>613</v>
      </c>
      <c r="C833" s="4" t="s">
        <v>284</v>
      </c>
      <c r="D833" s="4" t="s">
        <v>569</v>
      </c>
      <c r="E833" s="4"/>
      <c r="F833" s="13">
        <f t="shared" si="96"/>
        <v>1476.26</v>
      </c>
      <c r="G833" s="13">
        <f t="shared" si="96"/>
        <v>1474.88</v>
      </c>
      <c r="H833" s="19">
        <f t="shared" si="90"/>
        <v>0.99906520531613685</v>
      </c>
      <c r="I833" s="5">
        <v>1476.26</v>
      </c>
      <c r="J833" s="5">
        <v>1474.8764100000001</v>
      </c>
      <c r="K833" s="17">
        <f t="shared" si="88"/>
        <v>0</v>
      </c>
      <c r="L833" s="17">
        <f t="shared" si="89"/>
        <v>-3.5900000000310683E-3</v>
      </c>
    </row>
    <row r="834" spans="1:12" ht="25.5" outlineLevel="6">
      <c r="A834" s="3" t="s">
        <v>90</v>
      </c>
      <c r="B834" s="4" t="s">
        <v>613</v>
      </c>
      <c r="C834" s="4" t="s">
        <v>284</v>
      </c>
      <c r="D834" s="4" t="s">
        <v>569</v>
      </c>
      <c r="E834" s="4" t="s">
        <v>91</v>
      </c>
      <c r="F834" s="13">
        <v>1476.26</v>
      </c>
      <c r="G834" s="13">
        <v>1474.88</v>
      </c>
      <c r="H834" s="19">
        <f t="shared" si="90"/>
        <v>0.99906520531613685</v>
      </c>
      <c r="I834" s="5">
        <v>1476.26</v>
      </c>
      <c r="J834" s="5">
        <v>1474.8764100000001</v>
      </c>
      <c r="K834" s="17">
        <f t="shared" si="88"/>
        <v>0</v>
      </c>
      <c r="L834" s="17">
        <f t="shared" si="89"/>
        <v>-3.5900000000310683E-3</v>
      </c>
    </row>
    <row r="835" spans="1:12" s="10" customFormat="1" ht="24.75" customHeight="1">
      <c r="A835" s="37" t="s">
        <v>614</v>
      </c>
      <c r="B835" s="38"/>
      <c r="C835" s="38"/>
      <c r="D835" s="38"/>
      <c r="E835" s="38"/>
      <c r="F835" s="14">
        <f>F10+F84+F217+F252+F475+F484+F587+F698+F781+F801+F811+F819</f>
        <v>1607031.6699999997</v>
      </c>
      <c r="G835" s="14">
        <f>G10+G84+G217+G252+G475+G484+G587+G698+G781+G801+G811+G819</f>
        <v>1126716.24</v>
      </c>
      <c r="H835" s="22">
        <f t="shared" si="90"/>
        <v>0.70111638807964516</v>
      </c>
      <c r="I835" s="11">
        <v>1607031.6640999999</v>
      </c>
      <c r="J835" s="11">
        <v>1126716.2398000001</v>
      </c>
      <c r="K835" s="17">
        <f t="shared" si="88"/>
        <v>-5.8999997563660145E-3</v>
      </c>
      <c r="L835" s="17">
        <f t="shared" si="89"/>
        <v>-1.9999989308416843E-4</v>
      </c>
    </row>
    <row r="836" spans="1:12" ht="12.75" customHeight="1">
      <c r="A836" s="1"/>
      <c r="B836" s="1"/>
      <c r="C836" s="1"/>
      <c r="D836" s="1"/>
      <c r="E836" s="1"/>
      <c r="F836" s="15"/>
      <c r="G836" s="15"/>
      <c r="H836" s="20"/>
      <c r="I836" s="1"/>
      <c r="J836" s="1"/>
    </row>
    <row r="837" spans="1:12">
      <c r="A837" s="35"/>
      <c r="B837" s="36"/>
      <c r="C837" s="36"/>
      <c r="D837" s="36"/>
      <c r="E837" s="36"/>
      <c r="F837" s="36"/>
      <c r="G837" s="36"/>
      <c r="H837" s="36"/>
      <c r="I837" s="36"/>
      <c r="J837" s="6"/>
    </row>
  </sheetData>
  <mergeCells count="18">
    <mergeCell ref="A1:H1"/>
    <mergeCell ref="A2:H2"/>
    <mergeCell ref="A3:H3"/>
    <mergeCell ref="A4:H4"/>
    <mergeCell ref="I8:I9"/>
    <mergeCell ref="G8:G9"/>
    <mergeCell ref="A6:H6"/>
    <mergeCell ref="A837:I837"/>
    <mergeCell ref="A835:E835"/>
    <mergeCell ref="H8:H9"/>
    <mergeCell ref="A8:A9"/>
    <mergeCell ref="A7:J7"/>
    <mergeCell ref="J8:J9"/>
    <mergeCell ref="B8:B9"/>
    <mergeCell ref="C8:C9"/>
    <mergeCell ref="D8:D9"/>
    <mergeCell ref="E8:E9"/>
    <mergeCell ref="F8:F9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6C3A5E4-0EBA-4A92-86C0-F19C0BCCB1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40204810240300004019</vt:lpstr>
      <vt:lpstr>'40204810240300004019'!Заголовки_для_печати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2020-02-03T14:54:32Z</cp:lastPrinted>
  <dcterms:created xsi:type="dcterms:W3CDTF">2020-02-03T10:26:34Z</dcterms:created>
  <dcterms:modified xsi:type="dcterms:W3CDTF">2020-05-25T14:50:26Z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к исполнению(3).xlsx</vt:lpwstr>
  </property>
  <property fmtid="{D5CDD505-2E9C-101B-9397-08002B2CF9AE}" pid="3" name="Название отчета">
    <vt:lpwstr>Ведомственная к исполнению(3).xlsx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19.2.2804.355526030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minfin_rayons_2019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