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07A2B91D-5335-4E27-973A-3343840EB6BC}" xr6:coauthVersionLast="47" xr6:coauthVersionMax="47" xr10:uidLastSave="{00000000-0000-0000-0000-000000000000}"/>
  <bookViews>
    <workbookView xWindow="780" yWindow="780" windowWidth="26115" windowHeight="15210" tabRatio="879" xr2:uid="{00000000-000D-0000-FFFF-FFFF00000000}"/>
  </bookViews>
  <sheets>
    <sheet name="прил.2 (безвоз)" sheetId="2" r:id="rId1"/>
  </sheets>
  <definedNames>
    <definedName name="_xlnm.Print_Titles" localSheetId="0">'прил.2 (безвоз)'!$13:$13</definedName>
  </definedNames>
  <calcPr calcId="181029" calcOnSave="0"/>
</workbook>
</file>

<file path=xl/calcChain.xml><?xml version="1.0" encoding="utf-8"?>
<calcChain xmlns="http://schemas.openxmlformats.org/spreadsheetml/2006/main">
  <c r="C49" i="2" l="1"/>
  <c r="D19" i="2"/>
  <c r="C19" i="2"/>
  <c r="D22" i="2"/>
  <c r="C22" i="2"/>
  <c r="D21" i="2"/>
  <c r="C21" i="2"/>
  <c r="D46" i="2" l="1"/>
  <c r="C46" i="2"/>
  <c r="D42" i="2"/>
  <c r="C42" i="2"/>
  <c r="D38" i="2"/>
  <c r="C38" i="2"/>
  <c r="D37" i="2"/>
  <c r="C37" i="2"/>
  <c r="C50" i="2"/>
  <c r="D50" i="2"/>
  <c r="C35" i="2" l="1"/>
  <c r="D35" i="2"/>
  <c r="C18" i="2" l="1"/>
  <c r="D58" i="2" l="1"/>
  <c r="C16" i="2"/>
  <c r="C58" i="2"/>
  <c r="C63" i="2" l="1"/>
  <c r="C15" i="2"/>
  <c r="C14" i="2" s="1"/>
  <c r="D18" i="2"/>
  <c r="D63" i="2" l="1"/>
  <c r="D15" i="2"/>
  <c r="D14" i="2" s="1"/>
</calcChain>
</file>

<file path=xl/sharedStrings.xml><?xml version="1.0" encoding="utf-8"?>
<sst xmlns="http://schemas.openxmlformats.org/spreadsheetml/2006/main" count="91" uniqueCount="68">
  <si>
    <t>(тыс. рублей)</t>
  </si>
  <si>
    <t>Сумма</t>
  </si>
  <si>
    <t>Код бюджетной классификации</t>
  </si>
  <si>
    <t>ВСЕГО:</t>
  </si>
  <si>
    <t>Приложение № 4</t>
  </si>
  <si>
    <t xml:space="preserve">356 2 02 15001 04 0000 150
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</si>
  <si>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</si>
  <si>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</si>
  <si>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</si>
  <si>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</si>
  <si>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</si>
  <si>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</si>
  <si>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</si>
  <si>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</si>
  <si>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</si>
  <si>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</si>
  <si>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</si>
  <si>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</si>
  <si>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</si>
  <si>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</si>
  <si>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>Субсидии на обеспечение бесплатной перевозки обучающихся к муниципальным общеобразовательным учреждениям 0223971010</t>
  </si>
  <si>
    <t xml:space="preserve">БЕЗВОЗМЕЗДНЫЕ ПОСТУПЛЕНИЯ
</t>
  </si>
  <si>
    <t xml:space="preserve">000 2 00 00000 00 0000 000
</t>
  </si>
  <si>
    <t xml:space="preserve">000 2 02 00000 00 0000 000
</t>
  </si>
  <si>
    <t xml:space="preserve">БЕЗВОЗМЕЗДНЫЕ ПОСТУПЛЕНИЯ ОТ ДРУГИХ БЮДЖЕТОВ БЮДЖЕТНОЙ СИСТЕМЫ РОССИЙСКОЙ ФЕДЕРАЦИИ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</si>
  <si>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</si>
  <si>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</si>
  <si>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</si>
  <si>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</si>
  <si>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</si>
  <si>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</si>
  <si>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</si>
  <si>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</si>
  <si>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</si>
  <si>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</si>
  <si>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</si>
  <si>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</si>
  <si>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0347070130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</si>
  <si>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</si>
  <si>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 xml:space="preserve">к решению окружного Совета депутатов </t>
  </si>
  <si>
    <t>МО "Светлогорский городской округ"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</si>
  <si>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 0336970150</t>
  </si>
  <si>
    <t xml:space="preserve">000 2 01 00000 00 0000 000
</t>
  </si>
  <si>
    <t>БЕЗВОЗМЕЗДНЫЕ ПОСТУПЛЕНИЯ ОТ НЕРЕЗИДЕНТОВ</t>
  </si>
  <si>
    <t>2023 год</t>
  </si>
  <si>
    <t>Безвозмездные поступления в  бюджет муниципального образования «Светлогорский городского округа» в плановом периоде 2023-2024 годов</t>
  </si>
  <si>
    <t>2024 год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</si>
  <si>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 0330170120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</si>
  <si>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0610470730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</si>
  <si>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0210371160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</si>
  <si>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02103R3040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</si>
  <si>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 0210771360</t>
  </si>
  <si>
    <t>Государственная поддержка отрасли культуры 04202R5190</t>
  </si>
  <si>
    <t>Субсидии на реализацию мероприятий по обеспечению жильем молодых семей 06102R4970</t>
  </si>
  <si>
    <t>Субсидии на благоустройство дворовых территорий в рамках реализации муниципальных программ формирования современной городской среды 0630171070</t>
  </si>
  <si>
    <t>Субсидии на содержание морских пляжей в границах муниципальных образований Калининградской области 1220171380</t>
  </si>
  <si>
    <t>Субсидии на поддержку муниципальных газет 1380571250</t>
  </si>
  <si>
    <t>Субсидии на комплектование и обеспечение сохранности библиотечных фондов библиотек в муниципальных образованиях Калининградской области 0420271190</t>
  </si>
  <si>
    <t>000 202 40000 04 0000 150</t>
  </si>
  <si>
    <t>Иные межбюджетные трансферты</t>
  </si>
  <si>
    <t>356 202 45303 04 0000 150</t>
  </si>
  <si>
    <t>Ежемеячное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</si>
  <si>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обеспечение мероприятий по организации теплоснабжения, водоснабжения, водоотведения 0620371040</t>
  </si>
  <si>
    <t>Реконструкция МАОУ СОШ № 1 в городе Светлогорске, Калининградской области</t>
  </si>
  <si>
    <t>от "20" декабря 2021 года № 97</t>
  </si>
  <si>
    <r>
      <t xml:space="preserve">Доп. соглашение «27» мая 2022 г. № 27734000-1-2022-010/1 </t>
    </r>
    <r>
      <rPr>
        <b/>
        <sz val="12"/>
        <rFont val="Times New Roman"/>
        <family val="1"/>
        <charset val="204"/>
      </rPr>
      <t xml:space="preserve">652259,014 </t>
    </r>
  </si>
  <si>
    <t xml:space="preserve">от "   " декабря 2022 года № 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</si>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</sst>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4" fontId="2" fillId="0" borderId="0" xfId="0" applyNumberFormat="1" applyFont="1"/>
    <xf numFmtId="4" fontId="1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vertical="top" wrapText="1"/>
    </xf>
    <xf numFmtId="49" fontId="1" fillId="0" borderId="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3" fontId="2" fillId="0" borderId="0" xfId="0" applyNumberFormat="1" applyFont="1" applyAlignment="1">
      <alignment wrapText="1"/>
    </xf>
    <xf numFmtId="0" fontId="1" fillId="0" borderId="1" xfId="0" applyFont="1" applyBorder="1"/>
    <xf numFmtId="4" fontId="1" fillId="0" borderId="3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6" xfId="0" applyBorder="1" applyAlignment="1">
      <alignment wrapText="1"/>
    </xf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zoomScaleNormal="100" workbookViewId="0">
      <selection activeCell="A2" sqref="A2:D2"/>
    </sheetView>
  </sheetViews>
  <sheetFormatPr defaultRowHeight="15.75" outlineLevelRow="1" x14ac:dyDescent="0.25"/>
  <cols>
    <col min="1" max="1" width="28.42578125" style="1" customWidth="1"/>
    <col min="2" max="2" width="59.42578125" style="1" customWidth="1"/>
    <col min="3" max="4" width="17.28515625" style="2" customWidth="1"/>
    <col min="5" max="5" width="34.140625" style="1" customWidth="1"/>
    <col min="6" max="16384" width="9.140625" style="1"/>
  </cols>
  <sheetData>
    <row r="1" spans="1:4" x14ac:dyDescent="0.25">
      <c r="A1" s="29" t="s">
        <v>67</v>
      </c>
      <c r="B1" s="30"/>
      <c r="C1" s="31"/>
      <c r="D1" s="32"/>
    </row>
    <row r="2" spans="1:4" x14ac:dyDescent="0.25">
      <c r="A2" s="29" t="s">
        <v>39</v>
      </c>
      <c r="B2" s="30"/>
      <c r="C2" s="31"/>
      <c r="D2" s="32"/>
    </row>
    <row r="3" spans="1:4" x14ac:dyDescent="0.25">
      <c r="A3" s="29" t="s">
        <v>40</v>
      </c>
      <c r="B3" s="30"/>
      <c r="C3" s="31"/>
      <c r="D3" s="32"/>
    </row>
    <row r="4" spans="1:4" x14ac:dyDescent="0.25">
      <c r="A4" s="29" t="s">
        <v>66</v>
      </c>
      <c r="B4" s="30"/>
      <c r="C4" s="31"/>
      <c r="D4" s="32"/>
    </row>
    <row r="6" spans="1:4" x14ac:dyDescent="0.25">
      <c r="A6" s="29" t="s">
        <v>4</v>
      </c>
      <c r="B6" s="30"/>
      <c r="C6" s="31"/>
      <c r="D6" s="32"/>
    </row>
    <row r="7" spans="1:4" ht="15.75" customHeight="1" x14ac:dyDescent="0.25">
      <c r="A7" s="29" t="s">
        <v>39</v>
      </c>
      <c r="B7" s="30"/>
      <c r="C7" s="31"/>
      <c r="D7" s="32"/>
    </row>
    <row r="8" spans="1:4" ht="15.75" customHeight="1" x14ac:dyDescent="0.25">
      <c r="A8" s="29" t="s">
        <v>40</v>
      </c>
      <c r="B8" s="30"/>
      <c r="C8" s="31"/>
      <c r="D8" s="32"/>
    </row>
    <row r="9" spans="1:4" ht="15.75" customHeight="1" x14ac:dyDescent="0.25">
      <c r="A9" s="29" t="s">
        <v>64</v>
      </c>
      <c r="B9" s="30"/>
      <c r="C9" s="31"/>
      <c r="D9" s="32"/>
    </row>
    <row r="10" spans="1:4" ht="52.5" customHeight="1" x14ac:dyDescent="0.3">
      <c r="A10" s="33" t="s">
        <v>45</v>
      </c>
      <c r="B10" s="33"/>
      <c r="C10" s="32"/>
      <c r="D10" s="32"/>
    </row>
    <row r="11" spans="1:4" ht="16.5" thickBot="1" x14ac:dyDescent="0.3">
      <c r="D11" s="2" t="s">
        <v>0</v>
      </c>
    </row>
    <row r="12" spans="1:4" ht="16.5" thickBot="1" x14ac:dyDescent="0.3">
      <c r="A12" s="26" t="s">
        <v>2</v>
      </c>
      <c r="B12" s="26" t="s">
        <v>29</v>
      </c>
      <c r="C12" s="24" t="s">
        <v>1</v>
      </c>
      <c r="D12" s="25"/>
    </row>
    <row r="13" spans="1:4" x14ac:dyDescent="0.25">
      <c r="A13" s="27"/>
      <c r="B13" s="28"/>
      <c r="C13" s="13" t="s">
        <v>44</v>
      </c>
      <c r="D13" s="13" t="s">
        <v>46</v>
      </c>
    </row>
    <row r="14" spans="1:4" ht="33" customHeight="1" x14ac:dyDescent="0.25">
      <c r="A14" s="14" t="s">
        <v>22</v>
      </c>
      <c r="B14" s="14" t="s">
        <v>21</v>
      </c>
      <c r="C14" s="18">
        <f>C15+C58</f>
        <v>638196.06999999995</v>
      </c>
      <c r="D14" s="18">
        <f>D15</f>
        <v>215258.24000000002</v>
      </c>
    </row>
    <row r="15" spans="1:4" ht="47.25" customHeight="1" x14ac:dyDescent="0.25">
      <c r="A15" s="14" t="s">
        <v>23</v>
      </c>
      <c r="B15" s="14" t="s">
        <v>24</v>
      </c>
      <c r="C15" s="18">
        <f>C50+C16+C18+C35</f>
        <v>638196.06999999995</v>
      </c>
      <c r="D15" s="18">
        <f>D50+D16+D18+D35</f>
        <v>215258.24000000002</v>
      </c>
    </row>
    <row r="16" spans="1:4" ht="31.5" hidden="1" x14ac:dyDescent="0.25">
      <c r="A16" s="15" t="s">
        <v>25</v>
      </c>
      <c r="B16" s="16" t="s">
        <v>26</v>
      </c>
      <c r="C16" s="3">
        <f>C17</f>
        <v>0</v>
      </c>
      <c r="D16" s="3">
        <v>0</v>
      </c>
    </row>
    <row r="17" spans="1:4" ht="47.25" hidden="1" x14ac:dyDescent="0.25">
      <c r="A17" s="4" t="s">
        <v>5</v>
      </c>
      <c r="B17" s="5" t="s">
        <v>6</v>
      </c>
      <c r="C17" s="6">
        <v>0</v>
      </c>
      <c r="D17" s="6">
        <v>0</v>
      </c>
    </row>
    <row r="18" spans="1:4" ht="47.25" x14ac:dyDescent="0.25">
      <c r="A18" s="7" t="s">
        <v>7</v>
      </c>
      <c r="B18" s="17" t="s">
        <v>27</v>
      </c>
      <c r="C18" s="8">
        <f>SUM(C19:C34)</f>
        <v>182344.74</v>
      </c>
      <c r="D18" s="8">
        <f>SUM(D19:D34)</f>
        <v>187801.42</v>
      </c>
    </row>
    <row r="19" spans="1:4" ht="157.5" x14ac:dyDescent="0.25">
      <c r="A19" s="5" t="s">
        <v>30</v>
      </c>
      <c r="B19" s="5" t="s">
        <v>8</v>
      </c>
      <c r="C19" s="6">
        <f>72795.53+92017.5-6203.35</f>
        <v>158609.68</v>
      </c>
      <c r="D19" s="6">
        <f>76562.07+94710.58-7376.65</f>
        <v>163896.00000000003</v>
      </c>
    </row>
    <row r="20" spans="1:4" ht="63" x14ac:dyDescent="0.25">
      <c r="A20" s="5" t="s">
        <v>30</v>
      </c>
      <c r="B20" s="5" t="s">
        <v>9</v>
      </c>
      <c r="C20" s="6">
        <v>142.81</v>
      </c>
      <c r="D20" s="6">
        <v>148.52000000000001</v>
      </c>
    </row>
    <row r="21" spans="1:4" ht="63" x14ac:dyDescent="0.25">
      <c r="A21" s="5" t="s">
        <v>30</v>
      </c>
      <c r="B21" s="5" t="s">
        <v>10</v>
      </c>
      <c r="C21" s="10">
        <f>4701.14+330.06</f>
        <v>5031.2000000000007</v>
      </c>
      <c r="D21" s="10">
        <f>4895.3+343.69</f>
        <v>5238.99</v>
      </c>
    </row>
    <row r="22" spans="1:4" ht="78.75" x14ac:dyDescent="0.25">
      <c r="A22" s="5" t="s">
        <v>31</v>
      </c>
      <c r="B22" s="9" t="s">
        <v>11</v>
      </c>
      <c r="C22" s="6">
        <f>3410.75+80.82</f>
        <v>3491.57</v>
      </c>
      <c r="D22" s="6">
        <f>3736.93+35.33</f>
        <v>3772.2599999999998</v>
      </c>
    </row>
    <row r="23" spans="1:4" ht="141" customHeight="1" x14ac:dyDescent="0.25">
      <c r="A23" s="5" t="s">
        <v>31</v>
      </c>
      <c r="B23" s="9" t="s">
        <v>41</v>
      </c>
      <c r="C23" s="6">
        <v>668.23</v>
      </c>
      <c r="D23" s="6">
        <v>0</v>
      </c>
    </row>
    <row r="24" spans="1:4" ht="110.25" x14ac:dyDescent="0.25">
      <c r="A24" s="5" t="s">
        <v>32</v>
      </c>
      <c r="B24" s="5" t="s">
        <v>12</v>
      </c>
      <c r="C24" s="6">
        <v>5787.37</v>
      </c>
      <c r="D24" s="6">
        <v>5787.37</v>
      </c>
    </row>
    <row r="25" spans="1:4" ht="78.75" x14ac:dyDescent="0.25">
      <c r="A25" s="5" t="s">
        <v>30</v>
      </c>
      <c r="B25" s="5" t="s">
        <v>13</v>
      </c>
      <c r="C25" s="6">
        <v>1370.12</v>
      </c>
      <c r="D25" s="6">
        <v>1424.92</v>
      </c>
    </row>
    <row r="26" spans="1:4" ht="63" x14ac:dyDescent="0.25">
      <c r="A26" s="5" t="s">
        <v>30</v>
      </c>
      <c r="B26" s="5" t="s">
        <v>37</v>
      </c>
      <c r="C26" s="6">
        <v>1825.36</v>
      </c>
      <c r="D26" s="6">
        <v>1825.36</v>
      </c>
    </row>
    <row r="27" spans="1:4" ht="63" x14ac:dyDescent="0.25">
      <c r="A27" s="5" t="s">
        <v>30</v>
      </c>
      <c r="B27" s="5" t="s">
        <v>47</v>
      </c>
      <c r="C27" s="6">
        <v>941.26</v>
      </c>
      <c r="D27" s="6">
        <v>941.26</v>
      </c>
    </row>
    <row r="28" spans="1:4" ht="51.75" customHeight="1" x14ac:dyDescent="0.25">
      <c r="A28" s="5" t="s">
        <v>30</v>
      </c>
      <c r="B28" s="5" t="s">
        <v>14</v>
      </c>
      <c r="C28" s="6">
        <v>2079.23</v>
      </c>
      <c r="D28" s="6">
        <v>2310.25</v>
      </c>
    </row>
    <row r="29" spans="1:4" ht="63" x14ac:dyDescent="0.25">
      <c r="A29" s="5" t="s">
        <v>30</v>
      </c>
      <c r="B29" s="5" t="s">
        <v>15</v>
      </c>
      <c r="C29" s="6">
        <v>762</v>
      </c>
      <c r="D29" s="6">
        <v>762</v>
      </c>
    </row>
    <row r="30" spans="1:4" ht="78.75" x14ac:dyDescent="0.25">
      <c r="A30" s="5" t="s">
        <v>30</v>
      </c>
      <c r="B30" s="5" t="s">
        <v>48</v>
      </c>
      <c r="C30" s="6">
        <v>0.33</v>
      </c>
      <c r="D30" s="6">
        <v>0.35</v>
      </c>
    </row>
    <row r="31" spans="1:4" ht="110.25" x14ac:dyDescent="0.25">
      <c r="A31" s="5" t="s">
        <v>30</v>
      </c>
      <c r="B31" s="5" t="s">
        <v>38</v>
      </c>
      <c r="C31" s="6">
        <v>24.28</v>
      </c>
      <c r="D31" s="6">
        <v>25.74</v>
      </c>
    </row>
    <row r="32" spans="1:4" ht="47.25" x14ac:dyDescent="0.25">
      <c r="A32" s="5" t="s">
        <v>33</v>
      </c>
      <c r="B32" s="5" t="s">
        <v>16</v>
      </c>
      <c r="C32" s="6">
        <v>774.7</v>
      </c>
      <c r="D32" s="6">
        <v>800.4</v>
      </c>
    </row>
    <row r="33" spans="1:4" ht="63.75" customHeight="1" x14ac:dyDescent="0.25">
      <c r="A33" s="5" t="s">
        <v>34</v>
      </c>
      <c r="B33" s="5" t="s">
        <v>17</v>
      </c>
      <c r="C33" s="6">
        <v>830.8</v>
      </c>
      <c r="D33" s="6">
        <v>862.9</v>
      </c>
    </row>
    <row r="34" spans="1:4" ht="66.75" customHeight="1" x14ac:dyDescent="0.25">
      <c r="A34" s="5" t="s">
        <v>35</v>
      </c>
      <c r="B34" s="5" t="s">
        <v>18</v>
      </c>
      <c r="C34" s="6">
        <v>5.8</v>
      </c>
      <c r="D34" s="6">
        <v>5.0999999999999996</v>
      </c>
    </row>
    <row r="35" spans="1:4" ht="31.5" customHeight="1" x14ac:dyDescent="0.25">
      <c r="A35" s="7" t="s">
        <v>19</v>
      </c>
      <c r="B35" s="17" t="s">
        <v>28</v>
      </c>
      <c r="C35" s="8">
        <f>SUM(C36:C49)</f>
        <v>450617.29</v>
      </c>
      <c r="D35" s="8">
        <f>SUM(D36:D48)</f>
        <v>21772.890000000003</v>
      </c>
    </row>
    <row r="36" spans="1:4" ht="33.75" customHeight="1" x14ac:dyDescent="0.25">
      <c r="A36" s="5" t="s">
        <v>36</v>
      </c>
      <c r="B36" s="5" t="s">
        <v>20</v>
      </c>
      <c r="C36" s="6">
        <v>926</v>
      </c>
      <c r="D36" s="6">
        <v>963</v>
      </c>
    </row>
    <row r="37" spans="1:4" ht="66.75" customHeight="1" x14ac:dyDescent="0.25">
      <c r="A37" s="5" t="s">
        <v>36</v>
      </c>
      <c r="B37" s="5" t="s">
        <v>49</v>
      </c>
      <c r="C37" s="6">
        <f>586.66+80.34</f>
        <v>667</v>
      </c>
      <c r="D37" s="6">
        <f>611.27+83.73</f>
        <v>695</v>
      </c>
    </row>
    <row r="38" spans="1:4" ht="66.75" customHeight="1" x14ac:dyDescent="0.25">
      <c r="A38" s="5" t="s">
        <v>36</v>
      </c>
      <c r="B38" s="5" t="s">
        <v>50</v>
      </c>
      <c r="C38" s="6">
        <f>9225.55+1.43</f>
        <v>9226.98</v>
      </c>
      <c r="D38" s="6">
        <f>9505.75-19.64</f>
        <v>9486.11</v>
      </c>
    </row>
    <row r="39" spans="1:4" ht="120.75" customHeight="1" x14ac:dyDescent="0.25">
      <c r="A39" s="5" t="s">
        <v>36</v>
      </c>
      <c r="B39" s="5" t="s">
        <v>51</v>
      </c>
      <c r="C39" s="10">
        <v>2903.9</v>
      </c>
      <c r="D39" s="10">
        <v>2903.9</v>
      </c>
    </row>
    <row r="40" spans="1:4" ht="47.25" x14ac:dyDescent="0.25">
      <c r="A40" s="5" t="s">
        <v>36</v>
      </c>
      <c r="B40" s="5" t="s">
        <v>62</v>
      </c>
      <c r="C40" s="6">
        <v>1080</v>
      </c>
      <c r="D40" s="6">
        <v>900</v>
      </c>
    </row>
    <row r="41" spans="1:4" ht="47.25" x14ac:dyDescent="0.25">
      <c r="A41" s="5" t="s">
        <v>36</v>
      </c>
      <c r="B41" s="5" t="s">
        <v>57</v>
      </c>
      <c r="C41" s="6">
        <v>191.8</v>
      </c>
      <c r="D41" s="6">
        <v>174.25</v>
      </c>
    </row>
    <row r="42" spans="1:4" ht="31.5" x14ac:dyDescent="0.25">
      <c r="A42" s="5" t="s">
        <v>36</v>
      </c>
      <c r="B42" s="5" t="s">
        <v>52</v>
      </c>
      <c r="C42" s="6">
        <f>94.76+70.51</f>
        <v>165.27</v>
      </c>
      <c r="D42" s="6">
        <f>94.76+70.51</f>
        <v>165.27</v>
      </c>
    </row>
    <row r="43" spans="1:4" ht="31.5" x14ac:dyDescent="0.25">
      <c r="A43" s="5" t="s">
        <v>36</v>
      </c>
      <c r="B43" s="5" t="s">
        <v>53</v>
      </c>
      <c r="C43" s="6">
        <v>1540.14</v>
      </c>
      <c r="D43" s="6">
        <v>1536.82</v>
      </c>
    </row>
    <row r="44" spans="1:4" ht="47.25" x14ac:dyDescent="0.25">
      <c r="A44" s="5" t="s">
        <v>36</v>
      </c>
      <c r="B44" s="5" t="s">
        <v>54</v>
      </c>
      <c r="C44" s="6">
        <v>2300</v>
      </c>
      <c r="D44" s="6">
        <v>2300</v>
      </c>
    </row>
    <row r="45" spans="1:4" ht="51" customHeight="1" x14ac:dyDescent="0.25">
      <c r="A45" s="5" t="s">
        <v>36</v>
      </c>
      <c r="B45" s="5" t="s">
        <v>55</v>
      </c>
      <c r="C45" s="6">
        <v>2000</v>
      </c>
      <c r="D45" s="6">
        <v>2000</v>
      </c>
    </row>
    <row r="46" spans="1:4" ht="31.5" x14ac:dyDescent="0.25">
      <c r="A46" s="5" t="s">
        <v>36</v>
      </c>
      <c r="B46" s="5" t="s">
        <v>56</v>
      </c>
      <c r="C46" s="6">
        <f>684.1-60.51</f>
        <v>623.59</v>
      </c>
      <c r="D46" s="6">
        <f>711.4-62.86</f>
        <v>648.54</v>
      </c>
    </row>
    <row r="47" spans="1:4" hidden="1" x14ac:dyDescent="0.25">
      <c r="A47" s="5"/>
      <c r="B47" s="5"/>
      <c r="C47" s="6"/>
      <c r="D47" s="6"/>
    </row>
    <row r="48" spans="1:4" hidden="1" x14ac:dyDescent="0.25">
      <c r="A48" s="5"/>
      <c r="B48" s="5"/>
      <c r="C48" s="6"/>
      <c r="D48" s="6"/>
    </row>
    <row r="49" spans="1:5" ht="47.25" x14ac:dyDescent="0.25">
      <c r="A49" s="5" t="s">
        <v>36</v>
      </c>
      <c r="B49" s="5" t="s">
        <v>63</v>
      </c>
      <c r="C49" s="6">
        <f>223266.41+205726.2</f>
        <v>428992.61</v>
      </c>
      <c r="D49" s="6">
        <v>0</v>
      </c>
      <c r="E49" s="22" t="s">
        <v>65</v>
      </c>
    </row>
    <row r="50" spans="1:5" ht="38.25" customHeight="1" x14ac:dyDescent="0.25">
      <c r="A50" s="20" t="s">
        <v>58</v>
      </c>
      <c r="B50" s="17" t="s">
        <v>59</v>
      </c>
      <c r="C50" s="11">
        <f>C51</f>
        <v>5234.04</v>
      </c>
      <c r="D50" s="11">
        <f>D51</f>
        <v>5683.93</v>
      </c>
    </row>
    <row r="51" spans="1:5" ht="51" customHeight="1" x14ac:dyDescent="0.25">
      <c r="A51" s="21" t="s">
        <v>60</v>
      </c>
      <c r="B51" s="5" t="s">
        <v>61</v>
      </c>
      <c r="C51" s="6">
        <v>5234.04</v>
      </c>
      <c r="D51" s="6">
        <v>5683.93</v>
      </c>
    </row>
    <row r="52" spans="1:5" ht="15.75" hidden="1" customHeight="1" x14ac:dyDescent="0.25">
      <c r="A52" s="5"/>
      <c r="B52" s="5"/>
      <c r="C52" s="6"/>
      <c r="D52" s="6"/>
    </row>
    <row r="53" spans="1:5" ht="15.75" hidden="1" customHeight="1" x14ac:dyDescent="0.25">
      <c r="A53" s="5"/>
      <c r="B53" s="5"/>
      <c r="C53" s="6"/>
      <c r="D53" s="6"/>
    </row>
    <row r="54" spans="1:5" ht="15.75" hidden="1" customHeight="1" x14ac:dyDescent="0.25">
      <c r="A54" s="5"/>
      <c r="B54" s="5"/>
      <c r="C54" s="6"/>
      <c r="D54" s="6"/>
    </row>
    <row r="55" spans="1:5" ht="15.75" hidden="1" customHeight="1" x14ac:dyDescent="0.25">
      <c r="A55" s="5"/>
      <c r="B55" s="5"/>
      <c r="C55" s="6"/>
      <c r="D55" s="6"/>
    </row>
    <row r="56" spans="1:5" ht="15.75" hidden="1" customHeight="1" x14ac:dyDescent="0.25">
      <c r="A56" s="5"/>
      <c r="B56" s="5"/>
      <c r="C56" s="6"/>
      <c r="D56" s="6"/>
    </row>
    <row r="57" spans="1:5" ht="15.75" hidden="1" customHeight="1" x14ac:dyDescent="0.25">
      <c r="A57" s="5"/>
      <c r="B57" s="5"/>
      <c r="C57" s="6"/>
      <c r="D57" s="6"/>
    </row>
    <row r="58" spans="1:5" ht="36" customHeight="1" x14ac:dyDescent="0.25">
      <c r="A58" s="7" t="s">
        <v>42</v>
      </c>
      <c r="B58" s="19" t="s">
        <v>43</v>
      </c>
      <c r="C58" s="11">
        <f>C59</f>
        <v>0</v>
      </c>
      <c r="D58" s="11">
        <f>D59</f>
        <v>0</v>
      </c>
    </row>
    <row r="59" spans="1:5" ht="15.75" hidden="1" customHeight="1" outlineLevel="1" x14ac:dyDescent="0.25">
      <c r="A59" s="5"/>
      <c r="B59" s="12"/>
      <c r="C59" s="6"/>
      <c r="D59" s="6"/>
    </row>
    <row r="60" spans="1:5" ht="15.75" hidden="1" customHeight="1" outlineLevel="1" x14ac:dyDescent="0.25">
      <c r="A60" s="5"/>
      <c r="B60" s="5"/>
      <c r="C60" s="6"/>
      <c r="D60" s="6"/>
    </row>
    <row r="61" spans="1:5" ht="15.75" hidden="1" customHeight="1" outlineLevel="1" x14ac:dyDescent="0.25">
      <c r="A61" s="5"/>
      <c r="B61" s="5"/>
      <c r="C61" s="6"/>
      <c r="D61" s="6"/>
    </row>
    <row r="62" spans="1:5" ht="15.75" hidden="1" customHeight="1" outlineLevel="1" x14ac:dyDescent="0.25">
      <c r="A62" s="5"/>
      <c r="B62" s="5"/>
      <c r="C62" s="6"/>
      <c r="D62" s="6"/>
    </row>
    <row r="63" spans="1:5" collapsed="1" x14ac:dyDescent="0.25">
      <c r="A63" s="23" t="s">
        <v>3</v>
      </c>
      <c r="B63" s="23"/>
      <c r="C63" s="8">
        <f>C18+C16+C58+C35+C50</f>
        <v>638196.07000000007</v>
      </c>
      <c r="D63" s="8">
        <f>D18+D16+D58+D35+D50</f>
        <v>215258.24000000002</v>
      </c>
    </row>
    <row r="68" ht="19.5" customHeight="1" x14ac:dyDescent="0.25"/>
    <row r="69" ht="16.5" customHeight="1" x14ac:dyDescent="0.25"/>
    <row r="73" ht="22.5" customHeight="1" x14ac:dyDescent="0.25"/>
  </sheetData>
  <mergeCells count="13">
    <mergeCell ref="A1:D1"/>
    <mergeCell ref="A2:D2"/>
    <mergeCell ref="A3:D3"/>
    <mergeCell ref="A4:D4"/>
    <mergeCell ref="A63:B63"/>
    <mergeCell ref="C12:D12"/>
    <mergeCell ref="A12:A13"/>
    <mergeCell ref="B12:B13"/>
    <mergeCell ref="A6:D6"/>
    <mergeCell ref="A7:D7"/>
    <mergeCell ref="A8:D8"/>
    <mergeCell ref="A9:D9"/>
    <mergeCell ref="A10:D10"/>
  </mergeCells>
  <pageMargins left="0.70866141732283472" right="0.19685039370078741" top="0.59055118110236227" bottom="0.31496062992125984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2022-12-07T13:02:39Z</dcterms:modified>
</cp:coreProperties>
</file>