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15" yWindow="1545" windowWidth="15240" windowHeight="9510" tabRatio="879"/>
  </bookViews>
  <sheets>
    <sheet name="прил.2 (безвоз)" sheetId="2" r:id="rId1"/>
  </sheets>
  <definedNames>
    <definedName name="_xlnm.Print_Titles" localSheetId="0">'прил.2 (безвоз)'!$15:$15</definedName>
  </definedNames>
  <calcPr calcId="145621"/>
</workbook>
</file>

<file path=xl/calcChain.xml><?xml version="1.0" encoding="utf-8"?>
<calcChain xmlns="http://schemas.openxmlformats.org/spreadsheetml/2006/main">
  <c r="H85" i="2" l="1"/>
  <c r="I83" i="2"/>
  <c r="I46" i="2"/>
  <c r="I47" i="2"/>
  <c r="I45" i="2"/>
  <c r="I44" i="2" s="1"/>
  <c r="I68" i="2"/>
  <c r="I62" i="2"/>
  <c r="I56" i="2"/>
  <c r="I55" i="2"/>
  <c r="I54" i="2"/>
  <c r="I53" i="2"/>
  <c r="I51" i="2"/>
  <c r="I36" i="2"/>
  <c r="I35" i="2"/>
  <c r="I75" i="2"/>
  <c r="G19" i="2"/>
  <c r="G18" i="2" s="1"/>
  <c r="F80" i="2"/>
  <c r="F85" i="2" s="1"/>
  <c r="G70" i="2"/>
  <c r="I70" i="2" s="1"/>
  <c r="G69" i="2"/>
  <c r="I69" i="2" s="1"/>
  <c r="G67" i="2"/>
  <c r="I67" i="2" s="1"/>
  <c r="G66" i="2"/>
  <c r="I66" i="2" s="1"/>
  <c r="G65" i="2"/>
  <c r="I65" i="2" s="1"/>
  <c r="G64" i="2"/>
  <c r="I64" i="2" s="1"/>
  <c r="G63" i="2"/>
  <c r="I63" i="2" s="1"/>
  <c r="G61" i="2"/>
  <c r="I61" i="2" s="1"/>
  <c r="G60" i="2"/>
  <c r="I60" i="2" s="1"/>
  <c r="G59" i="2"/>
  <c r="I59" i="2" s="1"/>
  <c r="G58" i="2"/>
  <c r="I58" i="2" s="1"/>
  <c r="G50" i="2"/>
  <c r="I50" i="2" s="1"/>
  <c r="G52" i="2"/>
  <c r="G49" i="2"/>
  <c r="I49" i="2" s="1"/>
  <c r="G75" i="2"/>
  <c r="D82" i="2"/>
  <c r="E82" i="2" s="1"/>
  <c r="G82" i="2" s="1"/>
  <c r="I82" i="2" s="1"/>
  <c r="E81" i="2"/>
  <c r="G81" i="2" s="1"/>
  <c r="I81" i="2" s="1"/>
  <c r="E80" i="2"/>
  <c r="G80" i="2" s="1"/>
  <c r="E74" i="2"/>
  <c r="G74" i="2" s="1"/>
  <c r="I74" i="2" s="1"/>
  <c r="E73" i="2"/>
  <c r="G73" i="2" s="1"/>
  <c r="I73" i="2" s="1"/>
  <c r="E72" i="2"/>
  <c r="G72" i="2" s="1"/>
  <c r="I72" i="2" s="1"/>
  <c r="E39" i="2"/>
  <c r="G39" i="2" s="1"/>
  <c r="I39" i="2" s="1"/>
  <c r="E38" i="2"/>
  <c r="G38" i="2" s="1"/>
  <c r="I38" i="2" s="1"/>
  <c r="E37" i="2"/>
  <c r="G37" i="2" s="1"/>
  <c r="I37" i="2" s="1"/>
  <c r="E34" i="2"/>
  <c r="G34" i="2" s="1"/>
  <c r="I34" i="2" s="1"/>
  <c r="E33" i="2"/>
  <c r="G33" i="2" s="1"/>
  <c r="I33" i="2" s="1"/>
  <c r="E32" i="2"/>
  <c r="G32" i="2" s="1"/>
  <c r="I32" i="2" s="1"/>
  <c r="E31" i="2"/>
  <c r="G31" i="2" s="1"/>
  <c r="I31" i="2" s="1"/>
  <c r="E30" i="2"/>
  <c r="G30" i="2" s="1"/>
  <c r="I30" i="2" s="1"/>
  <c r="E29" i="2"/>
  <c r="G29" i="2" s="1"/>
  <c r="I29" i="2" s="1"/>
  <c r="E28" i="2"/>
  <c r="G28" i="2" s="1"/>
  <c r="I28" i="2" s="1"/>
  <c r="E27" i="2"/>
  <c r="G27" i="2" s="1"/>
  <c r="I27" i="2" s="1"/>
  <c r="E26" i="2"/>
  <c r="G26" i="2" s="1"/>
  <c r="I26" i="2" s="1"/>
  <c r="E25" i="2"/>
  <c r="G25" i="2" s="1"/>
  <c r="I25" i="2" s="1"/>
  <c r="E24" i="2"/>
  <c r="G24" i="2" s="1"/>
  <c r="I24" i="2" s="1"/>
  <c r="E23" i="2"/>
  <c r="G23" i="2" s="1"/>
  <c r="I23" i="2" s="1"/>
  <c r="E22" i="2"/>
  <c r="G22" i="2" s="1"/>
  <c r="I22" i="2" s="1"/>
  <c r="E21" i="2"/>
  <c r="G21" i="2" s="1"/>
  <c r="I21" i="2" s="1"/>
  <c r="E17" i="2"/>
  <c r="E16" i="2" s="1"/>
  <c r="E75" i="2"/>
  <c r="C79" i="2"/>
  <c r="C78" i="2" s="1"/>
  <c r="C75" i="2"/>
  <c r="G48" i="2" l="1"/>
  <c r="I19" i="2"/>
  <c r="I18" i="2" s="1"/>
  <c r="I52" i="2"/>
  <c r="I71" i="2"/>
  <c r="I57" i="2" s="1"/>
  <c r="I48" i="2"/>
  <c r="I20" i="2"/>
  <c r="I80" i="2"/>
  <c r="I79" i="2" s="1"/>
  <c r="I78" i="2" s="1"/>
  <c r="G71" i="2"/>
  <c r="G57" i="2" s="1"/>
  <c r="G43" i="2" s="1"/>
  <c r="G79" i="2"/>
  <c r="G78" i="2" s="1"/>
  <c r="G20" i="2"/>
  <c r="G17" i="2"/>
  <c r="E71" i="2"/>
  <c r="E57" i="2" s="1"/>
  <c r="E43" i="2" s="1"/>
  <c r="D85" i="2"/>
  <c r="E20" i="2"/>
  <c r="E79" i="2"/>
  <c r="E78" i="2" s="1"/>
  <c r="C16" i="2"/>
  <c r="E85" i="2" l="1"/>
  <c r="G16" i="2"/>
  <c r="I17" i="2"/>
  <c r="I16" i="2" s="1"/>
  <c r="G85" i="2"/>
  <c r="I43" i="2"/>
  <c r="C20" i="2"/>
  <c r="I85" i="2" l="1"/>
  <c r="C71" i="2"/>
  <c r="C57" i="2" s="1"/>
  <c r="C43" i="2" s="1"/>
  <c r="C85" i="2" s="1"/>
</calcChain>
</file>

<file path=xl/sharedStrings.xml><?xml version="1.0" encoding="utf-8"?>
<sst xmlns="http://schemas.openxmlformats.org/spreadsheetml/2006/main" count="147" uniqueCount="111">
  <si>
    <t xml:space="preserve">к решению районного Совета </t>
  </si>
  <si>
    <t xml:space="preserve">депутатов Светлогорского района 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</si>
  <si>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</si>
  <si>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</si>
  <si>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</si>
  <si>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</si>
  <si>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</si>
  <si>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</si>
  <si>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</si>
  <si>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</si>
  <si>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</si>
  <si>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</si>
  <si>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</si>
  <si>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</si>
  <si>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</si>
  <si>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</si>
  <si>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</si>
  <si>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</si>
  <si>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</si>
  <si>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</si>
  <si>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</si>
  <si>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</si>
  <si>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</si>
  <si>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</si>
  <si>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</si>
  <si>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</si>
  <si>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</si>
  <si>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</si>
  <si>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</si>
  <si>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</si>
  <si>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</si>
  <si>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</si>
  <si>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</si>
  <si>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</si>
  <si>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</si>
  <si>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</si>
  <si>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</si>
  <si>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</si>
  <si>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</si>
  <si>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</si>
  <si>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</si>
  <si>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</si>
  <si>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</si>
  <si>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</si>
  <si>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</si>
  <si>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</si>
  <si>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356 202 03999 05 0000 151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</si>
  <si>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</si>
  <si>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</si>
  <si>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</si>
  <si>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</si>
  <si>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</si>
  <si>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измениения</t>
  </si>
  <si>
    <t>356 202 03024 05 0000 151</t>
  </si>
  <si>
    <t>356 202 03003 05 0000 151</t>
  </si>
  <si>
    <t>356 202 03015 05 0000 151</t>
  </si>
  <si>
    <t>поправки</t>
  </si>
  <si>
    <t>356 202 02077 05 0000 151</t>
  </si>
  <si>
    <t>356 202 02999 05 0000 151</t>
  </si>
  <si>
    <t xml:space="preserve"> Поддержка мер по обеспечению повышения заработной платы специалистам муниципальных библиотек</t>
  </si>
  <si>
    <t>Фонд стимулирования качества образования в общеобразовательных учреждениях</t>
  </si>
  <si>
    <t xml:space="preserve"> Оказание услуги по дошкольному образованию в муниципальных учреждениях и в учреждениях, созданных в рамках муниципально-частного партнерства, на открываемые дополнительные места в указанных учреждениях</t>
  </si>
  <si>
    <t>Обеспечение питания учащихся из малообеспеченных семей в муниципальных общеобразовательных учреждениях</t>
  </si>
  <si>
    <t>Обеспечение подвоза учащихся к муниципальным общеобразовательным учреждениям</t>
  </si>
  <si>
    <t xml:space="preserve"> Поддержка мер по обеспечению повышения заработной платы работникам детских дошкольных учреждений</t>
  </si>
  <si>
    <t xml:space="preserve"> 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</si>
  <si>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 xml:space="preserve"> Разработка генеральных схем санитарной очистки территорий</t>
  </si>
  <si>
    <t>Приложение № 1</t>
  </si>
  <si>
    <t>377 201 05010 05 0000 180</t>
  </si>
  <si>
    <t xml:space="preserve">Предоставление нерезидентами грантов для получателей средств бюджетов муниципальных районов
</t>
  </si>
  <si>
    <t xml:space="preserve">2. БЕЗВОЗМЕЗДНЫЕ  ПОСТУПЛЕНИЯ ОТ НЕРЕЗИДЕНТОВ
</t>
  </si>
  <si>
    <t xml:space="preserve">         3. СУБВЕНЦИИ</t>
  </si>
  <si>
    <t>4. СУБСИДИИ</t>
  </si>
  <si>
    <t>356 202 03020 05 0000 151</t>
  </si>
  <si>
    <t>356 202 03021 05 0000 151</t>
  </si>
  <si>
    <t>Субсидии бюджетам субъектов Российской Федерации и муниципальных образований на ежемесячное денежное вознаграждение за классное руководство</t>
  </si>
  <si>
    <t>ФЦП Распределительный газопровод высокого и низкого давления в пос. Майский</t>
  </si>
  <si>
    <t xml:space="preserve">ФЦП Строительство детского сада на 150 мест
</t>
  </si>
  <si>
    <t>356 202 02088 05 0000 151</t>
  </si>
  <si>
    <t>357 202 02077 05 0000 151</t>
  </si>
  <si>
    <t>358 202 02077 05 0000 151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</si>
  <si>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</si>
  <si>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356 202 02089 05 0000 151</t>
  </si>
  <si>
    <t xml:space="preserve"> 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</si>
  <si>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ЦП КО "Развитие культуры"</t>
  </si>
  <si>
    <t xml:space="preserve">Поддержка муниципальных газет, средства областного бюджета </t>
  </si>
  <si>
    <t>356 202 02041 05 0000 151</t>
  </si>
  <si>
    <t>Ремонт автомобильных дорог в г. Светлогорске, средства областного бюджета</t>
  </si>
  <si>
    <t>Ремонт автомобильных дорог в п. Приморье, средства областного бюджета</t>
  </si>
  <si>
    <t>357 202 02041 05 0000 151</t>
  </si>
  <si>
    <t>358 202 02041 05 0000 151</t>
  </si>
  <si>
    <t>359 202 02041 05 0000 151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</si>
  <si>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значения), в том числе: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</si>
  <si>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образований), в том числе:</t>
  </si>
  <si>
    <t>5. ИНЫЕ МЕЖБЮДЖЕТНЫЕ ТРАНСФЕРТЫ</t>
  </si>
  <si>
    <t>Капитальный ремонт кровли здания за счет средств резервного фонда Правительства Калининградской области</t>
  </si>
  <si>
    <t>356 202 04999 05 0000 151</t>
  </si>
  <si>
    <t>ФЦП "Строительство берегоукрепительных сооружений озера Тихое и реки Светлогорка ( III этап)</t>
  </si>
  <si>
    <t>ФЦП "Строительство берегоукрепительных сооружений озера Тихое и реки Светлогорка ( I и II этапы)</t>
  </si>
  <si>
    <t>от 17 июля 2013г. № 23</t>
  </si>
  <si>
    <t>от  17  декабря   2012г. № 73</t>
  </si>
  <si>
    <t xml:space="preserve">     (тыс. рублей)</t>
  </si>
  <si>
    <t xml:space="preserve"> Ремонт подъездной дороги к СНТ "Радуга" ул. Лесная</t>
  </si>
  <si>
    <t>ФЦП Распределительный газопровод высокого и низкого давления в пос. Лесное</t>
  </si>
  <si>
    <t>Субвенции бюджетам субъектов Российской Федерации и муниципальных образований на выплату единовременного пособия при всех формах устройства детей, лишенных родительского попечения, в семью</t>
  </si>
  <si>
    <t>ФЦП Газопроводы-вводы к жилым домам в пос.Приморье</t>
  </si>
  <si>
    <t>Мероприятия по организации оздоровления детей за счет средств федерального бюджета</t>
  </si>
  <si>
    <t xml:space="preserve">Организация отдыха детей всех групп здоровья в лагерях различного типа 
</t>
  </si>
  <si>
    <t>Организация отдыха оздоровление детей, находящихся в трудной жизненной ситуации</t>
  </si>
  <si>
    <t xml:space="preserve">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</si>
  <si>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Безвозмездные поступления в  бюджет муниципального образования «Светлогорский район» в 2013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</si>
</sst>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4" fontId="2" fillId="0" borderId="0" xfId="0" applyNumberFormat="1" applyFont="1"/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4" fontId="2" fillId="2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/>
    </xf>
    <xf numFmtId="4" fontId="6" fillId="2" borderId="2" xfId="0" applyNumberFormat="1" applyFont="1" applyFill="1" applyBorder="1"/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view="pageLayout" topLeftCell="A64" zoomScaleNormal="75" workbookViewId="0">
      <selection activeCell="A9" sqref="A9:I9"/>
    </sheetView>
  </sheetViews>
  <sheetFormatPr defaultRowHeight="15.75" x14ac:dyDescent="0.25"/>
  <cols>
    <col min="1" max="1" width="27" style="2" customWidth="1"/>
    <col min="2" max="2" width="82.42578125" style="2" customWidth="1"/>
    <col min="3" max="3" width="14.140625" style="2" hidden="1" customWidth="1"/>
    <col min="4" max="4" width="11.5703125" style="26" hidden="1" customWidth="1"/>
    <col min="5" max="5" width="14.140625" style="29" hidden="1" customWidth="1"/>
    <col min="6" max="6" width="10.140625" style="38" hidden="1" customWidth="1"/>
    <col min="7" max="7" width="14.140625" style="35" hidden="1" customWidth="1"/>
    <col min="8" max="8" width="11.140625" style="38" hidden="1" customWidth="1"/>
    <col min="9" max="9" width="16.28515625" style="35" customWidth="1"/>
    <col min="10" max="16384" width="9.140625" style="2"/>
  </cols>
  <sheetData>
    <row r="1" spans="1:9" x14ac:dyDescent="0.25">
      <c r="A1" s="44" t="s">
        <v>67</v>
      </c>
      <c r="B1" s="45"/>
      <c r="C1" s="45"/>
      <c r="D1" s="46"/>
      <c r="E1" s="46"/>
      <c r="F1" s="46"/>
      <c r="G1" s="46"/>
      <c r="H1" s="46"/>
      <c r="I1" s="46"/>
    </row>
    <row r="2" spans="1:9" ht="15.75" customHeight="1" x14ac:dyDescent="0.25">
      <c r="A2" s="44" t="s">
        <v>0</v>
      </c>
      <c r="B2" s="45"/>
      <c r="C2" s="45"/>
      <c r="D2" s="46"/>
      <c r="E2" s="46"/>
      <c r="F2" s="46"/>
      <c r="G2" s="46"/>
      <c r="H2" s="46"/>
      <c r="I2" s="46"/>
    </row>
    <row r="3" spans="1:9" ht="15.75" customHeight="1" x14ac:dyDescent="0.25">
      <c r="A3" s="44" t="s">
        <v>1</v>
      </c>
      <c r="B3" s="45"/>
      <c r="C3" s="45"/>
      <c r="D3" s="46"/>
      <c r="E3" s="46"/>
      <c r="F3" s="46"/>
      <c r="G3" s="46"/>
      <c r="H3" s="46"/>
      <c r="I3" s="46"/>
    </row>
    <row r="4" spans="1:9" ht="15.75" customHeight="1" x14ac:dyDescent="0.25">
      <c r="A4" s="44" t="s">
        <v>99</v>
      </c>
      <c r="B4" s="45"/>
      <c r="C4" s="45"/>
      <c r="D4" s="46"/>
      <c r="E4" s="46"/>
      <c r="F4" s="46"/>
      <c r="G4" s="46"/>
      <c r="H4" s="46"/>
      <c r="I4" s="46"/>
    </row>
    <row r="5" spans="1:9" ht="6" customHeight="1" x14ac:dyDescent="0.25"/>
    <row r="6" spans="1:9" x14ac:dyDescent="0.25">
      <c r="A6" s="44" t="s">
        <v>4</v>
      </c>
      <c r="B6" s="45"/>
      <c r="C6" s="45"/>
      <c r="D6" s="46"/>
      <c r="E6" s="46"/>
      <c r="F6" s="46"/>
      <c r="G6" s="46"/>
      <c r="H6" s="46"/>
      <c r="I6" s="46"/>
    </row>
    <row r="7" spans="1:9" ht="15.75" customHeight="1" x14ac:dyDescent="0.25">
      <c r="A7" s="44" t="s">
        <v>0</v>
      </c>
      <c r="B7" s="45"/>
      <c r="C7" s="45"/>
      <c r="D7" s="46"/>
      <c r="E7" s="46"/>
      <c r="F7" s="46"/>
      <c r="G7" s="46"/>
      <c r="H7" s="46"/>
      <c r="I7" s="46"/>
    </row>
    <row r="8" spans="1:9" ht="15.75" customHeight="1" x14ac:dyDescent="0.25">
      <c r="A8" s="44" t="s">
        <v>1</v>
      </c>
      <c r="B8" s="45"/>
      <c r="C8" s="45"/>
      <c r="D8" s="46"/>
      <c r="E8" s="46"/>
      <c r="F8" s="46"/>
      <c r="G8" s="46"/>
      <c r="H8" s="46"/>
      <c r="I8" s="46"/>
    </row>
    <row r="9" spans="1:9" x14ac:dyDescent="0.25">
      <c r="A9" s="44" t="s">
        <v>100</v>
      </c>
      <c r="B9" s="45"/>
      <c r="C9" s="45"/>
      <c r="D9" s="46"/>
      <c r="E9" s="46"/>
      <c r="F9" s="46"/>
      <c r="G9" s="46"/>
      <c r="H9" s="46"/>
      <c r="I9" s="46"/>
    </row>
    <row r="10" spans="1:9" ht="3" customHeight="1" x14ac:dyDescent="0.25"/>
    <row r="11" spans="1:9" ht="0.75" hidden="1" customHeight="1" x14ac:dyDescent="0.25">
      <c r="A11" s="42"/>
      <c r="B11" s="42"/>
      <c r="C11" s="42"/>
    </row>
    <row r="12" spans="1:9" ht="24" customHeight="1" x14ac:dyDescent="0.3">
      <c r="A12" s="48" t="s">
        <v>110</v>
      </c>
      <c r="B12" s="48"/>
      <c r="C12" s="48"/>
      <c r="D12" s="49"/>
      <c r="E12" s="49"/>
      <c r="F12" s="49"/>
      <c r="G12" s="49"/>
      <c r="H12" s="49"/>
      <c r="I12" s="49"/>
    </row>
    <row r="13" spans="1:9" ht="3.75" customHeight="1" x14ac:dyDescent="0.25">
      <c r="A13" s="43"/>
      <c r="B13" s="43"/>
      <c r="C13" s="43"/>
    </row>
    <row r="14" spans="1:9" x14ac:dyDescent="0.25">
      <c r="I14" s="35" t="s">
        <v>101</v>
      </c>
    </row>
    <row r="15" spans="1:9" ht="32.25" customHeight="1" x14ac:dyDescent="0.25">
      <c r="A15" s="27" t="s">
        <v>3</v>
      </c>
      <c r="B15" s="1" t="s">
        <v>5</v>
      </c>
      <c r="C15" s="1" t="s">
        <v>2</v>
      </c>
      <c r="D15" s="28" t="s">
        <v>52</v>
      </c>
      <c r="E15" s="30" t="s">
        <v>2</v>
      </c>
      <c r="F15" s="39" t="s">
        <v>56</v>
      </c>
      <c r="G15" s="36" t="s">
        <v>2</v>
      </c>
      <c r="H15" s="39" t="s">
        <v>56</v>
      </c>
      <c r="I15" s="36" t="s">
        <v>2</v>
      </c>
    </row>
    <row r="16" spans="1:9" x14ac:dyDescent="0.25">
      <c r="A16" s="3"/>
      <c r="B16" s="4" t="s">
        <v>6</v>
      </c>
      <c r="C16" s="17">
        <f>C17</f>
        <v>8978</v>
      </c>
      <c r="E16" s="19">
        <f>E17</f>
        <v>8978</v>
      </c>
      <c r="G16" s="37">
        <f>G17</f>
        <v>8978</v>
      </c>
      <c r="I16" s="37">
        <f>I17</f>
        <v>8978</v>
      </c>
    </row>
    <row r="17" spans="1:9" x14ac:dyDescent="0.25">
      <c r="A17" s="3" t="s">
        <v>40</v>
      </c>
      <c r="B17" s="47" t="s">
        <v>7</v>
      </c>
      <c r="C17" s="8">
        <v>8978</v>
      </c>
      <c r="E17" s="18">
        <f>C17+D17</f>
        <v>8978</v>
      </c>
      <c r="G17" s="25">
        <f>E17+F17</f>
        <v>8978</v>
      </c>
      <c r="I17" s="25">
        <f>G17+H17</f>
        <v>8978</v>
      </c>
    </row>
    <row r="18" spans="1:9" ht="17.25" customHeight="1" x14ac:dyDescent="0.25">
      <c r="A18" s="3"/>
      <c r="B18" s="6" t="s">
        <v>70</v>
      </c>
      <c r="C18" s="8"/>
      <c r="E18" s="18"/>
      <c r="G18" s="25">
        <f>G19</f>
        <v>25610.1</v>
      </c>
      <c r="I18" s="25">
        <f>I19</f>
        <v>25891.5</v>
      </c>
    </row>
    <row r="19" spans="1:9" ht="32.25" customHeight="1" x14ac:dyDescent="0.25">
      <c r="A19" s="3" t="s">
        <v>68</v>
      </c>
      <c r="B19" s="23" t="s">
        <v>69</v>
      </c>
      <c r="C19" s="8"/>
      <c r="E19" s="18"/>
      <c r="F19" s="38">
        <v>25610.1</v>
      </c>
      <c r="G19" s="25">
        <f t="shared" ref="E19:G39" si="0">E19+F19</f>
        <v>25610.1</v>
      </c>
      <c r="H19" s="38">
        <v>281.39999999999998</v>
      </c>
      <c r="I19" s="25">
        <f t="shared" ref="I19" si="1">G19+H19</f>
        <v>25891.5</v>
      </c>
    </row>
    <row r="20" spans="1:9" ht="15.75" customHeight="1" x14ac:dyDescent="0.25">
      <c r="A20" s="5"/>
      <c r="B20" s="6" t="s">
        <v>71</v>
      </c>
      <c r="C20" s="19">
        <f>SUM(C21:C42)</f>
        <v>63649.739999999991</v>
      </c>
      <c r="E20" s="19">
        <f>SUM(E21:E42)</f>
        <v>63649.739999999991</v>
      </c>
      <c r="G20" s="37">
        <f>SUM(G21:G42)</f>
        <v>63649.739999999991</v>
      </c>
      <c r="I20" s="37">
        <f>SUM(I21:I42)</f>
        <v>63615.529999999992</v>
      </c>
    </row>
    <row r="21" spans="1:9" ht="79.5" customHeight="1" x14ac:dyDescent="0.25">
      <c r="A21" s="23" t="s">
        <v>46</v>
      </c>
      <c r="B21" s="23" t="s">
        <v>48</v>
      </c>
      <c r="C21" s="25">
        <v>49990.2</v>
      </c>
      <c r="E21" s="18">
        <f t="shared" si="0"/>
        <v>49990.2</v>
      </c>
      <c r="G21" s="25">
        <f t="shared" si="0"/>
        <v>49990.2</v>
      </c>
      <c r="H21" s="38">
        <v>-1103.4000000000001</v>
      </c>
      <c r="I21" s="25">
        <f t="shared" ref="I21:I39" si="2">G21+H21</f>
        <v>48886.799999999996</v>
      </c>
    </row>
    <row r="22" spans="1:9" hidden="1" x14ac:dyDescent="0.25">
      <c r="A22" s="5" t="s">
        <v>8</v>
      </c>
      <c r="B22" s="5" t="s">
        <v>9</v>
      </c>
      <c r="C22" s="25"/>
      <c r="E22" s="18">
        <f t="shared" si="0"/>
        <v>0</v>
      </c>
      <c r="G22" s="25">
        <f t="shared" si="0"/>
        <v>0</v>
      </c>
      <c r="I22" s="25">
        <f t="shared" si="2"/>
        <v>0</v>
      </c>
    </row>
    <row r="23" spans="1:9" ht="31.5" hidden="1" x14ac:dyDescent="0.25">
      <c r="A23" s="5" t="s">
        <v>10</v>
      </c>
      <c r="B23" s="5" t="s">
        <v>34</v>
      </c>
      <c r="C23" s="25"/>
      <c r="E23" s="18">
        <f t="shared" si="0"/>
        <v>0</v>
      </c>
      <c r="G23" s="25">
        <f t="shared" si="0"/>
        <v>0</v>
      </c>
      <c r="I23" s="25">
        <f t="shared" si="2"/>
        <v>0</v>
      </c>
    </row>
    <row r="24" spans="1:9" ht="31.5" hidden="1" x14ac:dyDescent="0.25">
      <c r="A24" s="5" t="s">
        <v>10</v>
      </c>
      <c r="B24" s="5" t="s">
        <v>11</v>
      </c>
      <c r="C24" s="25"/>
      <c r="E24" s="18">
        <f t="shared" si="0"/>
        <v>0</v>
      </c>
      <c r="G24" s="25">
        <f t="shared" si="0"/>
        <v>0</v>
      </c>
      <c r="I24" s="25">
        <f t="shared" si="2"/>
        <v>0</v>
      </c>
    </row>
    <row r="25" spans="1:9" ht="31.5" hidden="1" x14ac:dyDescent="0.25">
      <c r="A25" s="5" t="s">
        <v>12</v>
      </c>
      <c r="B25" s="5" t="s">
        <v>13</v>
      </c>
      <c r="C25" s="25"/>
      <c r="E25" s="18">
        <f t="shared" si="0"/>
        <v>0</v>
      </c>
      <c r="G25" s="25">
        <f t="shared" si="0"/>
        <v>0</v>
      </c>
      <c r="I25" s="25">
        <f t="shared" si="2"/>
        <v>0</v>
      </c>
    </row>
    <row r="26" spans="1:9" ht="31.5" customHeight="1" x14ac:dyDescent="0.25">
      <c r="A26" s="23" t="s">
        <v>53</v>
      </c>
      <c r="B26" s="23" t="s">
        <v>14</v>
      </c>
      <c r="C26" s="25">
        <v>144.9</v>
      </c>
      <c r="E26" s="18">
        <f t="shared" si="0"/>
        <v>144.9</v>
      </c>
      <c r="G26" s="25">
        <f t="shared" si="0"/>
        <v>144.9</v>
      </c>
      <c r="H26" s="38">
        <v>10.39</v>
      </c>
      <c r="I26" s="25">
        <f t="shared" si="2"/>
        <v>155.29000000000002</v>
      </c>
    </row>
    <row r="27" spans="1:9" ht="47.25" x14ac:dyDescent="0.25">
      <c r="A27" s="23" t="s">
        <v>53</v>
      </c>
      <c r="B27" s="23" t="s">
        <v>50</v>
      </c>
      <c r="C27" s="25">
        <v>864</v>
      </c>
      <c r="E27" s="18">
        <f t="shared" si="0"/>
        <v>864</v>
      </c>
      <c r="G27" s="25">
        <f t="shared" si="0"/>
        <v>864</v>
      </c>
      <c r="I27" s="25">
        <f t="shared" si="2"/>
        <v>864</v>
      </c>
    </row>
    <row r="28" spans="1:9" ht="46.5" customHeight="1" x14ac:dyDescent="0.25">
      <c r="A28" s="23" t="s">
        <v>53</v>
      </c>
      <c r="B28" s="10" t="s">
        <v>49</v>
      </c>
      <c r="C28" s="25">
        <v>4237.8999999999996</v>
      </c>
      <c r="E28" s="18">
        <f t="shared" si="0"/>
        <v>4237.8999999999996</v>
      </c>
      <c r="G28" s="25">
        <f t="shared" si="0"/>
        <v>4237.8999999999996</v>
      </c>
      <c r="I28" s="25">
        <f t="shared" si="2"/>
        <v>4237.8999999999996</v>
      </c>
    </row>
    <row r="29" spans="1:9" ht="18.75" customHeight="1" x14ac:dyDescent="0.25">
      <c r="A29" s="23" t="s">
        <v>53</v>
      </c>
      <c r="B29" s="23" t="s">
        <v>15</v>
      </c>
      <c r="C29" s="25">
        <v>373.8</v>
      </c>
      <c r="E29" s="18">
        <f t="shared" si="0"/>
        <v>373.8</v>
      </c>
      <c r="G29" s="25">
        <f t="shared" si="0"/>
        <v>373.8</v>
      </c>
      <c r="I29" s="25">
        <f t="shared" si="2"/>
        <v>373.8</v>
      </c>
    </row>
    <row r="30" spans="1:9" ht="30.75" customHeight="1" x14ac:dyDescent="0.25">
      <c r="A30" s="23" t="s">
        <v>53</v>
      </c>
      <c r="B30" s="23" t="s">
        <v>16</v>
      </c>
      <c r="C30" s="25">
        <v>632.6</v>
      </c>
      <c r="E30" s="18">
        <f t="shared" si="0"/>
        <v>632.6</v>
      </c>
      <c r="G30" s="25">
        <f t="shared" si="0"/>
        <v>632.6</v>
      </c>
      <c r="I30" s="25">
        <f t="shared" si="2"/>
        <v>632.6</v>
      </c>
    </row>
    <row r="31" spans="1:9" ht="63.75" customHeight="1" x14ac:dyDescent="0.25">
      <c r="A31" s="23" t="s">
        <v>42</v>
      </c>
      <c r="B31" s="23" t="s">
        <v>51</v>
      </c>
      <c r="C31" s="25">
        <v>3931.52</v>
      </c>
      <c r="E31" s="18">
        <f t="shared" si="0"/>
        <v>3931.52</v>
      </c>
      <c r="G31" s="25">
        <f t="shared" si="0"/>
        <v>3931.52</v>
      </c>
      <c r="I31" s="25">
        <f t="shared" si="2"/>
        <v>3931.52</v>
      </c>
    </row>
    <row r="32" spans="1:9" ht="47.25" customHeight="1" x14ac:dyDescent="0.25">
      <c r="A32" s="23" t="s">
        <v>41</v>
      </c>
      <c r="B32" s="23" t="s">
        <v>17</v>
      </c>
      <c r="C32" s="25">
        <v>1708.9</v>
      </c>
      <c r="E32" s="18">
        <f t="shared" si="0"/>
        <v>1708.9</v>
      </c>
      <c r="G32" s="25">
        <f t="shared" si="0"/>
        <v>1708.9</v>
      </c>
      <c r="I32" s="25">
        <f t="shared" si="2"/>
        <v>1708.9</v>
      </c>
    </row>
    <row r="33" spans="1:9" ht="16.5" customHeight="1" x14ac:dyDescent="0.25">
      <c r="A33" s="23" t="s">
        <v>54</v>
      </c>
      <c r="B33" s="23" t="s">
        <v>18</v>
      </c>
      <c r="C33" s="25">
        <v>602.5</v>
      </c>
      <c r="E33" s="18">
        <f t="shared" si="0"/>
        <v>602.5</v>
      </c>
      <c r="G33" s="25">
        <f t="shared" si="0"/>
        <v>602.5</v>
      </c>
      <c r="I33" s="25">
        <f t="shared" si="2"/>
        <v>602.5</v>
      </c>
    </row>
    <row r="34" spans="1:9" ht="30.75" customHeight="1" x14ac:dyDescent="0.25">
      <c r="A34" s="23" t="s">
        <v>55</v>
      </c>
      <c r="B34" s="23" t="s">
        <v>19</v>
      </c>
      <c r="C34" s="25">
        <v>603.70000000000005</v>
      </c>
      <c r="E34" s="18">
        <f t="shared" si="0"/>
        <v>603.70000000000005</v>
      </c>
      <c r="G34" s="25">
        <f t="shared" si="0"/>
        <v>603.70000000000005</v>
      </c>
      <c r="I34" s="25">
        <f t="shared" si="2"/>
        <v>603.70000000000005</v>
      </c>
    </row>
    <row r="35" spans="1:9" ht="46.5" customHeight="1" x14ac:dyDescent="0.25">
      <c r="A35" s="23" t="s">
        <v>73</v>
      </c>
      <c r="B35" s="23" t="s">
        <v>104</v>
      </c>
      <c r="C35" s="25"/>
      <c r="E35" s="18"/>
      <c r="G35" s="25"/>
      <c r="H35" s="38">
        <v>117.8</v>
      </c>
      <c r="I35" s="25">
        <f t="shared" si="2"/>
        <v>117.8</v>
      </c>
    </row>
    <row r="36" spans="1:9" ht="36.75" customHeight="1" x14ac:dyDescent="0.25">
      <c r="A36" s="23" t="s">
        <v>74</v>
      </c>
      <c r="B36" s="23" t="s">
        <v>75</v>
      </c>
      <c r="C36" s="25"/>
      <c r="E36" s="18"/>
      <c r="G36" s="25"/>
      <c r="H36" s="38">
        <v>941</v>
      </c>
      <c r="I36" s="25">
        <f t="shared" si="2"/>
        <v>941</v>
      </c>
    </row>
    <row r="37" spans="1:9" ht="63.75" customHeight="1" x14ac:dyDescent="0.25">
      <c r="A37" s="24" t="s">
        <v>46</v>
      </c>
      <c r="B37" s="23" t="s">
        <v>109</v>
      </c>
      <c r="C37" s="25">
        <v>415.63</v>
      </c>
      <c r="E37" s="18">
        <f t="shared" si="0"/>
        <v>415.63</v>
      </c>
      <c r="G37" s="25">
        <f t="shared" si="0"/>
        <v>415.63</v>
      </c>
      <c r="I37" s="25">
        <f t="shared" si="2"/>
        <v>415.63</v>
      </c>
    </row>
    <row r="38" spans="1:9" ht="33.75" hidden="1" customHeight="1" x14ac:dyDescent="0.25">
      <c r="A38" s="23" t="s">
        <v>43</v>
      </c>
      <c r="B38" s="5" t="s">
        <v>35</v>
      </c>
      <c r="C38" s="25"/>
      <c r="E38" s="18">
        <f t="shared" si="0"/>
        <v>0</v>
      </c>
      <c r="G38" s="25">
        <f t="shared" si="0"/>
        <v>0</v>
      </c>
      <c r="I38" s="25">
        <f t="shared" si="2"/>
        <v>0</v>
      </c>
    </row>
    <row r="39" spans="1:9" ht="45.75" customHeight="1" x14ac:dyDescent="0.25">
      <c r="A39" s="24" t="s">
        <v>46</v>
      </c>
      <c r="B39" s="23" t="s">
        <v>36</v>
      </c>
      <c r="C39" s="25">
        <v>144.09</v>
      </c>
      <c r="E39" s="18">
        <f t="shared" si="0"/>
        <v>144.09</v>
      </c>
      <c r="G39" s="25">
        <f t="shared" si="0"/>
        <v>144.09</v>
      </c>
      <c r="I39" s="25">
        <f t="shared" si="2"/>
        <v>144.09</v>
      </c>
    </row>
    <row r="40" spans="1:9" ht="64.5" hidden="1" customHeight="1" x14ac:dyDescent="0.25">
      <c r="A40" s="20"/>
      <c r="B40" s="23" t="s">
        <v>47</v>
      </c>
      <c r="C40" s="18"/>
      <c r="E40" s="18"/>
      <c r="G40" s="25"/>
      <c r="I40" s="25"/>
    </row>
    <row r="41" spans="1:9" ht="31.5" hidden="1" x14ac:dyDescent="0.25">
      <c r="A41" s="5" t="s">
        <v>20</v>
      </c>
      <c r="B41" s="5" t="s">
        <v>21</v>
      </c>
      <c r="C41" s="8"/>
      <c r="E41" s="18"/>
      <c r="G41" s="25"/>
      <c r="I41" s="25"/>
    </row>
    <row r="42" spans="1:9" ht="31.5" hidden="1" x14ac:dyDescent="0.25">
      <c r="A42" s="5" t="s">
        <v>20</v>
      </c>
      <c r="B42" s="5" t="s">
        <v>22</v>
      </c>
      <c r="C42" s="8"/>
      <c r="E42" s="18"/>
      <c r="G42" s="25"/>
      <c r="I42" s="25"/>
    </row>
    <row r="43" spans="1:9" ht="15.75" customHeight="1" x14ac:dyDescent="0.25">
      <c r="A43" s="5"/>
      <c r="B43" s="6" t="s">
        <v>72</v>
      </c>
      <c r="C43" s="17">
        <f>C57</f>
        <v>1549.9999999999998</v>
      </c>
      <c r="E43" s="19">
        <f>E57</f>
        <v>1549.9999999999998</v>
      </c>
      <c r="G43" s="37">
        <f>G57+G48</f>
        <v>37168.14</v>
      </c>
      <c r="I43" s="37">
        <f>I57+I48+I55+I56+I44</f>
        <v>199382.35</v>
      </c>
    </row>
    <row r="44" spans="1:9" ht="49.5" customHeight="1" x14ac:dyDescent="0.25">
      <c r="A44" s="23" t="s">
        <v>86</v>
      </c>
      <c r="B44" s="23" t="s">
        <v>92</v>
      </c>
      <c r="C44" s="17"/>
      <c r="E44" s="19"/>
      <c r="G44" s="37"/>
      <c r="I44" s="37">
        <f>I45+I46+I47</f>
        <v>10060.540000000001</v>
      </c>
    </row>
    <row r="45" spans="1:9" ht="17.25" customHeight="1" x14ac:dyDescent="0.25">
      <c r="A45" s="23" t="s">
        <v>89</v>
      </c>
      <c r="B45" s="23" t="s">
        <v>87</v>
      </c>
      <c r="C45" s="17"/>
      <c r="E45" s="19"/>
      <c r="G45" s="37"/>
      <c r="H45" s="38">
        <v>7240.34</v>
      </c>
      <c r="I45" s="25">
        <f>H45+G45</f>
        <v>7240.34</v>
      </c>
    </row>
    <row r="46" spans="1:9" ht="16.5" customHeight="1" x14ac:dyDescent="0.25">
      <c r="A46" s="23" t="s">
        <v>90</v>
      </c>
      <c r="B46" s="23" t="s">
        <v>88</v>
      </c>
      <c r="C46" s="17"/>
      <c r="E46" s="19"/>
      <c r="G46" s="37"/>
      <c r="H46" s="38">
        <v>984.84</v>
      </c>
      <c r="I46" s="25">
        <f t="shared" ref="I46:I47" si="3">H46+G46</f>
        <v>984.84</v>
      </c>
    </row>
    <row r="47" spans="1:9" ht="15.75" customHeight="1" x14ac:dyDescent="0.25">
      <c r="A47" s="23" t="s">
        <v>91</v>
      </c>
      <c r="B47" s="23" t="s">
        <v>102</v>
      </c>
      <c r="C47" s="17"/>
      <c r="E47" s="19"/>
      <c r="G47" s="37"/>
      <c r="H47" s="38">
        <v>1835.36</v>
      </c>
      <c r="I47" s="25">
        <f t="shared" si="3"/>
        <v>1835.36</v>
      </c>
    </row>
    <row r="48" spans="1:9" ht="45.75" customHeight="1" x14ac:dyDescent="0.25">
      <c r="A48" s="24" t="s">
        <v>57</v>
      </c>
      <c r="B48" s="23" t="s">
        <v>93</v>
      </c>
      <c r="C48" s="9"/>
      <c r="E48" s="18"/>
      <c r="G48" s="25">
        <f>G49+G50+G52</f>
        <v>25022.35</v>
      </c>
      <c r="I48" s="25">
        <f>I49+I50+I52+I53+I54+I51</f>
        <v>175577.1</v>
      </c>
    </row>
    <row r="49" spans="1:9" ht="17.25" customHeight="1" x14ac:dyDescent="0.25">
      <c r="A49" s="24" t="s">
        <v>57</v>
      </c>
      <c r="B49" s="23" t="s">
        <v>103</v>
      </c>
      <c r="C49" s="9"/>
      <c r="E49" s="18"/>
      <c r="F49" s="38">
        <v>271.19</v>
      </c>
      <c r="G49" s="25">
        <f>E49+F49</f>
        <v>271.19</v>
      </c>
      <c r="I49" s="25">
        <f>G49+H49</f>
        <v>271.19</v>
      </c>
    </row>
    <row r="50" spans="1:9" ht="15.75" customHeight="1" x14ac:dyDescent="0.25">
      <c r="A50" s="24" t="s">
        <v>57</v>
      </c>
      <c r="B50" s="23" t="s">
        <v>105</v>
      </c>
      <c r="C50" s="9"/>
      <c r="E50" s="18"/>
      <c r="F50" s="38">
        <v>329.16</v>
      </c>
      <c r="G50" s="25">
        <f t="shared" ref="G50:G70" si="4">E50+F50</f>
        <v>329.16</v>
      </c>
      <c r="I50" s="25">
        <f t="shared" ref="I50:I53" si="5">G50+H50</f>
        <v>329.16</v>
      </c>
    </row>
    <row r="51" spans="1:9" ht="15.75" customHeight="1" x14ac:dyDescent="0.25">
      <c r="A51" s="24" t="s">
        <v>57</v>
      </c>
      <c r="B51" s="47" t="s">
        <v>76</v>
      </c>
      <c r="C51" s="9"/>
      <c r="E51" s="18"/>
      <c r="G51" s="25"/>
      <c r="H51" s="38">
        <v>379.15</v>
      </c>
      <c r="I51" s="25">
        <f t="shared" si="5"/>
        <v>379.15</v>
      </c>
    </row>
    <row r="52" spans="1:9" ht="17.25" customHeight="1" x14ac:dyDescent="0.25">
      <c r="A52" s="24" t="s">
        <v>57</v>
      </c>
      <c r="B52" s="23" t="s">
        <v>77</v>
      </c>
      <c r="C52" s="9"/>
      <c r="E52" s="18"/>
      <c r="F52" s="38">
        <v>24422</v>
      </c>
      <c r="G52" s="25">
        <f t="shared" si="4"/>
        <v>24422</v>
      </c>
      <c r="H52" s="38">
        <v>104439.1</v>
      </c>
      <c r="I52" s="25">
        <f t="shared" si="5"/>
        <v>128861.1</v>
      </c>
    </row>
    <row r="53" spans="1:9" ht="31.5" x14ac:dyDescent="0.25">
      <c r="A53" s="24" t="s">
        <v>79</v>
      </c>
      <c r="B53" s="23" t="s">
        <v>97</v>
      </c>
      <c r="C53" s="9"/>
      <c r="E53" s="18"/>
      <c r="G53" s="25"/>
      <c r="H53" s="38">
        <v>16617.400000000001</v>
      </c>
      <c r="I53" s="25">
        <f t="shared" si="5"/>
        <v>16617.400000000001</v>
      </c>
    </row>
    <row r="54" spans="1:9" ht="31.5" x14ac:dyDescent="0.25">
      <c r="A54" s="24" t="s">
        <v>80</v>
      </c>
      <c r="B54" s="23" t="s">
        <v>98</v>
      </c>
      <c r="C54" s="9"/>
      <c r="E54" s="18"/>
      <c r="G54" s="25"/>
      <c r="H54" s="38">
        <v>29119.1</v>
      </c>
      <c r="I54" s="25">
        <f>G54+H54</f>
        <v>29119.1</v>
      </c>
    </row>
    <row r="55" spans="1:9" ht="78.75" customHeight="1" x14ac:dyDescent="0.25">
      <c r="A55" s="24" t="s">
        <v>78</v>
      </c>
      <c r="B55" s="23" t="s">
        <v>81</v>
      </c>
      <c r="C55" s="9"/>
      <c r="E55" s="18"/>
      <c r="G55" s="25"/>
      <c r="H55" s="38">
        <v>487.05</v>
      </c>
      <c r="I55" s="25">
        <f>G55+H55</f>
        <v>487.05</v>
      </c>
    </row>
    <row r="56" spans="1:9" ht="63" customHeight="1" x14ac:dyDescent="0.25">
      <c r="A56" s="24" t="s">
        <v>82</v>
      </c>
      <c r="B56" s="23" t="s">
        <v>83</v>
      </c>
      <c r="C56" s="9"/>
      <c r="E56" s="18"/>
      <c r="G56" s="25"/>
      <c r="H56" s="38">
        <v>892.37</v>
      </c>
      <c r="I56" s="25">
        <f>G56+H56</f>
        <v>892.37</v>
      </c>
    </row>
    <row r="57" spans="1:9" x14ac:dyDescent="0.25">
      <c r="A57" s="5"/>
      <c r="B57" s="23" t="s">
        <v>23</v>
      </c>
      <c r="C57" s="7">
        <f>C71</f>
        <v>1549.9999999999998</v>
      </c>
      <c r="E57" s="19">
        <f>E71</f>
        <v>1549.9999999999998</v>
      </c>
      <c r="G57" s="37">
        <f>G71+SUM(G58:G70)</f>
        <v>12145.789999999999</v>
      </c>
      <c r="I57" s="37">
        <f>I71+SUM(I58:I70)</f>
        <v>12365.289999999999</v>
      </c>
    </row>
    <row r="58" spans="1:9" ht="16.5" customHeight="1" x14ac:dyDescent="0.25">
      <c r="A58" s="23" t="s">
        <v>58</v>
      </c>
      <c r="B58" s="47" t="s">
        <v>106</v>
      </c>
      <c r="C58" s="9"/>
      <c r="E58" s="18"/>
      <c r="F58" s="38">
        <v>401</v>
      </c>
      <c r="G58" s="25">
        <f t="shared" si="4"/>
        <v>401</v>
      </c>
      <c r="I58" s="25">
        <f t="shared" ref="I58:I70" si="6">G58+H58</f>
        <v>401</v>
      </c>
    </row>
    <row r="59" spans="1:9" ht="16.5" customHeight="1" x14ac:dyDescent="0.25">
      <c r="A59" s="23" t="s">
        <v>58</v>
      </c>
      <c r="B59" s="23" t="s">
        <v>107</v>
      </c>
      <c r="C59" s="9"/>
      <c r="E59" s="18"/>
      <c r="F59" s="38">
        <v>567</v>
      </c>
      <c r="G59" s="25">
        <f t="shared" si="4"/>
        <v>567</v>
      </c>
      <c r="I59" s="25">
        <f t="shared" si="6"/>
        <v>567</v>
      </c>
    </row>
    <row r="60" spans="1:9" ht="18" customHeight="1" x14ac:dyDescent="0.25">
      <c r="A60" s="23" t="s">
        <v>58</v>
      </c>
      <c r="B60" s="47" t="s">
        <v>108</v>
      </c>
      <c r="C60" s="9"/>
      <c r="E60" s="18"/>
      <c r="F60" s="38">
        <v>137</v>
      </c>
      <c r="G60" s="25">
        <f t="shared" si="4"/>
        <v>137</v>
      </c>
      <c r="I60" s="25">
        <f t="shared" si="6"/>
        <v>137</v>
      </c>
    </row>
    <row r="61" spans="1:9" ht="31.5" x14ac:dyDescent="0.25">
      <c r="A61" s="23" t="s">
        <v>58</v>
      </c>
      <c r="B61" s="23" t="s">
        <v>59</v>
      </c>
      <c r="C61" s="9"/>
      <c r="E61" s="18"/>
      <c r="F61" s="38">
        <v>38.1</v>
      </c>
      <c r="G61" s="25">
        <f t="shared" si="4"/>
        <v>38.1</v>
      </c>
      <c r="I61" s="25">
        <f t="shared" si="6"/>
        <v>38.1</v>
      </c>
    </row>
    <row r="62" spans="1:9" x14ac:dyDescent="0.25">
      <c r="A62" s="23" t="s">
        <v>58</v>
      </c>
      <c r="B62" s="23" t="s">
        <v>84</v>
      </c>
      <c r="C62" s="9"/>
      <c r="E62" s="18"/>
      <c r="G62" s="25"/>
      <c r="H62" s="38">
        <v>62</v>
      </c>
      <c r="I62" s="25">
        <f t="shared" si="6"/>
        <v>62</v>
      </c>
    </row>
    <row r="63" spans="1:9" ht="16.5" customHeight="1" x14ac:dyDescent="0.25">
      <c r="A63" s="23" t="s">
        <v>58</v>
      </c>
      <c r="B63" s="23" t="s">
        <v>60</v>
      </c>
      <c r="C63" s="9"/>
      <c r="E63" s="18"/>
      <c r="F63" s="38">
        <v>640</v>
      </c>
      <c r="G63" s="25">
        <f t="shared" si="4"/>
        <v>640</v>
      </c>
      <c r="I63" s="25">
        <f t="shared" si="6"/>
        <v>640</v>
      </c>
    </row>
    <row r="64" spans="1:9" ht="45.75" customHeight="1" x14ac:dyDescent="0.25">
      <c r="A64" s="23" t="s">
        <v>58</v>
      </c>
      <c r="B64" s="23" t="s">
        <v>61</v>
      </c>
      <c r="C64" s="9"/>
      <c r="E64" s="18"/>
      <c r="F64" s="38">
        <v>371.28</v>
      </c>
      <c r="G64" s="25">
        <f t="shared" si="4"/>
        <v>371.28</v>
      </c>
      <c r="I64" s="25">
        <f t="shared" si="6"/>
        <v>371.28</v>
      </c>
    </row>
    <row r="65" spans="1:9" ht="31.5" customHeight="1" x14ac:dyDescent="0.25">
      <c r="A65" s="23" t="s">
        <v>58</v>
      </c>
      <c r="B65" s="23" t="s">
        <v>62</v>
      </c>
      <c r="C65" s="9"/>
      <c r="E65" s="18"/>
      <c r="F65" s="38">
        <v>2288</v>
      </c>
      <c r="G65" s="25">
        <f t="shared" si="4"/>
        <v>2288</v>
      </c>
      <c r="I65" s="25">
        <f t="shared" si="6"/>
        <v>2288</v>
      </c>
    </row>
    <row r="66" spans="1:9" ht="17.25" customHeight="1" x14ac:dyDescent="0.25">
      <c r="A66" s="23" t="s">
        <v>58</v>
      </c>
      <c r="B66" s="47" t="s">
        <v>63</v>
      </c>
      <c r="C66" s="9"/>
      <c r="E66" s="18"/>
      <c r="F66" s="38">
        <v>44</v>
      </c>
      <c r="G66" s="25">
        <f t="shared" si="4"/>
        <v>44</v>
      </c>
      <c r="I66" s="25">
        <f t="shared" si="6"/>
        <v>44</v>
      </c>
    </row>
    <row r="67" spans="1:9" ht="31.5" x14ac:dyDescent="0.25">
      <c r="A67" s="23" t="s">
        <v>58</v>
      </c>
      <c r="B67" s="23" t="s">
        <v>64</v>
      </c>
      <c r="C67" s="9"/>
      <c r="E67" s="18"/>
      <c r="F67" s="38">
        <v>2238</v>
      </c>
      <c r="G67" s="25">
        <f t="shared" si="4"/>
        <v>2238</v>
      </c>
      <c r="I67" s="25">
        <f t="shared" si="6"/>
        <v>2238</v>
      </c>
    </row>
    <row r="68" spans="1:9" ht="18" customHeight="1" x14ac:dyDescent="0.25">
      <c r="A68" s="23" t="s">
        <v>58</v>
      </c>
      <c r="B68" s="23" t="s">
        <v>85</v>
      </c>
      <c r="C68" s="9"/>
      <c r="E68" s="18"/>
      <c r="G68" s="25"/>
      <c r="H68" s="38">
        <v>157.5</v>
      </c>
      <c r="I68" s="25">
        <f t="shared" si="6"/>
        <v>157.5</v>
      </c>
    </row>
    <row r="69" spans="1:9" ht="32.25" customHeight="1" x14ac:dyDescent="0.25">
      <c r="A69" s="23" t="s">
        <v>58</v>
      </c>
      <c r="B69" s="23" t="s">
        <v>65</v>
      </c>
      <c r="C69" s="9"/>
      <c r="E69" s="18"/>
      <c r="F69" s="38">
        <v>3690.51</v>
      </c>
      <c r="G69" s="25">
        <f t="shared" si="4"/>
        <v>3690.51</v>
      </c>
      <c r="I69" s="25">
        <f t="shared" si="6"/>
        <v>3690.51</v>
      </c>
    </row>
    <row r="70" spans="1:9" ht="18.75" customHeight="1" x14ac:dyDescent="0.25">
      <c r="A70" s="23" t="s">
        <v>58</v>
      </c>
      <c r="B70" s="23" t="s">
        <v>66</v>
      </c>
      <c r="C70" s="9"/>
      <c r="E70" s="18"/>
      <c r="F70" s="38">
        <v>140</v>
      </c>
      <c r="G70" s="25">
        <f t="shared" si="4"/>
        <v>140</v>
      </c>
      <c r="I70" s="25">
        <f t="shared" si="6"/>
        <v>140</v>
      </c>
    </row>
    <row r="71" spans="1:9" ht="30" customHeight="1" x14ac:dyDescent="0.25">
      <c r="A71" s="33" t="s">
        <v>44</v>
      </c>
      <c r="B71" s="34" t="s">
        <v>38</v>
      </c>
      <c r="C71" s="13">
        <f>C72+C73+C74</f>
        <v>1549.9999999999998</v>
      </c>
      <c r="E71" s="31">
        <f>E72+E73+E74</f>
        <v>1549.9999999999998</v>
      </c>
      <c r="G71" s="37">
        <f>G72+G73+G74</f>
        <v>1590.8999999999999</v>
      </c>
      <c r="I71" s="37">
        <f>I72+I73+I74</f>
        <v>1590.8999999999999</v>
      </c>
    </row>
    <row r="72" spans="1:9" x14ac:dyDescent="0.25">
      <c r="A72" s="11" t="s">
        <v>44</v>
      </c>
      <c r="B72" s="12" t="s">
        <v>25</v>
      </c>
      <c r="C72" s="21">
        <v>1124.0999999999999</v>
      </c>
      <c r="E72" s="18">
        <f t="shared" ref="E72:G74" si="7">C72+D72</f>
        <v>1124.0999999999999</v>
      </c>
      <c r="F72" s="38">
        <v>40.9</v>
      </c>
      <c r="G72" s="25">
        <f t="shared" si="7"/>
        <v>1165</v>
      </c>
      <c r="I72" s="25">
        <f t="shared" ref="I72:I74" si="8">G72+H72</f>
        <v>1165</v>
      </c>
    </row>
    <row r="73" spans="1:9" x14ac:dyDescent="0.25">
      <c r="A73" s="11" t="s">
        <v>44</v>
      </c>
      <c r="B73" s="12" t="s">
        <v>26</v>
      </c>
      <c r="C73" s="21">
        <v>307.10000000000002</v>
      </c>
      <c r="E73" s="18">
        <f t="shared" si="7"/>
        <v>307.10000000000002</v>
      </c>
      <c r="G73" s="25">
        <f t="shared" si="7"/>
        <v>307.10000000000002</v>
      </c>
      <c r="I73" s="25">
        <f t="shared" si="8"/>
        <v>307.10000000000002</v>
      </c>
    </row>
    <row r="74" spans="1:9" x14ac:dyDescent="0.25">
      <c r="A74" s="11" t="s">
        <v>44</v>
      </c>
      <c r="B74" s="12" t="s">
        <v>27</v>
      </c>
      <c r="C74" s="21">
        <v>118.8</v>
      </c>
      <c r="E74" s="18">
        <f t="shared" si="7"/>
        <v>118.8</v>
      </c>
      <c r="G74" s="25">
        <f t="shared" si="7"/>
        <v>118.8</v>
      </c>
      <c r="I74" s="25">
        <f t="shared" si="8"/>
        <v>118.8</v>
      </c>
    </row>
    <row r="75" spans="1:9" hidden="1" x14ac:dyDescent="0.25">
      <c r="A75" s="11" t="s">
        <v>24</v>
      </c>
      <c r="B75" s="12" t="s">
        <v>28</v>
      </c>
      <c r="C75" s="13">
        <f>C76</f>
        <v>0</v>
      </c>
      <c r="E75" s="31">
        <f>E76</f>
        <v>0</v>
      </c>
      <c r="G75" s="37">
        <f>G76</f>
        <v>0</v>
      </c>
      <c r="I75" s="37">
        <f>I76</f>
        <v>0</v>
      </c>
    </row>
    <row r="76" spans="1:9" ht="47.25" hidden="1" x14ac:dyDescent="0.25">
      <c r="A76" s="11"/>
      <c r="B76" s="14" t="s">
        <v>39</v>
      </c>
      <c r="C76" s="21"/>
      <c r="E76" s="32"/>
      <c r="G76" s="25"/>
      <c r="I76" s="25"/>
    </row>
    <row r="77" spans="1:9" ht="47.25" hidden="1" x14ac:dyDescent="0.25">
      <c r="A77" s="11"/>
      <c r="B77" s="15" t="s">
        <v>29</v>
      </c>
      <c r="C77" s="9"/>
      <c r="E77" s="18"/>
      <c r="G77" s="25"/>
      <c r="I77" s="25"/>
    </row>
    <row r="78" spans="1:9" x14ac:dyDescent="0.25">
      <c r="A78" s="11"/>
      <c r="B78" s="16" t="s">
        <v>94</v>
      </c>
      <c r="C78" s="13">
        <f>C79</f>
        <v>0</v>
      </c>
      <c r="E78" s="31">
        <f>E79</f>
        <v>3338.99</v>
      </c>
      <c r="G78" s="37">
        <f>G79</f>
        <v>27433.590000000004</v>
      </c>
      <c r="I78" s="37">
        <f>I79+I83</f>
        <v>28318.410000000003</v>
      </c>
    </row>
    <row r="79" spans="1:9" ht="45" customHeight="1" x14ac:dyDescent="0.25">
      <c r="A79" s="11" t="s">
        <v>45</v>
      </c>
      <c r="B79" s="22" t="s">
        <v>37</v>
      </c>
      <c r="C79" s="9">
        <f>C80+C81+C82</f>
        <v>0</v>
      </c>
      <c r="E79" s="18">
        <f>E80+E81+E82</f>
        <v>3338.99</v>
      </c>
      <c r="G79" s="25">
        <f>G80+G81+G82</f>
        <v>27433.590000000004</v>
      </c>
      <c r="I79" s="25">
        <f>I80+I81+I82</f>
        <v>27433.590000000004</v>
      </c>
    </row>
    <row r="80" spans="1:9" x14ac:dyDescent="0.25">
      <c r="A80" s="11" t="s">
        <v>45</v>
      </c>
      <c r="B80" s="5" t="s">
        <v>30</v>
      </c>
      <c r="C80" s="9"/>
      <c r="D80" s="26">
        <v>543</v>
      </c>
      <c r="E80" s="18">
        <f t="shared" ref="E80:G82" si="9">C80+D80</f>
        <v>543</v>
      </c>
      <c r="F80" s="38">
        <f>500+1350+400+2360+4012.4+207.4+1103.5+280+1000+2705.5+2004.1+453+285+130+50+120+75+80.2+2124.5+25+4500+291+38</f>
        <v>24094.600000000002</v>
      </c>
      <c r="G80" s="25">
        <f t="shared" si="9"/>
        <v>24637.600000000002</v>
      </c>
      <c r="I80" s="25">
        <f t="shared" ref="I80:I83" si="10">G80+H80</f>
        <v>24637.600000000002</v>
      </c>
    </row>
    <row r="81" spans="1:9" x14ac:dyDescent="0.25">
      <c r="A81" s="11" t="s">
        <v>45</v>
      </c>
      <c r="B81" s="5" t="s">
        <v>31</v>
      </c>
      <c r="C81" s="9"/>
      <c r="D81" s="26">
        <v>1800</v>
      </c>
      <c r="E81" s="18">
        <f t="shared" si="9"/>
        <v>1800</v>
      </c>
      <c r="F81" s="38">
        <v>0</v>
      </c>
      <c r="G81" s="25">
        <f t="shared" si="9"/>
        <v>1800</v>
      </c>
      <c r="I81" s="25">
        <f t="shared" si="10"/>
        <v>1800</v>
      </c>
    </row>
    <row r="82" spans="1:9" x14ac:dyDescent="0.25">
      <c r="A82" s="11" t="s">
        <v>45</v>
      </c>
      <c r="B82" s="5" t="s">
        <v>32</v>
      </c>
      <c r="C82" s="9"/>
      <c r="D82" s="26">
        <f>3095.99-2100</f>
        <v>995.98999999999978</v>
      </c>
      <c r="E82" s="18">
        <f t="shared" si="9"/>
        <v>995.98999999999978</v>
      </c>
      <c r="F82" s="40">
        <v>0</v>
      </c>
      <c r="G82" s="25">
        <f t="shared" si="9"/>
        <v>995.98999999999978</v>
      </c>
      <c r="H82" s="40"/>
      <c r="I82" s="25">
        <f t="shared" si="10"/>
        <v>995.98999999999978</v>
      </c>
    </row>
    <row r="83" spans="1:9" ht="31.5" x14ac:dyDescent="0.25">
      <c r="A83" s="11" t="s">
        <v>96</v>
      </c>
      <c r="B83" s="23" t="s">
        <v>95</v>
      </c>
      <c r="C83" s="9"/>
      <c r="E83" s="18"/>
      <c r="F83" s="40"/>
      <c r="G83" s="25"/>
      <c r="H83" s="40">
        <v>884.82</v>
      </c>
      <c r="I83" s="25">
        <f t="shared" si="10"/>
        <v>884.82</v>
      </c>
    </row>
    <row r="84" spans="1:9" hidden="1" x14ac:dyDescent="0.25">
      <c r="B84" s="23"/>
      <c r="C84" s="9"/>
      <c r="E84" s="18"/>
      <c r="F84" s="40"/>
      <c r="G84" s="25"/>
      <c r="H84" s="40"/>
      <c r="I84" s="25"/>
    </row>
    <row r="85" spans="1:9" ht="16.5" customHeight="1" x14ac:dyDescent="0.25">
      <c r="A85" s="41" t="s">
        <v>33</v>
      </c>
      <c r="B85" s="41"/>
      <c r="C85" s="19">
        <f>C20+C16+C78+C43</f>
        <v>74177.739999999991</v>
      </c>
      <c r="D85" s="26">
        <f>SUM(D16:D82)</f>
        <v>3338.99</v>
      </c>
      <c r="E85" s="19">
        <f>E20+E16+E78+E43</f>
        <v>77516.73</v>
      </c>
      <c r="F85" s="40">
        <f>SUM(F16:F82)</f>
        <v>85322.84</v>
      </c>
      <c r="G85" s="37">
        <f>G20+G16+G78+G43+G18</f>
        <v>162839.56999999998</v>
      </c>
      <c r="H85" s="40">
        <f>SUM(H16:H83)</f>
        <v>163346.22</v>
      </c>
      <c r="I85" s="37">
        <f>I20+I16+I78+I43+I18</f>
        <v>326185.79000000004</v>
      </c>
    </row>
  </sheetData>
  <mergeCells count="12">
    <mergeCell ref="A85:B85"/>
    <mergeCell ref="A11:C11"/>
    <mergeCell ref="A13:C13"/>
    <mergeCell ref="A1:I1"/>
    <mergeCell ref="A2:I2"/>
    <mergeCell ref="A3:I3"/>
    <mergeCell ref="A4:I4"/>
    <mergeCell ref="A6:I6"/>
    <mergeCell ref="A7:I7"/>
    <mergeCell ref="A8:I8"/>
    <mergeCell ref="A9:I9"/>
    <mergeCell ref="A12:I12"/>
  </mergeCells>
  <pageMargins left="0.70866141732283472" right="0.19685039370078741" top="0.19685039370078741" bottom="0.31496062992125984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2013-09-13T07:23:17Z</dcterms:modified>
</cp:coreProperties>
</file>