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1\и с п о л н е н и е   б ю д ж е т а\ОТЧЕТЫ ОБ ИСПОЛНЕНИИ_2021\год 2021\1) проект решения об исполнении + приложения_2021\"/>
    </mc:Choice>
  </mc:AlternateContent>
  <xr:revisionPtr revIDLastSave="0" documentId="13_ncr:1_{D73907C1-11BB-4FBF-B03D-6734C5AF179A}" xr6:coauthVersionLast="47" xr6:coauthVersionMax="47" xr10:uidLastSave="{00000000-0000-0000-0000-000000000000}"/>
  <bookViews>
    <workbookView xWindow="1170" yWindow="720" windowWidth="17475" windowHeight="15480" xr2:uid="{00000000-000D-0000-FFFF-FFFF00000000}"/>
  </bookViews>
  <sheets>
    <sheet name="Расходы" sheetId="2" r:id="rId1"/>
  </sheets>
  <definedNames>
    <definedName name="_xlnm.Print_Titles" localSheetId="0">Расходы!$A:$B,Расходы!$8:$9</definedName>
    <definedName name="_xlnm.Print_Area" localSheetId="0">Расходы!$A$1:$G$356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7" i="2" l="1"/>
  <c r="E15" i="2"/>
  <c r="E16" i="2"/>
  <c r="E17" i="2"/>
  <c r="E20" i="2"/>
  <c r="E24" i="2"/>
  <c r="E25" i="2"/>
  <c r="E26" i="2"/>
  <c r="E29" i="2"/>
  <c r="E32" i="2"/>
  <c r="E36" i="2"/>
  <c r="E40" i="2"/>
  <c r="E41" i="2"/>
  <c r="E44" i="2"/>
  <c r="E47" i="2"/>
  <c r="E50" i="2"/>
  <c r="E54" i="2"/>
  <c r="E55" i="2"/>
  <c r="E56" i="2"/>
  <c r="E58" i="2"/>
  <c r="E59" i="2"/>
  <c r="E62" i="2"/>
  <c r="E63" i="2"/>
  <c r="E64" i="2"/>
  <c r="E67" i="2"/>
  <c r="E70" i="2"/>
  <c r="E72" i="2"/>
  <c r="E73" i="2"/>
  <c r="E76" i="2"/>
  <c r="E78" i="2"/>
  <c r="E80" i="2"/>
  <c r="E81" i="2"/>
  <c r="E82" i="2"/>
  <c r="E87" i="2"/>
  <c r="E88" i="2"/>
  <c r="E91" i="2"/>
  <c r="E96" i="2"/>
  <c r="E97" i="2"/>
  <c r="E98" i="2"/>
  <c r="E101" i="2"/>
  <c r="E102" i="2"/>
  <c r="E105" i="2"/>
  <c r="E107" i="2"/>
  <c r="E108" i="2"/>
  <c r="E112" i="2"/>
  <c r="E117" i="2"/>
  <c r="E118" i="2"/>
  <c r="E122" i="2"/>
  <c r="E123" i="2"/>
  <c r="E126" i="2"/>
  <c r="E130" i="2"/>
  <c r="E131" i="2"/>
  <c r="E132" i="2"/>
  <c r="E134" i="2"/>
  <c r="E135" i="2"/>
  <c r="E136" i="2"/>
  <c r="E139" i="2"/>
  <c r="E142" i="2"/>
  <c r="E143" i="2"/>
  <c r="E145" i="2"/>
  <c r="E148" i="2"/>
  <c r="E150" i="2"/>
  <c r="E155" i="2"/>
  <c r="E156" i="2"/>
  <c r="E159" i="2"/>
  <c r="E162" i="2"/>
  <c r="E166" i="2"/>
  <c r="E167" i="2"/>
  <c r="E170" i="2"/>
  <c r="E173" i="2"/>
  <c r="E175" i="2"/>
  <c r="E179" i="2"/>
  <c r="E180" i="2"/>
  <c r="E183" i="2"/>
  <c r="E184" i="2"/>
  <c r="E187" i="2"/>
  <c r="E189" i="2"/>
  <c r="E193" i="2"/>
  <c r="E194" i="2"/>
  <c r="E195" i="2"/>
  <c r="E198" i="2"/>
  <c r="E199" i="2"/>
  <c r="E202" i="2"/>
  <c r="E205" i="2"/>
  <c r="E206" i="2"/>
  <c r="E207" i="2"/>
  <c r="E212" i="2"/>
  <c r="E213" i="2"/>
  <c r="E215" i="2"/>
  <c r="E216" i="2"/>
  <c r="E220" i="2"/>
  <c r="E223" i="2"/>
  <c r="E224" i="2"/>
  <c r="E226" i="2"/>
  <c r="E227" i="2"/>
  <c r="E230" i="2"/>
  <c r="E234" i="2"/>
  <c r="E235" i="2"/>
  <c r="E237" i="2"/>
  <c r="E238" i="2"/>
  <c r="E242" i="2"/>
  <c r="E244" i="2"/>
  <c r="E248" i="2"/>
  <c r="E251" i="2"/>
  <c r="E254" i="2"/>
  <c r="E257" i="2"/>
  <c r="E259" i="2"/>
  <c r="E263" i="2"/>
  <c r="E265" i="2"/>
  <c r="E270" i="2"/>
  <c r="E273" i="2"/>
  <c r="E274" i="2"/>
  <c r="E276" i="2"/>
  <c r="E279" i="2"/>
  <c r="E284" i="2"/>
  <c r="E288" i="2"/>
  <c r="E292" i="2"/>
  <c r="E295" i="2"/>
  <c r="E296" i="2"/>
  <c r="E299" i="2"/>
  <c r="E301" i="2"/>
  <c r="E304" i="2"/>
  <c r="E308" i="2"/>
  <c r="E311" i="2"/>
  <c r="E312" i="2"/>
  <c r="E315" i="2"/>
  <c r="E317" i="2"/>
  <c r="E321" i="2"/>
  <c r="E322" i="2"/>
  <c r="E323" i="2"/>
  <c r="E326" i="2"/>
  <c r="E329" i="2"/>
  <c r="E331" i="2"/>
  <c r="E336" i="2"/>
  <c r="E339" i="2"/>
  <c r="E342" i="2"/>
  <c r="E343" i="2"/>
  <c r="E347" i="2"/>
  <c r="E350" i="2"/>
  <c r="E355" i="2"/>
  <c r="C121" i="2"/>
  <c r="H121" i="2" s="1"/>
  <c r="C154" i="2"/>
  <c r="C153" i="2" s="1"/>
  <c r="D320" i="2"/>
  <c r="I320" i="2" s="1"/>
  <c r="H15" i="2"/>
  <c r="I15" i="2"/>
  <c r="H16" i="2"/>
  <c r="I16" i="2"/>
  <c r="H17" i="2"/>
  <c r="I17" i="2"/>
  <c r="H20" i="2"/>
  <c r="I20" i="2"/>
  <c r="H24" i="2"/>
  <c r="I24" i="2"/>
  <c r="H25" i="2"/>
  <c r="I25" i="2"/>
  <c r="H26" i="2"/>
  <c r="I26" i="2"/>
  <c r="H29" i="2"/>
  <c r="I29" i="2"/>
  <c r="H32" i="2"/>
  <c r="I32" i="2"/>
  <c r="H36" i="2"/>
  <c r="I36" i="2"/>
  <c r="H40" i="2"/>
  <c r="I40" i="2"/>
  <c r="H41" i="2"/>
  <c r="I41" i="2"/>
  <c r="H44" i="2"/>
  <c r="I44" i="2"/>
  <c r="H47" i="2"/>
  <c r="I47" i="2"/>
  <c r="H50" i="2"/>
  <c r="I50" i="2"/>
  <c r="H54" i="2"/>
  <c r="I54" i="2"/>
  <c r="H55" i="2"/>
  <c r="I55" i="2"/>
  <c r="H56" i="2"/>
  <c r="I56" i="2"/>
  <c r="H58" i="2"/>
  <c r="I58" i="2"/>
  <c r="H59" i="2"/>
  <c r="I59" i="2"/>
  <c r="H62" i="2"/>
  <c r="I62" i="2"/>
  <c r="H63" i="2"/>
  <c r="I63" i="2"/>
  <c r="H64" i="2"/>
  <c r="I64" i="2"/>
  <c r="H67" i="2"/>
  <c r="I67" i="2"/>
  <c r="H70" i="2"/>
  <c r="I70" i="2"/>
  <c r="H72" i="2"/>
  <c r="I72" i="2"/>
  <c r="H73" i="2"/>
  <c r="I73" i="2"/>
  <c r="H76" i="2"/>
  <c r="I76" i="2"/>
  <c r="H78" i="2"/>
  <c r="I78" i="2"/>
  <c r="H80" i="2"/>
  <c r="I80" i="2"/>
  <c r="H81" i="2"/>
  <c r="I81" i="2"/>
  <c r="H82" i="2"/>
  <c r="I82" i="2"/>
  <c r="H87" i="2"/>
  <c r="I87" i="2"/>
  <c r="H88" i="2"/>
  <c r="I88" i="2"/>
  <c r="H91" i="2"/>
  <c r="I91" i="2"/>
  <c r="H96" i="2"/>
  <c r="I96" i="2"/>
  <c r="H97" i="2"/>
  <c r="I97" i="2"/>
  <c r="H98" i="2"/>
  <c r="I98" i="2"/>
  <c r="H101" i="2"/>
  <c r="I101" i="2"/>
  <c r="H102" i="2"/>
  <c r="I102" i="2"/>
  <c r="H105" i="2"/>
  <c r="I105" i="2"/>
  <c r="H107" i="2"/>
  <c r="I107" i="2"/>
  <c r="H108" i="2"/>
  <c r="I108" i="2"/>
  <c r="H112" i="2"/>
  <c r="I112" i="2"/>
  <c r="H117" i="2"/>
  <c r="I117" i="2"/>
  <c r="H118" i="2"/>
  <c r="I118" i="2"/>
  <c r="H122" i="2"/>
  <c r="I122" i="2"/>
  <c r="H123" i="2"/>
  <c r="I123" i="2"/>
  <c r="H126" i="2"/>
  <c r="I126" i="2"/>
  <c r="H130" i="2"/>
  <c r="I130" i="2"/>
  <c r="H131" i="2"/>
  <c r="I131" i="2"/>
  <c r="H132" i="2"/>
  <c r="I132" i="2"/>
  <c r="H134" i="2"/>
  <c r="I134" i="2"/>
  <c r="H135" i="2"/>
  <c r="I135" i="2"/>
  <c r="H136" i="2"/>
  <c r="I136" i="2"/>
  <c r="H139" i="2"/>
  <c r="I139" i="2"/>
  <c r="H142" i="2"/>
  <c r="I142" i="2"/>
  <c r="H143" i="2"/>
  <c r="I143" i="2"/>
  <c r="H145" i="2"/>
  <c r="I145" i="2"/>
  <c r="H148" i="2"/>
  <c r="I148" i="2"/>
  <c r="H150" i="2"/>
  <c r="I150" i="2"/>
  <c r="H155" i="2"/>
  <c r="I155" i="2"/>
  <c r="H156" i="2"/>
  <c r="I156" i="2"/>
  <c r="H159" i="2"/>
  <c r="I159" i="2"/>
  <c r="H162" i="2"/>
  <c r="I162" i="2"/>
  <c r="H166" i="2"/>
  <c r="I166" i="2"/>
  <c r="H167" i="2"/>
  <c r="I167" i="2"/>
  <c r="H170" i="2"/>
  <c r="I170" i="2"/>
  <c r="H173" i="2"/>
  <c r="I173" i="2"/>
  <c r="H175" i="2"/>
  <c r="I175" i="2"/>
  <c r="H179" i="2"/>
  <c r="I179" i="2"/>
  <c r="H180" i="2"/>
  <c r="I180" i="2"/>
  <c r="H183" i="2"/>
  <c r="I183" i="2"/>
  <c r="H184" i="2"/>
  <c r="I184" i="2"/>
  <c r="H187" i="2"/>
  <c r="I187" i="2"/>
  <c r="H189" i="2"/>
  <c r="I189" i="2"/>
  <c r="H193" i="2"/>
  <c r="I193" i="2"/>
  <c r="H194" i="2"/>
  <c r="I194" i="2"/>
  <c r="H195" i="2"/>
  <c r="I195" i="2"/>
  <c r="H198" i="2"/>
  <c r="I198" i="2"/>
  <c r="H199" i="2"/>
  <c r="I199" i="2"/>
  <c r="H202" i="2"/>
  <c r="I202" i="2"/>
  <c r="H205" i="2"/>
  <c r="I205" i="2"/>
  <c r="H206" i="2"/>
  <c r="I206" i="2"/>
  <c r="H207" i="2"/>
  <c r="I207" i="2"/>
  <c r="H212" i="2"/>
  <c r="I212" i="2"/>
  <c r="H213" i="2"/>
  <c r="I213" i="2"/>
  <c r="H215" i="2"/>
  <c r="I215" i="2"/>
  <c r="H216" i="2"/>
  <c r="I216" i="2"/>
  <c r="H220" i="2"/>
  <c r="I220" i="2"/>
  <c r="H223" i="2"/>
  <c r="I223" i="2"/>
  <c r="H224" i="2"/>
  <c r="I224" i="2"/>
  <c r="H226" i="2"/>
  <c r="I226" i="2"/>
  <c r="H227" i="2"/>
  <c r="I227" i="2"/>
  <c r="H230" i="2"/>
  <c r="I230" i="2"/>
  <c r="H234" i="2"/>
  <c r="I234" i="2"/>
  <c r="H235" i="2"/>
  <c r="I235" i="2"/>
  <c r="H237" i="2"/>
  <c r="I237" i="2"/>
  <c r="H238" i="2"/>
  <c r="I238" i="2"/>
  <c r="H242" i="2"/>
  <c r="I242" i="2"/>
  <c r="H244" i="2"/>
  <c r="I244" i="2"/>
  <c r="H248" i="2"/>
  <c r="I248" i="2"/>
  <c r="H251" i="2"/>
  <c r="I251" i="2"/>
  <c r="H254" i="2"/>
  <c r="I254" i="2"/>
  <c r="H257" i="2"/>
  <c r="I257" i="2"/>
  <c r="H259" i="2"/>
  <c r="I259" i="2"/>
  <c r="H263" i="2"/>
  <c r="I263" i="2"/>
  <c r="H265" i="2"/>
  <c r="I265" i="2"/>
  <c r="H270" i="2"/>
  <c r="I270" i="2"/>
  <c r="H273" i="2"/>
  <c r="I273" i="2"/>
  <c r="H274" i="2"/>
  <c r="I274" i="2"/>
  <c r="H276" i="2"/>
  <c r="I276" i="2"/>
  <c r="H279" i="2"/>
  <c r="I279" i="2"/>
  <c r="H284" i="2"/>
  <c r="I284" i="2"/>
  <c r="H288" i="2"/>
  <c r="I288" i="2"/>
  <c r="H292" i="2"/>
  <c r="I292" i="2"/>
  <c r="H295" i="2"/>
  <c r="I295" i="2"/>
  <c r="H296" i="2"/>
  <c r="I296" i="2"/>
  <c r="H299" i="2"/>
  <c r="I299" i="2"/>
  <c r="H301" i="2"/>
  <c r="I301" i="2"/>
  <c r="H304" i="2"/>
  <c r="I304" i="2"/>
  <c r="H308" i="2"/>
  <c r="I308" i="2"/>
  <c r="H311" i="2"/>
  <c r="I311" i="2"/>
  <c r="H312" i="2"/>
  <c r="I312" i="2"/>
  <c r="H315" i="2"/>
  <c r="I315" i="2"/>
  <c r="H317" i="2"/>
  <c r="I317" i="2"/>
  <c r="H321" i="2"/>
  <c r="I321" i="2"/>
  <c r="H322" i="2"/>
  <c r="I322" i="2"/>
  <c r="H323" i="2"/>
  <c r="I323" i="2"/>
  <c r="H326" i="2"/>
  <c r="I326" i="2"/>
  <c r="H329" i="2"/>
  <c r="I329" i="2"/>
  <c r="H331" i="2"/>
  <c r="I331" i="2"/>
  <c r="H336" i="2"/>
  <c r="I336" i="2"/>
  <c r="H339" i="2"/>
  <c r="I339" i="2"/>
  <c r="H342" i="2"/>
  <c r="I342" i="2"/>
  <c r="H343" i="2"/>
  <c r="I343" i="2"/>
  <c r="H347" i="2"/>
  <c r="I347" i="2"/>
  <c r="H350" i="2"/>
  <c r="I350" i="2"/>
  <c r="H355" i="2"/>
  <c r="I355" i="2"/>
  <c r="D19" i="2"/>
  <c r="I19" i="2" s="1"/>
  <c r="C19" i="2"/>
  <c r="C18" i="2" s="1"/>
  <c r="H18" i="2" s="1"/>
  <c r="D354" i="2"/>
  <c r="D349" i="2"/>
  <c r="D348" i="2" s="1"/>
  <c r="I348" i="2" s="1"/>
  <c r="D346" i="2"/>
  <c r="I346" i="2" s="1"/>
  <c r="D341" i="2"/>
  <c r="D340" i="2" s="1"/>
  <c r="I340" i="2" s="1"/>
  <c r="D338" i="2"/>
  <c r="D337" i="2" s="1"/>
  <c r="D335" i="2"/>
  <c r="D334" i="2" s="1"/>
  <c r="I334" i="2" s="1"/>
  <c r="D330" i="2"/>
  <c r="I330" i="2" s="1"/>
  <c r="D328" i="2"/>
  <c r="D325" i="2"/>
  <c r="D324" i="2" s="1"/>
  <c r="D316" i="2"/>
  <c r="I316" i="2" s="1"/>
  <c r="D314" i="2"/>
  <c r="I314" i="2" s="1"/>
  <c r="D310" i="2"/>
  <c r="I310" i="2" s="1"/>
  <c r="D307" i="2"/>
  <c r="D303" i="2"/>
  <c r="D302" i="2" s="1"/>
  <c r="I302" i="2" s="1"/>
  <c r="D300" i="2"/>
  <c r="I300" i="2" s="1"/>
  <c r="D298" i="2"/>
  <c r="D294" i="2"/>
  <c r="D291" i="2"/>
  <c r="I291" i="2" s="1"/>
  <c r="D287" i="2"/>
  <c r="D283" i="2"/>
  <c r="D282" i="2" s="1"/>
  <c r="D281" i="2" s="1"/>
  <c r="I281" i="2" s="1"/>
  <c r="D278" i="2"/>
  <c r="D275" i="2"/>
  <c r="I275" i="2" s="1"/>
  <c r="D272" i="2"/>
  <c r="D269" i="2"/>
  <c r="D268" i="2" s="1"/>
  <c r="D264" i="2"/>
  <c r="I264" i="2" s="1"/>
  <c r="D262" i="2"/>
  <c r="D261" i="2" s="1"/>
  <c r="D258" i="2"/>
  <c r="I258" i="2" s="1"/>
  <c r="D256" i="2"/>
  <c r="D253" i="2"/>
  <c r="D252" i="2" s="1"/>
  <c r="D250" i="2"/>
  <c r="D247" i="2"/>
  <c r="D243" i="2"/>
  <c r="I243" i="2" s="1"/>
  <c r="D241" i="2"/>
  <c r="I241" i="2" s="1"/>
  <c r="D236" i="2"/>
  <c r="D233" i="2"/>
  <c r="I233" i="2" s="1"/>
  <c r="D229" i="2"/>
  <c r="D228" i="2" s="1"/>
  <c r="I228" i="2" s="1"/>
  <c r="D225" i="2"/>
  <c r="D222" i="2"/>
  <c r="D219" i="2"/>
  <c r="D218" i="2" s="1"/>
  <c r="I218" i="2" s="1"/>
  <c r="D214" i="2"/>
  <c r="D211" i="2"/>
  <c r="D204" i="2"/>
  <c r="D203" i="2" s="1"/>
  <c r="I203" i="2" s="1"/>
  <c r="D201" i="2"/>
  <c r="D200" i="2" s="1"/>
  <c r="D197" i="2"/>
  <c r="I197" i="2" s="1"/>
  <c r="D192" i="2"/>
  <c r="D191" i="2" s="1"/>
  <c r="I191" i="2" s="1"/>
  <c r="D188" i="2"/>
  <c r="I188" i="2" s="1"/>
  <c r="D186" i="2"/>
  <c r="D182" i="2"/>
  <c r="I182" i="2" s="1"/>
  <c r="D178" i="2"/>
  <c r="I178" i="2" s="1"/>
  <c r="D174" i="2"/>
  <c r="I174" i="2" s="1"/>
  <c r="D172" i="2"/>
  <c r="D169" i="2"/>
  <c r="D168" i="2" s="1"/>
  <c r="I168" i="2" s="1"/>
  <c r="D165" i="2"/>
  <c r="I165" i="2" s="1"/>
  <c r="D161" i="2"/>
  <c r="D160" i="2" s="1"/>
  <c r="D158" i="2"/>
  <c r="D157" i="2" s="1"/>
  <c r="I157" i="2" s="1"/>
  <c r="D154" i="2"/>
  <c r="D149" i="2"/>
  <c r="D147" i="2"/>
  <c r="D144" i="2"/>
  <c r="I144" i="2" s="1"/>
  <c r="D141" i="2"/>
  <c r="I141" i="2" s="1"/>
  <c r="D138" i="2"/>
  <c r="I138" i="2" s="1"/>
  <c r="D133" i="2"/>
  <c r="I133" i="2" s="1"/>
  <c r="D129" i="2"/>
  <c r="D125" i="2"/>
  <c r="D124" i="2" s="1"/>
  <c r="I124" i="2" s="1"/>
  <c r="D121" i="2"/>
  <c r="I121" i="2" s="1"/>
  <c r="D116" i="2"/>
  <c r="D115" i="2" s="1"/>
  <c r="D111" i="2"/>
  <c r="D110" i="2" s="1"/>
  <c r="D109" i="2" s="1"/>
  <c r="I109" i="2" s="1"/>
  <c r="D106" i="2"/>
  <c r="I106" i="2" s="1"/>
  <c r="D104" i="2"/>
  <c r="D100" i="2"/>
  <c r="D99" i="2" s="1"/>
  <c r="I99" i="2" s="1"/>
  <c r="D95" i="2"/>
  <c r="D94" i="2" s="1"/>
  <c r="I94" i="2" s="1"/>
  <c r="D90" i="2"/>
  <c r="D89" i="2" s="1"/>
  <c r="D86" i="2"/>
  <c r="I86" i="2" s="1"/>
  <c r="D79" i="2"/>
  <c r="I79" i="2" s="1"/>
  <c r="D77" i="2"/>
  <c r="I77" i="2" s="1"/>
  <c r="D75" i="2"/>
  <c r="I75" i="2" s="1"/>
  <c r="D71" i="2"/>
  <c r="D69" i="2"/>
  <c r="I69" i="2" s="1"/>
  <c r="D66" i="2"/>
  <c r="D61" i="2"/>
  <c r="D60" i="2" s="1"/>
  <c r="D57" i="2"/>
  <c r="I57" i="2" s="1"/>
  <c r="D53" i="2"/>
  <c r="D49" i="2"/>
  <c r="I49" i="2" s="1"/>
  <c r="D46" i="2"/>
  <c r="I46" i="2" s="1"/>
  <c r="D43" i="2"/>
  <c r="D42" i="2" s="1"/>
  <c r="D39" i="2"/>
  <c r="D35" i="2"/>
  <c r="D34" i="2" s="1"/>
  <c r="D33" i="2" s="1"/>
  <c r="D31" i="2"/>
  <c r="I31" i="2" s="1"/>
  <c r="D28" i="2"/>
  <c r="D27" i="2" s="1"/>
  <c r="I27" i="2" s="1"/>
  <c r="D23" i="2"/>
  <c r="D22" i="2" s="1"/>
  <c r="I22" i="2" s="1"/>
  <c r="D14" i="2"/>
  <c r="I14" i="2" s="1"/>
  <c r="C354" i="2"/>
  <c r="C353" i="2" s="1"/>
  <c r="C352" i="2" s="1"/>
  <c r="C351" i="2" s="1"/>
  <c r="H351" i="2" s="1"/>
  <c r="C349" i="2"/>
  <c r="C348" i="2" s="1"/>
  <c r="H348" i="2" s="1"/>
  <c r="C346" i="2"/>
  <c r="C341" i="2"/>
  <c r="C340" i="2" s="1"/>
  <c r="C338" i="2"/>
  <c r="C337" i="2" s="1"/>
  <c r="H337" i="2" s="1"/>
  <c r="C335" i="2"/>
  <c r="C330" i="2"/>
  <c r="H330" i="2" s="1"/>
  <c r="C328" i="2"/>
  <c r="H328" i="2" s="1"/>
  <c r="C325" i="2"/>
  <c r="C324" i="2" s="1"/>
  <c r="H324" i="2" s="1"/>
  <c r="C320" i="2"/>
  <c r="C319" i="2" s="1"/>
  <c r="H319" i="2" s="1"/>
  <c r="C316" i="2"/>
  <c r="C314" i="2"/>
  <c r="H314" i="2" s="1"/>
  <c r="C310" i="2"/>
  <c r="C309" i="2" s="1"/>
  <c r="H309" i="2" s="1"/>
  <c r="C307" i="2"/>
  <c r="C306" i="2" s="1"/>
  <c r="H306" i="2" s="1"/>
  <c r="C303" i="2"/>
  <c r="C302" i="2" s="1"/>
  <c r="H302" i="2" s="1"/>
  <c r="C300" i="2"/>
  <c r="H300" i="2" s="1"/>
  <c r="C298" i="2"/>
  <c r="H298" i="2" s="1"/>
  <c r="C294" i="2"/>
  <c r="C293" i="2" s="1"/>
  <c r="H293" i="2" s="1"/>
  <c r="C291" i="2"/>
  <c r="C290" i="2" s="1"/>
  <c r="H290" i="2" s="1"/>
  <c r="C287" i="2"/>
  <c r="H287" i="2" s="1"/>
  <c r="C283" i="2"/>
  <c r="C282" i="2" s="1"/>
  <c r="C281" i="2" s="1"/>
  <c r="H281" i="2" s="1"/>
  <c r="C278" i="2"/>
  <c r="C277" i="2" s="1"/>
  <c r="H277" i="2" s="1"/>
  <c r="C275" i="2"/>
  <c r="C272" i="2"/>
  <c r="H272" i="2" s="1"/>
  <c r="C269" i="2"/>
  <c r="C268" i="2" s="1"/>
  <c r="H268" i="2" s="1"/>
  <c r="C264" i="2"/>
  <c r="H264" i="2" s="1"/>
  <c r="C262" i="2"/>
  <c r="C261" i="2" s="1"/>
  <c r="H261" i="2" s="1"/>
  <c r="C258" i="2"/>
  <c r="H258" i="2" s="1"/>
  <c r="C256" i="2"/>
  <c r="H256" i="2" s="1"/>
  <c r="C253" i="2"/>
  <c r="H253" i="2" s="1"/>
  <c r="C250" i="2"/>
  <c r="C249" i="2" s="1"/>
  <c r="H249" i="2" s="1"/>
  <c r="C247" i="2"/>
  <c r="H247" i="2" s="1"/>
  <c r="C243" i="2"/>
  <c r="H243" i="2" s="1"/>
  <c r="C241" i="2"/>
  <c r="C236" i="2"/>
  <c r="H236" i="2" s="1"/>
  <c r="C233" i="2"/>
  <c r="C229" i="2"/>
  <c r="C228" i="2" s="1"/>
  <c r="H228" i="2" s="1"/>
  <c r="C225" i="2"/>
  <c r="H225" i="2" s="1"/>
  <c r="C222" i="2"/>
  <c r="C219" i="2"/>
  <c r="C218" i="2" s="1"/>
  <c r="C214" i="2"/>
  <c r="H214" i="2" s="1"/>
  <c r="C211" i="2"/>
  <c r="C204" i="2"/>
  <c r="C203" i="2" s="1"/>
  <c r="H203" i="2" s="1"/>
  <c r="C201" i="2"/>
  <c r="C200" i="2" s="1"/>
  <c r="H200" i="2" s="1"/>
  <c r="C197" i="2"/>
  <c r="C196" i="2" s="1"/>
  <c r="H196" i="2" s="1"/>
  <c r="C192" i="2"/>
  <c r="C191" i="2" s="1"/>
  <c r="H191" i="2" s="1"/>
  <c r="C188" i="2"/>
  <c r="C186" i="2"/>
  <c r="C182" i="2"/>
  <c r="C181" i="2" s="1"/>
  <c r="H181" i="2" s="1"/>
  <c r="C178" i="2"/>
  <c r="C177" i="2" s="1"/>
  <c r="H177" i="2" s="1"/>
  <c r="C174" i="2"/>
  <c r="H174" i="2" s="1"/>
  <c r="C172" i="2"/>
  <c r="C169" i="2"/>
  <c r="H169" i="2" s="1"/>
  <c r="C165" i="2"/>
  <c r="C164" i="2" s="1"/>
  <c r="H164" i="2" s="1"/>
  <c r="C161" i="2"/>
  <c r="C160" i="2" s="1"/>
  <c r="H160" i="2" s="1"/>
  <c r="C158" i="2"/>
  <c r="H158" i="2" s="1"/>
  <c r="C149" i="2"/>
  <c r="H149" i="2" s="1"/>
  <c r="C147" i="2"/>
  <c r="H147" i="2" s="1"/>
  <c r="C144" i="2"/>
  <c r="H144" i="2" s="1"/>
  <c r="C141" i="2"/>
  <c r="H141" i="2" s="1"/>
  <c r="C138" i="2"/>
  <c r="C137" i="2" s="1"/>
  <c r="H137" i="2" s="1"/>
  <c r="C133" i="2"/>
  <c r="H133" i="2" s="1"/>
  <c r="C129" i="2"/>
  <c r="H129" i="2" s="1"/>
  <c r="C125" i="2"/>
  <c r="C124" i="2" s="1"/>
  <c r="H124" i="2" s="1"/>
  <c r="C116" i="2"/>
  <c r="C115" i="2" s="1"/>
  <c r="C114" i="2" s="1"/>
  <c r="H114" i="2" s="1"/>
  <c r="C111" i="2"/>
  <c r="H111" i="2" s="1"/>
  <c r="C106" i="2"/>
  <c r="H106" i="2" s="1"/>
  <c r="C104" i="2"/>
  <c r="H104" i="2" s="1"/>
  <c r="C100" i="2"/>
  <c r="C99" i="2" s="1"/>
  <c r="H99" i="2" s="1"/>
  <c r="C95" i="2"/>
  <c r="C94" i="2" s="1"/>
  <c r="C90" i="2"/>
  <c r="H90" i="2" s="1"/>
  <c r="C86" i="2"/>
  <c r="C85" i="2" s="1"/>
  <c r="H85" i="2" s="1"/>
  <c r="C79" i="2"/>
  <c r="H79" i="2" s="1"/>
  <c r="C77" i="2"/>
  <c r="C75" i="2"/>
  <c r="C71" i="2"/>
  <c r="H71" i="2" s="1"/>
  <c r="C69" i="2"/>
  <c r="H69" i="2" s="1"/>
  <c r="C66" i="2"/>
  <c r="C65" i="2" s="1"/>
  <c r="H65" i="2" s="1"/>
  <c r="C61" i="2"/>
  <c r="C60" i="2" s="1"/>
  <c r="H60" i="2" s="1"/>
  <c r="C57" i="2"/>
  <c r="H57" i="2" s="1"/>
  <c r="C53" i="2"/>
  <c r="H53" i="2" s="1"/>
  <c r="C49" i="2"/>
  <c r="C48" i="2" s="1"/>
  <c r="H48" i="2" s="1"/>
  <c r="C46" i="2"/>
  <c r="C45" i="2" s="1"/>
  <c r="H45" i="2" s="1"/>
  <c r="C43" i="2"/>
  <c r="H43" i="2" s="1"/>
  <c r="C39" i="2"/>
  <c r="C38" i="2" s="1"/>
  <c r="H38" i="2" s="1"/>
  <c r="C35" i="2"/>
  <c r="H35" i="2" s="1"/>
  <c r="C31" i="2"/>
  <c r="C30" i="2" s="1"/>
  <c r="H30" i="2" s="1"/>
  <c r="C28" i="2"/>
  <c r="C27" i="2" s="1"/>
  <c r="H27" i="2" s="1"/>
  <c r="C23" i="2"/>
  <c r="C22" i="2" s="1"/>
  <c r="C14" i="2"/>
  <c r="H14" i="2" s="1"/>
  <c r="E316" i="2" l="1"/>
  <c r="E346" i="2"/>
  <c r="C168" i="2"/>
  <c r="H168" i="2" s="1"/>
  <c r="C210" i="2"/>
  <c r="C209" i="2" s="1"/>
  <c r="H209" i="2" s="1"/>
  <c r="D13" i="2"/>
  <c r="I13" i="2" s="1"/>
  <c r="C120" i="2"/>
  <c r="H120" i="2" s="1"/>
  <c r="E335" i="2"/>
  <c r="C171" i="2"/>
  <c r="H171" i="2" s="1"/>
  <c r="D137" i="2"/>
  <c r="I137" i="2" s="1"/>
  <c r="D260" i="2"/>
  <c r="I260" i="2" s="1"/>
  <c r="D345" i="2"/>
  <c r="I345" i="2" s="1"/>
  <c r="H154" i="2"/>
  <c r="E233" i="2"/>
  <c r="C42" i="2"/>
  <c r="H42" i="2" s="1"/>
  <c r="D30" i="2"/>
  <c r="I30" i="2" s="1"/>
  <c r="D290" i="2"/>
  <c r="I290" i="2" s="1"/>
  <c r="D232" i="2"/>
  <c r="I232" i="2" s="1"/>
  <c r="C110" i="2"/>
  <c r="C109" i="2" s="1"/>
  <c r="H109" i="2" s="1"/>
  <c r="C246" i="2"/>
  <c r="H246" i="2" s="1"/>
  <c r="I253" i="2"/>
  <c r="E250" i="2"/>
  <c r="E307" i="2"/>
  <c r="H229" i="2"/>
  <c r="E77" i="2"/>
  <c r="E154" i="2"/>
  <c r="C286" i="2"/>
  <c r="C285" i="2" s="1"/>
  <c r="H285" i="2" s="1"/>
  <c r="D45" i="2"/>
  <c r="E45" i="2" s="1"/>
  <c r="D185" i="2"/>
  <c r="I185" i="2" s="1"/>
  <c r="E354" i="2"/>
  <c r="E229" i="2"/>
  <c r="E104" i="2"/>
  <c r="E147" i="2"/>
  <c r="E214" i="2"/>
  <c r="H341" i="2"/>
  <c r="H325" i="2"/>
  <c r="H269" i="2"/>
  <c r="H204" i="2"/>
  <c r="E94" i="2"/>
  <c r="D48" i="2"/>
  <c r="I48" i="2" s="1"/>
  <c r="D68" i="2"/>
  <c r="I68" i="2" s="1"/>
  <c r="D85" i="2"/>
  <c r="E85" i="2" s="1"/>
  <c r="H100" i="2"/>
  <c r="E22" i="2"/>
  <c r="E39" i="2"/>
  <c r="D52" i="2"/>
  <c r="I52" i="2" s="1"/>
  <c r="E115" i="2"/>
  <c r="E247" i="2"/>
  <c r="E287" i="2"/>
  <c r="E328" i="2"/>
  <c r="H303" i="2"/>
  <c r="H125" i="2"/>
  <c r="H94" i="2"/>
  <c r="E141" i="2"/>
  <c r="E46" i="2"/>
  <c r="E14" i="2"/>
  <c r="D38" i="2"/>
  <c r="E38" i="2" s="1"/>
  <c r="D140" i="2"/>
  <c r="I140" i="2" s="1"/>
  <c r="D181" i="2"/>
  <c r="I181" i="2" s="1"/>
  <c r="D221" i="2"/>
  <c r="I221" i="2" s="1"/>
  <c r="E272" i="2"/>
  <c r="D353" i="2"/>
  <c r="I354" i="2"/>
  <c r="I349" i="2"/>
  <c r="I335" i="2"/>
  <c r="H278" i="2"/>
  <c r="H262" i="2"/>
  <c r="I236" i="2"/>
  <c r="I111" i="2"/>
  <c r="H19" i="2"/>
  <c r="E178" i="2"/>
  <c r="E165" i="2"/>
  <c r="E71" i="2"/>
  <c r="E225" i="2"/>
  <c r="E337" i="2"/>
  <c r="I110" i="2"/>
  <c r="E129" i="2"/>
  <c r="E200" i="2"/>
  <c r="E243" i="2"/>
  <c r="E256" i="2"/>
  <c r="E294" i="2"/>
  <c r="E314" i="2"/>
  <c r="H335" i="2"/>
  <c r="C74" i="2"/>
  <c r="H74" i="2" s="1"/>
  <c r="E188" i="2"/>
  <c r="C252" i="2"/>
  <c r="H252" i="2" s="1"/>
  <c r="E57" i="2"/>
  <c r="E149" i="2"/>
  <c r="E172" i="2"/>
  <c r="D246" i="2"/>
  <c r="E258" i="2"/>
  <c r="E278" i="2"/>
  <c r="D297" i="2"/>
  <c r="I297" i="2" s="1"/>
  <c r="H353" i="2"/>
  <c r="H282" i="2"/>
  <c r="I247" i="2"/>
  <c r="I214" i="2"/>
  <c r="H211" i="2"/>
  <c r="I154" i="2"/>
  <c r="H116" i="2"/>
  <c r="E300" i="2"/>
  <c r="E218" i="2"/>
  <c r="E349" i="2"/>
  <c r="E60" i="2"/>
  <c r="E116" i="2"/>
  <c r="E186" i="2"/>
  <c r="E211" i="2"/>
  <c r="H352" i="2"/>
  <c r="H218" i="2"/>
  <c r="D271" i="2"/>
  <c r="I271" i="2" s="1"/>
  <c r="E158" i="2"/>
  <c r="C221" i="2"/>
  <c r="H221" i="2" s="1"/>
  <c r="C271" i="2"/>
  <c r="H271" i="2" s="1"/>
  <c r="E66" i="2"/>
  <c r="D103" i="2"/>
  <c r="I103" i="2" s="1"/>
  <c r="D120" i="2"/>
  <c r="E138" i="2"/>
  <c r="D177" i="2"/>
  <c r="D249" i="2"/>
  <c r="I249" i="2" s="1"/>
  <c r="E264" i="2"/>
  <c r="I325" i="2"/>
  <c r="H310" i="2"/>
  <c r="I303" i="2"/>
  <c r="I186" i="2"/>
  <c r="H61" i="2"/>
  <c r="H354" i="2"/>
  <c r="H349" i="2"/>
  <c r="H346" i="2"/>
  <c r="E348" i="2"/>
  <c r="C345" i="2"/>
  <c r="H345" i="2" s="1"/>
  <c r="H340" i="2"/>
  <c r="E340" i="2"/>
  <c r="H338" i="2"/>
  <c r="I337" i="2"/>
  <c r="E338" i="2"/>
  <c r="C334" i="2"/>
  <c r="C333" i="2" s="1"/>
  <c r="I341" i="2"/>
  <c r="I338" i="2"/>
  <c r="E341" i="2"/>
  <c r="I324" i="2"/>
  <c r="E324" i="2"/>
  <c r="E320" i="2"/>
  <c r="D319" i="2"/>
  <c r="E325" i="2"/>
  <c r="E330" i="2"/>
  <c r="I328" i="2"/>
  <c r="D327" i="2"/>
  <c r="H320" i="2"/>
  <c r="H316" i="2"/>
  <c r="C313" i="2"/>
  <c r="H313" i="2" s="1"/>
  <c r="D306" i="2"/>
  <c r="E310" i="2"/>
  <c r="D309" i="2"/>
  <c r="H307" i="2"/>
  <c r="I307" i="2"/>
  <c r="E302" i="2"/>
  <c r="E298" i="2"/>
  <c r="E303" i="2"/>
  <c r="E291" i="2"/>
  <c r="D293" i="2"/>
  <c r="I298" i="2"/>
  <c r="I294" i="2"/>
  <c r="H294" i="2"/>
  <c r="H291" i="2"/>
  <c r="I287" i="2"/>
  <c r="D286" i="2"/>
  <c r="I283" i="2"/>
  <c r="H283" i="2"/>
  <c r="E283" i="2"/>
  <c r="I282" i="2"/>
  <c r="E282" i="2"/>
  <c r="E281" i="2"/>
  <c r="I268" i="2"/>
  <c r="E268" i="2"/>
  <c r="E275" i="2"/>
  <c r="E269" i="2"/>
  <c r="D277" i="2"/>
  <c r="I278" i="2"/>
  <c r="I272" i="2"/>
  <c r="I269" i="2"/>
  <c r="H275" i="2"/>
  <c r="C260" i="2"/>
  <c r="H260" i="2" s="1"/>
  <c r="I262" i="2"/>
  <c r="E262" i="2"/>
  <c r="I261" i="2"/>
  <c r="E261" i="2"/>
  <c r="I252" i="2"/>
  <c r="I256" i="2"/>
  <c r="I250" i="2"/>
  <c r="H250" i="2"/>
  <c r="E253" i="2"/>
  <c r="C240" i="2"/>
  <c r="H241" i="2"/>
  <c r="D240" i="2"/>
  <c r="E241" i="2"/>
  <c r="E236" i="2"/>
  <c r="H233" i="2"/>
  <c r="I229" i="2"/>
  <c r="E228" i="2"/>
  <c r="E222" i="2"/>
  <c r="I225" i="2"/>
  <c r="I222" i="2"/>
  <c r="I219" i="2"/>
  <c r="H222" i="2"/>
  <c r="H219" i="2"/>
  <c r="E219" i="2"/>
  <c r="I211" i="2"/>
  <c r="E203" i="2"/>
  <c r="E197" i="2"/>
  <c r="E191" i="2"/>
  <c r="D196" i="2"/>
  <c r="D190" i="2" s="1"/>
  <c r="I204" i="2"/>
  <c r="I201" i="2"/>
  <c r="I192" i="2"/>
  <c r="H201" i="2"/>
  <c r="H192" i="2"/>
  <c r="E201" i="2"/>
  <c r="I200" i="2"/>
  <c r="H197" i="2"/>
  <c r="E204" i="2"/>
  <c r="E192" i="2"/>
  <c r="C185" i="2"/>
  <c r="H185" i="2" s="1"/>
  <c r="H186" i="2"/>
  <c r="H188" i="2"/>
  <c r="H182" i="2"/>
  <c r="E182" i="2"/>
  <c r="H178" i="2"/>
  <c r="I172" i="2"/>
  <c r="I169" i="2"/>
  <c r="E169" i="2"/>
  <c r="D164" i="2"/>
  <c r="H172" i="2"/>
  <c r="E174" i="2"/>
  <c r="H165" i="2"/>
  <c r="I160" i="2"/>
  <c r="E160" i="2"/>
  <c r="H153" i="2"/>
  <c r="C157" i="2"/>
  <c r="C152" i="2" s="1"/>
  <c r="D153" i="2"/>
  <c r="I161" i="2"/>
  <c r="I158" i="2"/>
  <c r="E161" i="2"/>
  <c r="H161" i="2"/>
  <c r="I147" i="2"/>
  <c r="H138" i="2"/>
  <c r="E133" i="2"/>
  <c r="D128" i="2"/>
  <c r="E144" i="2"/>
  <c r="I129" i="2"/>
  <c r="E124" i="2"/>
  <c r="I125" i="2"/>
  <c r="E121" i="2"/>
  <c r="E125" i="2"/>
  <c r="I116" i="2"/>
  <c r="I115" i="2"/>
  <c r="H115" i="2"/>
  <c r="D114" i="2"/>
  <c r="E111" i="2"/>
  <c r="I100" i="2"/>
  <c r="E99" i="2"/>
  <c r="C103" i="2"/>
  <c r="H103" i="2" s="1"/>
  <c r="I104" i="2"/>
  <c r="H95" i="2"/>
  <c r="E95" i="2"/>
  <c r="E106" i="2"/>
  <c r="E100" i="2"/>
  <c r="I90" i="2"/>
  <c r="I89" i="2"/>
  <c r="H86" i="2"/>
  <c r="E90" i="2"/>
  <c r="C89" i="2"/>
  <c r="H89" i="2" s="1"/>
  <c r="E86" i="2"/>
  <c r="H75" i="2"/>
  <c r="D65" i="2"/>
  <c r="I61" i="2"/>
  <c r="E75" i="2"/>
  <c r="E69" i="2"/>
  <c r="H77" i="2"/>
  <c r="I66" i="2"/>
  <c r="I60" i="2"/>
  <c r="E79" i="2"/>
  <c r="E61" i="2"/>
  <c r="H66" i="2"/>
  <c r="I71" i="2"/>
  <c r="I53" i="2"/>
  <c r="E53" i="2"/>
  <c r="E49" i="2"/>
  <c r="H49" i="2"/>
  <c r="I42" i="2"/>
  <c r="E43" i="2"/>
  <c r="I43" i="2"/>
  <c r="H46" i="2"/>
  <c r="I39" i="2"/>
  <c r="H39" i="2"/>
  <c r="I33" i="2"/>
  <c r="C34" i="2"/>
  <c r="E34" i="2" s="1"/>
  <c r="I35" i="2"/>
  <c r="I34" i="2"/>
  <c r="E35" i="2"/>
  <c r="I28" i="2"/>
  <c r="E27" i="2"/>
  <c r="H31" i="2"/>
  <c r="H28" i="2"/>
  <c r="H22" i="2"/>
  <c r="E31" i="2"/>
  <c r="I23" i="2"/>
  <c r="E23" i="2"/>
  <c r="H23" i="2"/>
  <c r="E28" i="2"/>
  <c r="D18" i="2"/>
  <c r="C13" i="2"/>
  <c r="H13" i="2" s="1"/>
  <c r="E19" i="2"/>
  <c r="I95" i="2"/>
  <c r="D74" i="2"/>
  <c r="D146" i="2"/>
  <c r="I149" i="2"/>
  <c r="C297" i="2"/>
  <c r="H297" i="2" s="1"/>
  <c r="C327" i="2"/>
  <c r="H327" i="2" s="1"/>
  <c r="D313" i="2"/>
  <c r="C255" i="2"/>
  <c r="H255" i="2" s="1"/>
  <c r="D255" i="2"/>
  <c r="C232" i="2"/>
  <c r="D210" i="2"/>
  <c r="D171" i="2"/>
  <c r="C146" i="2"/>
  <c r="H146" i="2" s="1"/>
  <c r="C140" i="2"/>
  <c r="H140" i="2" s="1"/>
  <c r="D333" i="2"/>
  <c r="C190" i="2"/>
  <c r="H190" i="2" s="1"/>
  <c r="C128" i="2"/>
  <c r="H128" i="2" s="1"/>
  <c r="C68" i="2"/>
  <c r="H68" i="2" s="1"/>
  <c r="C52" i="2"/>
  <c r="C21" i="2"/>
  <c r="H21" i="2" s="1"/>
  <c r="C12" i="2" l="1"/>
  <c r="H12" i="2" s="1"/>
  <c r="D231" i="2"/>
  <c r="I231" i="2" s="1"/>
  <c r="E30" i="2"/>
  <c r="E168" i="2"/>
  <c r="E290" i="2"/>
  <c r="H210" i="2"/>
  <c r="D344" i="2"/>
  <c r="I344" i="2" s="1"/>
  <c r="H286" i="2"/>
  <c r="D21" i="2"/>
  <c r="I21" i="2" s="1"/>
  <c r="E140" i="2"/>
  <c r="E120" i="2"/>
  <c r="E137" i="2"/>
  <c r="E42" i="2"/>
  <c r="C119" i="2"/>
  <c r="H119" i="2" s="1"/>
  <c r="C163" i="2"/>
  <c r="H163" i="2" s="1"/>
  <c r="C37" i="2"/>
  <c r="H37" i="2" s="1"/>
  <c r="C267" i="2"/>
  <c r="C266" i="2" s="1"/>
  <c r="H266" i="2" s="1"/>
  <c r="E246" i="2"/>
  <c r="I45" i="2"/>
  <c r="I85" i="2"/>
  <c r="E52" i="2"/>
  <c r="C318" i="2"/>
  <c r="H318" i="2" s="1"/>
  <c r="D267" i="2"/>
  <c r="E48" i="2"/>
  <c r="H110" i="2"/>
  <c r="E109" i="2"/>
  <c r="E110" i="2"/>
  <c r="E89" i="2"/>
  <c r="C84" i="2"/>
  <c r="H84" i="2" s="1"/>
  <c r="D119" i="2"/>
  <c r="I119" i="2" s="1"/>
  <c r="I246" i="2"/>
  <c r="D84" i="2"/>
  <c r="I84" i="2" s="1"/>
  <c r="D217" i="2"/>
  <c r="I217" i="2" s="1"/>
  <c r="E271" i="2"/>
  <c r="D127" i="2"/>
  <c r="I127" i="2" s="1"/>
  <c r="D176" i="2"/>
  <c r="D93" i="2"/>
  <c r="I93" i="2" s="1"/>
  <c r="E13" i="2"/>
  <c r="D51" i="2"/>
  <c r="I51" i="2" s="1"/>
  <c r="E181" i="2"/>
  <c r="D289" i="2"/>
  <c r="I289" i="2" s="1"/>
  <c r="E68" i="2"/>
  <c r="D245" i="2"/>
  <c r="E249" i="2"/>
  <c r="C217" i="2"/>
  <c r="H217" i="2" s="1"/>
  <c r="E221" i="2"/>
  <c r="C245" i="2"/>
  <c r="H245" i="2" s="1"/>
  <c r="I38" i="2"/>
  <c r="C344" i="2"/>
  <c r="H344" i="2" s="1"/>
  <c r="E345" i="2"/>
  <c r="E177" i="2"/>
  <c r="I177" i="2"/>
  <c r="D37" i="2"/>
  <c r="I37" i="2" s="1"/>
  <c r="I120" i="2"/>
  <c r="E252" i="2"/>
  <c r="E297" i="2"/>
  <c r="D352" i="2"/>
  <c r="I353" i="2"/>
  <c r="E353" i="2"/>
  <c r="H334" i="2"/>
  <c r="E334" i="2"/>
  <c r="H333" i="2"/>
  <c r="I333" i="2"/>
  <c r="E333" i="2"/>
  <c r="E327" i="2"/>
  <c r="I327" i="2"/>
  <c r="D318" i="2"/>
  <c r="I319" i="2"/>
  <c r="E319" i="2"/>
  <c r="I306" i="2"/>
  <c r="E306" i="2"/>
  <c r="C305" i="2"/>
  <c r="H305" i="2" s="1"/>
  <c r="D305" i="2"/>
  <c r="E313" i="2"/>
  <c r="I313" i="2"/>
  <c r="I309" i="2"/>
  <c r="E309" i="2"/>
  <c r="E293" i="2"/>
  <c r="I293" i="2"/>
  <c r="D285" i="2"/>
  <c r="E286" i="2"/>
  <c r="I286" i="2"/>
  <c r="I277" i="2"/>
  <c r="E277" i="2"/>
  <c r="E260" i="2"/>
  <c r="I255" i="2"/>
  <c r="E255" i="2"/>
  <c r="D239" i="2"/>
  <c r="I240" i="2"/>
  <c r="E240" i="2"/>
  <c r="C239" i="2"/>
  <c r="H239" i="2" s="1"/>
  <c r="H240" i="2"/>
  <c r="C231" i="2"/>
  <c r="H232" i="2"/>
  <c r="E232" i="2"/>
  <c r="D209" i="2"/>
  <c r="E210" i="2"/>
  <c r="I210" i="2"/>
  <c r="I190" i="2"/>
  <c r="E190" i="2"/>
  <c r="I196" i="2"/>
  <c r="E196" i="2"/>
  <c r="E185" i="2"/>
  <c r="C176" i="2"/>
  <c r="H176" i="2" s="1"/>
  <c r="D163" i="2"/>
  <c r="E171" i="2"/>
  <c r="I171" i="2"/>
  <c r="I164" i="2"/>
  <c r="E164" i="2"/>
  <c r="E153" i="2"/>
  <c r="D152" i="2"/>
  <c r="I153" i="2"/>
  <c r="H152" i="2"/>
  <c r="H157" i="2"/>
  <c r="E157" i="2"/>
  <c r="I146" i="2"/>
  <c r="E146" i="2"/>
  <c r="E128" i="2"/>
  <c r="I128" i="2"/>
  <c r="I114" i="2"/>
  <c r="E114" i="2"/>
  <c r="E103" i="2"/>
  <c r="C93" i="2"/>
  <c r="E65" i="2"/>
  <c r="I65" i="2"/>
  <c r="I74" i="2"/>
  <c r="E74" i="2"/>
  <c r="C33" i="2"/>
  <c r="H34" i="2"/>
  <c r="E18" i="2"/>
  <c r="I18" i="2"/>
  <c r="D12" i="2"/>
  <c r="C51" i="2"/>
  <c r="H51" i="2" s="1"/>
  <c r="H52" i="2"/>
  <c r="C289" i="2"/>
  <c r="H289" i="2" s="1"/>
  <c r="C127" i="2"/>
  <c r="E21" i="2" l="1"/>
  <c r="E267" i="2"/>
  <c r="C83" i="2"/>
  <c r="H83" i="2" s="1"/>
  <c r="D11" i="2"/>
  <c r="I11" i="2" s="1"/>
  <c r="D332" i="2"/>
  <c r="I332" i="2" s="1"/>
  <c r="H267" i="2"/>
  <c r="D113" i="2"/>
  <c r="I113" i="2" s="1"/>
  <c r="E119" i="2"/>
  <c r="I267" i="2"/>
  <c r="D266" i="2"/>
  <c r="I266" i="2" s="1"/>
  <c r="E51" i="2"/>
  <c r="D92" i="2"/>
  <c r="I92" i="2" s="1"/>
  <c r="D83" i="2"/>
  <c r="I83" i="2" s="1"/>
  <c r="E176" i="2"/>
  <c r="E84" i="2"/>
  <c r="I176" i="2"/>
  <c r="E344" i="2"/>
  <c r="E37" i="2"/>
  <c r="E305" i="2"/>
  <c r="C332" i="2"/>
  <c r="H332" i="2" s="1"/>
  <c r="E289" i="2"/>
  <c r="C151" i="2"/>
  <c r="H151" i="2" s="1"/>
  <c r="E245" i="2"/>
  <c r="D351" i="2"/>
  <c r="I352" i="2"/>
  <c r="E352" i="2"/>
  <c r="E217" i="2"/>
  <c r="I245" i="2"/>
  <c r="I318" i="2"/>
  <c r="E318" i="2"/>
  <c r="I305" i="2"/>
  <c r="D280" i="2"/>
  <c r="I280" i="2" s="1"/>
  <c r="I285" i="2"/>
  <c r="E285" i="2"/>
  <c r="I239" i="2"/>
  <c r="E239" i="2"/>
  <c r="H231" i="2"/>
  <c r="E231" i="2"/>
  <c r="C208" i="2"/>
  <c r="H208" i="2" s="1"/>
  <c r="I209" i="2"/>
  <c r="D208" i="2"/>
  <c r="E209" i="2"/>
  <c r="E163" i="2"/>
  <c r="I163" i="2"/>
  <c r="D151" i="2"/>
  <c r="I152" i="2"/>
  <c r="E152" i="2"/>
  <c r="H127" i="2"/>
  <c r="C113" i="2"/>
  <c r="H113" i="2" s="1"/>
  <c r="E127" i="2"/>
  <c r="C92" i="2"/>
  <c r="H92" i="2" s="1"/>
  <c r="H93" i="2"/>
  <c r="E93" i="2"/>
  <c r="C11" i="2"/>
  <c r="H11" i="2" s="1"/>
  <c r="H33" i="2"/>
  <c r="E33" i="2"/>
  <c r="I12" i="2"/>
  <c r="E12" i="2"/>
  <c r="C280" i="2"/>
  <c r="H280" i="2" s="1"/>
  <c r="E266" i="2" l="1"/>
  <c r="E83" i="2"/>
  <c r="E332" i="2"/>
  <c r="E113" i="2"/>
  <c r="I351" i="2"/>
  <c r="E351" i="2"/>
  <c r="E280" i="2"/>
  <c r="D10" i="2"/>
  <c r="I10" i="2" s="1"/>
  <c r="E208" i="2"/>
  <c r="I208" i="2"/>
  <c r="I151" i="2"/>
  <c r="E151" i="2"/>
  <c r="E92" i="2"/>
  <c r="E11" i="2"/>
  <c r="C10" i="2"/>
  <c r="H10" i="2" s="1"/>
  <c r="E10" i="2" l="1"/>
</calcChain>
</file>

<file path=xl/sharedStrings.xml><?xml version="1.0" encoding="utf-8"?>
<sst xmlns="http://schemas.openxmlformats.org/spreadsheetml/2006/main" count="733" uniqueCount="451">
  <si>
    <t>Наименование показателя</t>
  </si>
  <si>
    <t>6</t>
  </si>
  <si>
    <t>10</t>
  </si>
  <si>
    <t>5</t>
  </si>
  <si>
    <t>23</t>
  </si>
  <si>
    <t>X</t>
  </si>
  <si>
    <t>-</t>
  </si>
  <si>
    <t>Код расхода по бюджетной классификации</t>
  </si>
  <si>
    <t>Расходы бюджета - всего
в том числе: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</si>
  <si>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</si>
  <si>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</si>
  <si>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</si>
  <si>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000 0103 0000000000 100 </t>
  </si>
  <si>
    <t>Расходы на выплаты персоналу государственных (муниципальных) органов</t>
  </si>
  <si>
    <t xml:space="preserve">000 0103 0000000000 120 </t>
  </si>
  <si>
    <t>Фонд оплаты труда государственных (муниципальных) органов</t>
  </si>
  <si>
    <t xml:space="preserve">000 0103 0000000000 121 </t>
  </si>
  <si>
    <t>Иные выплаты персоналу государственных (муниципальных) органов, за исключением фонда оплаты труда</t>
  </si>
  <si>
    <t xml:space="preserve">000 0103 0000000000 122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</si>
  <si>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</si>
  <si>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000 0103 0000000000 129 </t>
  </si>
  <si>
    <t>Закупка товаров, работ и услуг для обеспечения государственных (муниципальных) нужд</t>
  </si>
  <si>
    <t xml:space="preserve">000 0103 0000000000 200 </t>
  </si>
  <si>
    <t>Иные закупки товаров, работ и услуг для обеспечения государственных (муниципальных) нужд</t>
  </si>
  <si>
    <t xml:space="preserve">000 0103 0000000000 240 </t>
  </si>
  <si>
    <t>Прочая закупка товаров, работ и услуг</t>
  </si>
  <si>
    <t xml:space="preserve">000 0103 0000000000 244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</si>
  <si>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</si>
  <si>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</si>
  <si>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</si>
  <si>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</si>
  <si>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</si>
  <si>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</si>
  <si>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</si>
  <si>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</si>
  <si>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</si>
  <si>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>Иные бюджетные ассигнования</t>
  </si>
  <si>
    <t xml:space="preserve">000 0104 0000000000 800 </t>
  </si>
  <si>
    <t>Уплата налогов, сборов и иных платежей</t>
  </si>
  <si>
    <t xml:space="preserve">000 0104 0000000000 850 </t>
  </si>
  <si>
    <t>Уплата иных платежей</t>
  </si>
  <si>
    <t xml:space="preserve">000 0104 0000000000 853 </t>
  </si>
  <si>
    <t>Судебная система</t>
  </si>
  <si>
    <t xml:space="preserve">000 0105 0000000000 200 </t>
  </si>
  <si>
    <t xml:space="preserve">000 0105 0000000000 240 </t>
  </si>
  <si>
    <t xml:space="preserve">000 0105 0000000000 244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</si>
  <si>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</si>
  <si>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</si>
  <si>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</si>
  <si>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</si>
  <si>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</si>
  <si>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</si>
  <si>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</si>
  <si>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000 0106 0000000000 244 </t>
  </si>
  <si>
    <t xml:space="preserve">000 0106 0000000000 800 </t>
  </si>
  <si>
    <t xml:space="preserve">000 0106 0000000000 850 </t>
  </si>
  <si>
    <t xml:space="preserve">000 0106 0000000000 853 </t>
  </si>
  <si>
    <t>Резервные фонды</t>
  </si>
  <si>
    <t xml:space="preserve">000 0111 0000000000 800 </t>
  </si>
  <si>
    <t>Резервные средства</t>
  </si>
  <si>
    <t xml:space="preserve">000 0111 0000000000 870 </t>
  </si>
  <si>
    <t>Другие общегосударственные вопросы</t>
  </si>
  <si>
    <t xml:space="preserve">000 0113 0000000000 100 </t>
  </si>
  <si>
    <t>Расходы на выплаты персоналу казенных учреждений</t>
  </si>
  <si>
    <t xml:space="preserve">000 0113 0000000000 110 </t>
  </si>
  <si>
    <t>Фонд оплаты труда учреждений</t>
  </si>
  <si>
    <t xml:space="preserve">000 0113 0000000000 111 </t>
  </si>
  <si>
    <t>Иные выплаты персоналу учреждений, за исключением фонда оплаты труда</t>
  </si>
  <si>
    <t xml:space="preserve">000 0113 0000000000 112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</si>
  <si>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</si>
  <si>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000 0113 0000000000 119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</si>
  <si>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</si>
  <si>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</si>
  <si>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</si>
  <si>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</si>
  <si>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</si>
  <si>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</si>
  <si>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</si>
  <si>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000 0113 0000000000 245 </t>
  </si>
  <si>
    <t>Закупка энергетических ресурсов</t>
  </si>
  <si>
    <t xml:space="preserve">000 0113 0000000000 247 </t>
  </si>
  <si>
    <t>Социальное обеспечение и иные выплаты населению</t>
  </si>
  <si>
    <t xml:space="preserve">000 0113 0000000000 300 </t>
  </si>
  <si>
    <t>Социальные выплаты гражданам, кроме публичных нормативных социальных выплат</t>
  </si>
  <si>
    <t xml:space="preserve">000 0113 0000000000 320 </t>
  </si>
  <si>
    <t>Пособия, компенсации и иные социальные выплаты гражданам, кроме публичных нормативных обязательств</t>
  </si>
  <si>
    <t xml:space="preserve">000 0113 0000000000 321 </t>
  </si>
  <si>
    <t>Предоставление субсидий бюджетным, автономным учреждениям и иным некоммерческим организациям</t>
  </si>
  <si>
    <t xml:space="preserve">000 0113 0000000000 600 </t>
  </si>
  <si>
    <t>Субсидии бюджетным учреждениям</t>
  </si>
  <si>
    <t xml:space="preserve">000 0113 0000000000 610 </t>
  </si>
  <si>
    <t>Субсидии бюджетным учреждениям на иные цели</t>
  </si>
  <si>
    <t xml:space="preserve">000 0113 0000000000 612 </t>
  </si>
  <si>
    <t>Субсидии автономным учреждениям</t>
  </si>
  <si>
    <t xml:space="preserve">000 0113 0000000000 620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</si>
  <si>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</si>
  <si>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000 0113 0000000000 621 </t>
  </si>
  <si>
    <t>Субсидии автономным учреждениям на иные цели</t>
  </si>
  <si>
    <t xml:space="preserve">000 0113 0000000000 622 </t>
  </si>
  <si>
    <t xml:space="preserve">000 0113 0000000000 800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</si>
  <si>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</si>
  <si>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000 0113 0000000000 810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</si>
  <si>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</si>
  <si>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000 0113 0000000000 811 </t>
  </si>
  <si>
    <t>Исполнение судебных актов</t>
  </si>
  <si>
    <t xml:space="preserve">000 0113 0000000000 830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</si>
  <si>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</si>
  <si>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000 0113 0000000000 831 </t>
  </si>
  <si>
    <t xml:space="preserve">000 0113 0000000000 850 </t>
  </si>
  <si>
    <t>Уплата налога на имущество организаций и земельного налога</t>
  </si>
  <si>
    <t xml:space="preserve">000 0113 0000000000 851 </t>
  </si>
  <si>
    <t>Уплата прочих налогов, сборов</t>
  </si>
  <si>
    <t xml:space="preserve">000 0113 0000000000 852 </t>
  </si>
  <si>
    <t xml:space="preserve">000 0113 0000000000 853 </t>
  </si>
  <si>
    <t>НАЦИОНАЛЬНАЯ ОБОРОНА</t>
  </si>
  <si>
    <t>Мобилизационная и вневойсковая подготовка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</si>
  <si>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</si>
  <si>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</si>
  <si>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</si>
  <si>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</si>
  <si>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</si>
  <si>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</si>
  <si>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</si>
  <si>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</si>
  <si>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>Гражданская оборона</t>
  </si>
  <si>
    <t xml:space="preserve">000 0309 0000000000 100 </t>
  </si>
  <si>
    <t xml:space="preserve">000 0309 0000000000 110 </t>
  </si>
  <si>
    <t xml:space="preserve">000 0309 0000000000 111 </t>
  </si>
  <si>
    <t xml:space="preserve">000 0309 0000000000 112 </t>
  </si>
  <si>
    <t xml:space="preserve">000 0309 0000000000 119 </t>
  </si>
  <si>
    <t xml:space="preserve">000 0309 0000000000 200 </t>
  </si>
  <si>
    <t xml:space="preserve">000 0309 0000000000 240 </t>
  </si>
  <si>
    <t xml:space="preserve">000 0309 0000000000 244 </t>
  </si>
  <si>
    <t xml:space="preserve">000 0309 0000000000 247 </t>
  </si>
  <si>
    <t xml:space="preserve">000 0309 0000000000 800 </t>
  </si>
  <si>
    <t xml:space="preserve">000 0309 0000000000 810 </t>
  </si>
  <si>
    <t xml:space="preserve">000 0309 0000000000 811 </t>
  </si>
  <si>
    <t xml:space="preserve">000 0309 0000000000 850 </t>
  </si>
  <si>
    <t xml:space="preserve">000 0309 0000000000 852 </t>
  </si>
  <si>
    <t xml:space="preserve">000 0309 0000000000 853 </t>
  </si>
  <si>
    <t>Другие вопросы в области национальной безопасности и правоохранительной деятельности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</si>
  <si>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</si>
  <si>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</si>
  <si>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</si>
  <si>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</si>
  <si>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>Общеэкономические вопросы</t>
  </si>
  <si>
    <t xml:space="preserve">000 0401 0000000000 100 </t>
  </si>
  <si>
    <t xml:space="preserve">000 0401 0000000000 120 </t>
  </si>
  <si>
    <t xml:space="preserve">000 0401 0000000000 121 </t>
  </si>
  <si>
    <t xml:space="preserve">000 0401 0000000000 129 </t>
  </si>
  <si>
    <t>Дорожное хозяйство (дорожные фонды)</t>
  </si>
  <si>
    <t xml:space="preserve">000 0409 0000000000 200 </t>
  </si>
  <si>
    <t xml:space="preserve">000 0409 0000000000 240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</si>
  <si>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</si>
  <si>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000 0409 0000000000 243 </t>
  </si>
  <si>
    <t xml:space="preserve">000 0409 0000000000 244 </t>
  </si>
  <si>
    <t xml:space="preserve">000 0409 0000000000 600 </t>
  </si>
  <si>
    <t xml:space="preserve">000 0409 0000000000 610 </t>
  </si>
  <si>
    <t xml:space="preserve">000 0409 0000000000 612 </t>
  </si>
  <si>
    <t>Другие вопросы в области национальной экономики</t>
  </si>
  <si>
    <t xml:space="preserve">000 0412 0000000000 100 </t>
  </si>
  <si>
    <t xml:space="preserve">000 0412 0000000000 110 </t>
  </si>
  <si>
    <t xml:space="preserve">000 0412 0000000000 111 </t>
  </si>
  <si>
    <t xml:space="preserve">000 0412 0000000000 112 </t>
  </si>
  <si>
    <t xml:space="preserve">000 0412 0000000000 119 </t>
  </si>
  <si>
    <t xml:space="preserve">000 0412 0000000000 120 </t>
  </si>
  <si>
    <t xml:space="preserve">000 0412 0000000000 121 </t>
  </si>
  <si>
    <t xml:space="preserve">000 0412 0000000000 122 </t>
  </si>
  <si>
    <t xml:space="preserve">000 0412 0000000000 129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</si>
  <si>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</si>
  <si>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</si>
  <si>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</si>
  <si>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000 0412 0000000000 600 </t>
  </si>
  <si>
    <t xml:space="preserve">000 0412 0000000000 610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</si>
  <si>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</si>
  <si>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000 0412 0000000000 611 </t>
  </si>
  <si>
    <t xml:space="preserve">000 0412 0000000000 612 </t>
  </si>
  <si>
    <t xml:space="preserve">000 0412 0000000000 620 </t>
  </si>
  <si>
    <t xml:space="preserve">000 0412 0000000000 622 </t>
  </si>
  <si>
    <t xml:space="preserve">000 0412 0000000000 800 </t>
  </si>
  <si>
    <t xml:space="preserve">000 0412 0000000000 850 </t>
  </si>
  <si>
    <t xml:space="preserve">000 0412 0000000000 852 </t>
  </si>
  <si>
    <t>Предоставление платежей, взносов, безвозмездных перечислений субъектам международного права</t>
  </si>
  <si>
    <t xml:space="preserve">000 0412 0000000000 860 </t>
  </si>
  <si>
    <t>Взносы в международные организации</t>
  </si>
  <si>
    <t xml:space="preserve">000 0412 0000000000 862 </t>
  </si>
  <si>
    <t>ЖИЛИЩНО-КОММУНАЛЬНОЕ ХОЗЯЙСТВО</t>
  </si>
  <si>
    <t>Жилищное хозяйство</t>
  </si>
  <si>
    <t xml:space="preserve">000 0501 0000000000 200 </t>
  </si>
  <si>
    <t xml:space="preserve">000 0501 0000000000 240 </t>
  </si>
  <si>
    <t xml:space="preserve">000 0501 0000000000 243 </t>
  </si>
  <si>
    <t xml:space="preserve">000 0501 0000000000 244 </t>
  </si>
  <si>
    <t>Капитальные вложения в объекты государственной (муниципальной) собственности</t>
  </si>
  <si>
    <t xml:space="preserve">000 0501 0000000000 400 </t>
  </si>
  <si>
    <t>Бюджетные инвестиции</t>
  </si>
  <si>
    <t xml:space="preserve">000 0501 0000000000 410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</si>
  <si>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</si>
  <si>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000 0501 0000000000 412 </t>
  </si>
  <si>
    <t xml:space="preserve">000 0501 0000000000 600 </t>
  </si>
  <si>
    <t xml:space="preserve">000 0501 0000000000 610 </t>
  </si>
  <si>
    <t xml:space="preserve">000 0501 0000000000 612 </t>
  </si>
  <si>
    <t>Коммунальное хозяйство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</si>
  <si>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</si>
  <si>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</si>
  <si>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</si>
  <si>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</si>
  <si>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</si>
  <si>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</si>
  <si>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</si>
  <si>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000 0502 0000000000 414 </t>
  </si>
  <si>
    <t xml:space="preserve">000 0502 0000000000 800 </t>
  </si>
  <si>
    <t xml:space="preserve">000 0502 0000000000 810 </t>
  </si>
  <si>
    <t xml:space="preserve">000 0502 0000000000 811 </t>
  </si>
  <si>
    <t xml:space="preserve">000 0502 0000000000 830 </t>
  </si>
  <si>
    <t xml:space="preserve">000 0502 0000000000 831 </t>
  </si>
  <si>
    <t>Благоустройство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</si>
  <si>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</si>
  <si>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</si>
  <si>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</si>
  <si>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</si>
  <si>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 xml:space="preserve">000 0503 0000000000 600 </t>
  </si>
  <si>
    <t xml:space="preserve">000 0503 0000000000 610 </t>
  </si>
  <si>
    <t xml:space="preserve">000 0503 0000000000 611 </t>
  </si>
  <si>
    <t xml:space="preserve">000 0503 0000000000 612 </t>
  </si>
  <si>
    <t xml:space="preserve">000 0503 0000000000 800 </t>
  </si>
  <si>
    <t xml:space="preserve">000 0503 0000000000 810 </t>
  </si>
  <si>
    <t xml:space="preserve">000 0503 0000000000 811 </t>
  </si>
  <si>
    <t xml:space="preserve">000 0503 0000000000 850 </t>
  </si>
  <si>
    <t xml:space="preserve">000 0503 0000000000 853 </t>
  </si>
  <si>
    <t>Другие вопросы в области жилищно-коммунального хозяйства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</si>
  <si>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</si>
  <si>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</si>
  <si>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</si>
  <si>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000 0505 0000000000 112 </t>
  </si>
  <si>
    <t xml:space="preserve">000 0505 0000000000 119 </t>
  </si>
  <si>
    <t xml:space="preserve">000 0505 0000000000 200 </t>
  </si>
  <si>
    <t xml:space="preserve">000 0505 0000000000 240 </t>
  </si>
  <si>
    <t xml:space="preserve">000 0505 0000000000 243 </t>
  </si>
  <si>
    <t xml:space="preserve">000 0505 0000000000 244 </t>
  </si>
  <si>
    <t xml:space="preserve">000 0505 0000000000 600 </t>
  </si>
  <si>
    <t xml:space="preserve">000 0505 0000000000 610 </t>
  </si>
  <si>
    <t xml:space="preserve">000 0505 0000000000 612 </t>
  </si>
  <si>
    <t xml:space="preserve">000 0505 0000000000 800 </t>
  </si>
  <si>
    <t xml:space="preserve">000 0505 0000000000 850 </t>
  </si>
  <si>
    <t xml:space="preserve">000 0505 0000000000 851 </t>
  </si>
  <si>
    <t xml:space="preserve">000 0505 0000000000 852 </t>
  </si>
  <si>
    <t xml:space="preserve">000 0505 0000000000 853 </t>
  </si>
  <si>
    <t>ОБРАЗОВАНИЕ</t>
  </si>
  <si>
    <t>Дошкольное образование</t>
  </si>
  <si>
    <t xml:space="preserve">000 0701 0000000000 600 </t>
  </si>
  <si>
    <t xml:space="preserve">000 0701 0000000000 610 </t>
  </si>
  <si>
    <t xml:space="preserve">000 0701 0000000000 611 </t>
  </si>
  <si>
    <t xml:space="preserve">000 0701 0000000000 612 </t>
  </si>
  <si>
    <t xml:space="preserve">000 0701 0000000000 620 </t>
  </si>
  <si>
    <t xml:space="preserve">000 0701 0000000000 621 </t>
  </si>
  <si>
    <t xml:space="preserve">000 0701 0000000000 622 </t>
  </si>
  <si>
    <t>Общее образование</t>
  </si>
  <si>
    <t xml:space="preserve">000 0702 0000000000 200 </t>
  </si>
  <si>
    <t xml:space="preserve">000 0702 0000000000 240 </t>
  </si>
  <si>
    <t xml:space="preserve">000 0702 0000000000 244 </t>
  </si>
  <si>
    <t xml:space="preserve">000 0702 0000000000 600 </t>
  </si>
  <si>
    <t xml:space="preserve">000 0702 0000000000 610 </t>
  </si>
  <si>
    <t xml:space="preserve">000 0702 0000000000 611 </t>
  </si>
  <si>
    <t xml:space="preserve">000 0702 0000000000 612 </t>
  </si>
  <si>
    <t xml:space="preserve">000 0702 0000000000 620 </t>
  </si>
  <si>
    <t xml:space="preserve">000 0702 0000000000 621 </t>
  </si>
  <si>
    <t xml:space="preserve">000 0702 0000000000 622 </t>
  </si>
  <si>
    <t xml:space="preserve">000 0702 0000000000 800 </t>
  </si>
  <si>
    <t xml:space="preserve">000 0702 0000000000 810 </t>
  </si>
  <si>
    <t xml:space="preserve">000 0702 0000000000 811 </t>
  </si>
  <si>
    <t>Дополнительное образование детей</t>
  </si>
  <si>
    <t xml:space="preserve">000 0703 0000000000 600 </t>
  </si>
  <si>
    <t xml:space="preserve">000 0703 0000000000 610 </t>
  </si>
  <si>
    <t xml:space="preserve">000 0703 0000000000 611 </t>
  </si>
  <si>
    <t xml:space="preserve">000 0703 0000000000 612 </t>
  </si>
  <si>
    <t xml:space="preserve">000 0703 0000000000 620 </t>
  </si>
  <si>
    <t xml:space="preserve">000 0703 0000000000 621 </t>
  </si>
  <si>
    <t xml:space="preserve">000 0703 0000000000 622 </t>
  </si>
  <si>
    <t>Профессиональная подготовка, переподготовка и повышение квалификации</t>
  </si>
  <si>
    <t xml:space="preserve">000 0705 0000000000 600 </t>
  </si>
  <si>
    <t xml:space="preserve">000 0705 0000000000 610 </t>
  </si>
  <si>
    <t xml:space="preserve">000 0705 0000000000 612 </t>
  </si>
  <si>
    <t xml:space="preserve">000 0705 0000000000 620 </t>
  </si>
  <si>
    <t xml:space="preserve">000 0705 0000000000 622 </t>
  </si>
  <si>
    <t>Молодежная политика</t>
  </si>
  <si>
    <t xml:space="preserve">000 0707 0000000000 100 </t>
  </si>
  <si>
    <t xml:space="preserve">000 0707 0000000000 110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</si>
  <si>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</si>
  <si>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000 0707 0000000000 113 </t>
  </si>
  <si>
    <t xml:space="preserve">000 0707 0000000000 200 </t>
  </si>
  <si>
    <t xml:space="preserve">000 0707 0000000000 240 </t>
  </si>
  <si>
    <t xml:space="preserve">000 0707 0000000000 244 </t>
  </si>
  <si>
    <t xml:space="preserve">000 0707 0000000000 300 </t>
  </si>
  <si>
    <t xml:space="preserve">000 0707 0000000000 320 </t>
  </si>
  <si>
    <t>Приобретение товаров, работ, услуг в пользу граждан в целях их социального обеспечения</t>
  </si>
  <si>
    <t xml:space="preserve">000 0707 0000000000 323 </t>
  </si>
  <si>
    <t xml:space="preserve">000 0707 0000000000 600 </t>
  </si>
  <si>
    <t xml:space="preserve">000 0707 0000000000 610 </t>
  </si>
  <si>
    <t xml:space="preserve">000 0707 0000000000 612 </t>
  </si>
  <si>
    <t xml:space="preserve">000 0707 0000000000 620 </t>
  </si>
  <si>
    <t xml:space="preserve">000 0707 0000000000 622 </t>
  </si>
  <si>
    <t>Другие вопросы в области образования</t>
  </si>
  <si>
    <t xml:space="preserve">000 0709 0000000000 200 </t>
  </si>
  <si>
    <t xml:space="preserve">000 0709 0000000000 240 </t>
  </si>
  <si>
    <t xml:space="preserve">000 0709 0000000000 244 </t>
  </si>
  <si>
    <t xml:space="preserve">000 0709 0000000000 300 </t>
  </si>
  <si>
    <t>Премии и гранты</t>
  </si>
  <si>
    <t xml:space="preserve">000 0709 0000000000 350 </t>
  </si>
  <si>
    <t>КУЛЬТУРА, КИНЕМАТОГРАФИЯ</t>
  </si>
  <si>
    <t>Культура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</si>
  <si>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</si>
  <si>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</si>
  <si>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</si>
  <si>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</si>
  <si>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</si>
  <si>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</si>
  <si>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</si>
  <si>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 xml:space="preserve">000 0801 0000000000 620 </t>
  </si>
  <si>
    <t xml:space="preserve">000 0801 0000000000 622 </t>
  </si>
  <si>
    <t xml:space="preserve">000 0801 0000000000 800 </t>
  </si>
  <si>
    <t xml:space="preserve">000 0801 0000000000 810 </t>
  </si>
  <si>
    <t xml:space="preserve">000 0801 0000000000 811 </t>
  </si>
  <si>
    <t>СОЦИАЛЬНАЯ ПОЛИТИКА</t>
  </si>
  <si>
    <t>Пенсионное обеспечение</t>
  </si>
  <si>
    <t xml:space="preserve">000 1001 0000000000 300 </t>
  </si>
  <si>
    <t>Публичные нормативные социальные выплаты гражданам</t>
  </si>
  <si>
    <t xml:space="preserve">000 1001 0000000000 310 </t>
  </si>
  <si>
    <t>Иные пенсии, социальные доплаты к пенсиям</t>
  </si>
  <si>
    <t xml:space="preserve">000 1001 0000000000 312 </t>
  </si>
  <si>
    <t>Социальное обслуживание населения</t>
  </si>
  <si>
    <t xml:space="preserve">000 1002 0000000000 600 </t>
  </si>
  <si>
    <t xml:space="preserve">000 1002 0000000000 610 </t>
  </si>
  <si>
    <t xml:space="preserve">000 1002 0000000000 611 </t>
  </si>
  <si>
    <t>Социальное обеспечение населения</t>
  </si>
  <si>
    <t xml:space="preserve">000 1003 0000000000 200 </t>
  </si>
  <si>
    <t xml:space="preserve">000 1003 0000000000 240 </t>
  </si>
  <si>
    <t xml:space="preserve">000 1003 0000000000 244 </t>
  </si>
  <si>
    <t xml:space="preserve">000 1003 0000000000 300 </t>
  </si>
  <si>
    <t xml:space="preserve">000 1003 0000000000 320 </t>
  </si>
  <si>
    <t xml:space="preserve">000 1003 0000000000 321 </t>
  </si>
  <si>
    <t xml:space="preserve">000 1003 0000000000 323 </t>
  </si>
  <si>
    <t xml:space="preserve">000 1003 0000000000 600 </t>
  </si>
  <si>
    <t xml:space="preserve">000 1003 0000000000 610 </t>
  </si>
  <si>
    <t xml:space="preserve">000 1003 0000000000 612 </t>
  </si>
  <si>
    <t xml:space="preserve">000 1003 0000000000 620 </t>
  </si>
  <si>
    <t xml:space="preserve">000 1003 0000000000 622 </t>
  </si>
  <si>
    <t xml:space="preserve">000 1003 0000000000 800 </t>
  </si>
  <si>
    <t xml:space="preserve">000 1003 0000000000 810 </t>
  </si>
  <si>
    <t xml:space="preserve">000 1003 0000000000 811 </t>
  </si>
  <si>
    <t>Охрана семьи и детства</t>
  </si>
  <si>
    <t xml:space="preserve">000 1004 0000000000 200 </t>
  </si>
  <si>
    <t xml:space="preserve">000 1004 0000000000 240 </t>
  </si>
  <si>
    <t xml:space="preserve">000 1004 0000000000 244 </t>
  </si>
  <si>
    <t xml:space="preserve">000 1004 0000000000 300 </t>
  </si>
  <si>
    <t xml:space="preserve">000 1004 0000000000 320 </t>
  </si>
  <si>
    <t xml:space="preserve">000 1004 0000000000 321 </t>
  </si>
  <si>
    <t xml:space="preserve">000 1004 0000000000 323 </t>
  </si>
  <si>
    <t xml:space="preserve">000 1004 0000000000 600 </t>
  </si>
  <si>
    <t xml:space="preserve">000 1004 0000000000 610 </t>
  </si>
  <si>
    <t xml:space="preserve">000 1004 0000000000 612 </t>
  </si>
  <si>
    <t xml:space="preserve">000 1004 0000000000 620 </t>
  </si>
  <si>
    <t xml:space="preserve">000 1004 0000000000 622 </t>
  </si>
  <si>
    <t>Другие вопросы в области социальной политики</t>
  </si>
  <si>
    <t xml:space="preserve">000 1006 0000000000 100 </t>
  </si>
  <si>
    <t xml:space="preserve">000 1006 0000000000 120 </t>
  </si>
  <si>
    <t xml:space="preserve">000 1006 0000000000 121 </t>
  </si>
  <si>
    <t xml:space="preserve">000 1006 0000000000 122 </t>
  </si>
  <si>
    <t xml:space="preserve">000 1006 0000000000 129 </t>
  </si>
  <si>
    <t xml:space="preserve">000 1006 0000000000 200 </t>
  </si>
  <si>
    <t xml:space="preserve">000 1006 0000000000 240 </t>
  </si>
  <si>
    <t xml:space="preserve">000 1006 0000000000 244 </t>
  </si>
  <si>
    <t xml:space="preserve">000 1006 0000000000 600 </t>
  </si>
  <si>
    <t xml:space="preserve">000 1006 0000000000 610 </t>
  </si>
  <si>
    <t xml:space="preserve">000 1006 0000000000 612 </t>
  </si>
  <si>
    <t xml:space="preserve">000 1006 0000000000 620 </t>
  </si>
  <si>
    <t xml:space="preserve">000 1006 0000000000 622 </t>
  </si>
  <si>
    <t>ФИЗИЧЕСКАЯ КУЛЬТУРА И СПОРТ</t>
  </si>
  <si>
    <t>Физическая культура</t>
  </si>
  <si>
    <t xml:space="preserve">000 1101 0000000000 100 </t>
  </si>
  <si>
    <t xml:space="preserve">000 1101 0000000000 110 </t>
  </si>
  <si>
    <t xml:space="preserve">000 1101 0000000000 113 </t>
  </si>
  <si>
    <t xml:space="preserve">000 1101 0000000000 200 </t>
  </si>
  <si>
    <t xml:space="preserve">000 1101 0000000000 240 </t>
  </si>
  <si>
    <t xml:space="preserve">000 1101 0000000000 244 </t>
  </si>
  <si>
    <t xml:space="preserve">000 1101 0000000000 600 </t>
  </si>
  <si>
    <t xml:space="preserve">000 1101 0000000000 620 </t>
  </si>
  <si>
    <t xml:space="preserve">000 1101 0000000000 621 </t>
  </si>
  <si>
    <t xml:space="preserve">000 1101 0000000000 622 </t>
  </si>
  <si>
    <t>Массовый спорт</t>
  </si>
  <si>
    <t xml:space="preserve">000 1102 0000000000 200 </t>
  </si>
  <si>
    <t xml:space="preserve">000 1102 0000000000 240 </t>
  </si>
  <si>
    <t xml:space="preserve">000 1102 0000000000 243 </t>
  </si>
  <si>
    <t xml:space="preserve">000 1102 0000000000 600 </t>
  </si>
  <si>
    <t xml:space="preserve">000 1102 0000000000 620 </t>
  </si>
  <si>
    <t xml:space="preserve">000 1102 0000000000 622 </t>
  </si>
  <si>
    <t>СРЕДСТВА МАССОВОЙ ИНФОРМАЦИИ</t>
  </si>
  <si>
    <t>Периодическая печать и издательства</t>
  </si>
  <si>
    <t xml:space="preserve">000 1202 0000000000 800 </t>
  </si>
  <si>
    <t xml:space="preserve">000 1202 0000000000 810 </t>
  </si>
  <si>
    <t xml:space="preserve">000 1202 0000000000 811 </t>
  </si>
  <si>
    <t>Результат исполнения бюджета
(дефицит/профицит)</t>
  </si>
  <si>
    <t>назначено</t>
  </si>
  <si>
    <t>результат (%)</t>
  </si>
  <si>
    <t>4</t>
  </si>
  <si>
    <t>(тыс. руб.)</t>
  </si>
  <si>
    <t>Приложение 3</t>
  </si>
  <si>
    <t>к решению окружного Совета депутатов муниципального</t>
  </si>
  <si>
    <t>образования "Светлогорский городской округ"</t>
  </si>
  <si>
    <r>
      <t>"</t>
    </r>
    <r>
      <rPr>
        <u/>
        <sz val="11"/>
        <rFont val="Times New Roman"/>
        <family val="1"/>
        <charset val="204"/>
      </rPr>
      <t xml:space="preserve">      </t>
    </r>
    <r>
      <rPr>
        <sz val="11"/>
        <rFont val="Times New Roman"/>
        <family val="1"/>
        <charset val="204"/>
      </rPr>
      <t>"</t>
    </r>
    <r>
      <rPr>
        <u/>
        <sz val="11"/>
        <rFont val="Times New Roman"/>
        <family val="1"/>
        <charset val="204"/>
      </rPr>
      <t xml:space="preserve">                     </t>
    </r>
    <r>
      <rPr>
        <sz val="11"/>
        <rFont val="Times New Roman"/>
        <family val="1"/>
        <charset val="204"/>
      </rPr>
      <t>2022 г. №_____</t>
    </r>
  </si>
  <si>
    <t>Исполнение расходов бюджета по разделам и подразделам классификации расходов муниципального образования "Светлогорский городской округ"                                                за 2021 год</t>
  </si>
  <si>
    <t xml:space="preserve"> 01 00 </t>
  </si>
  <si>
    <t xml:space="preserve"> 01 03 </t>
  </si>
  <si>
    <t xml:space="preserve"> 0104 </t>
  </si>
  <si>
    <t xml:space="preserve"> 01 05 </t>
  </si>
  <si>
    <t xml:space="preserve"> 01 06 </t>
  </si>
  <si>
    <t xml:space="preserve"> 01 11 </t>
  </si>
  <si>
    <t xml:space="preserve"> 01 13 </t>
  </si>
  <si>
    <t xml:space="preserve"> 02 00 </t>
  </si>
  <si>
    <t xml:space="preserve"> 02 03 </t>
  </si>
  <si>
    <t xml:space="preserve"> 03 00 </t>
  </si>
  <si>
    <t xml:space="preserve"> 03 09 </t>
  </si>
  <si>
    <t xml:space="preserve"> 03 14</t>
  </si>
  <si>
    <t xml:space="preserve"> 04 00</t>
  </si>
  <si>
    <t>04 01</t>
  </si>
  <si>
    <t xml:space="preserve"> 04 09 </t>
  </si>
  <si>
    <t xml:space="preserve"> 04 12 </t>
  </si>
  <si>
    <t xml:space="preserve"> 05 00 </t>
  </si>
  <si>
    <t xml:space="preserve"> 05 01  </t>
  </si>
  <si>
    <t xml:space="preserve"> 05 02</t>
  </si>
  <si>
    <t xml:space="preserve"> 05 03 </t>
  </si>
  <si>
    <t xml:space="preserve"> 05 05 </t>
  </si>
  <si>
    <t xml:space="preserve"> 07 00 </t>
  </si>
  <si>
    <t xml:space="preserve"> 07 01 </t>
  </si>
  <si>
    <t xml:space="preserve"> 07 02  </t>
  </si>
  <si>
    <t xml:space="preserve"> 07 03</t>
  </si>
  <si>
    <t xml:space="preserve"> 07 05 </t>
  </si>
  <si>
    <t xml:space="preserve"> 07 07  </t>
  </si>
  <si>
    <t xml:space="preserve"> 07 09</t>
  </si>
  <si>
    <t xml:space="preserve"> 08 00 </t>
  </si>
  <si>
    <t xml:space="preserve"> 08 01 </t>
  </si>
  <si>
    <t xml:space="preserve"> 10 00 </t>
  </si>
  <si>
    <t xml:space="preserve"> 10 01 </t>
  </si>
  <si>
    <t xml:space="preserve"> 10 02 </t>
  </si>
  <si>
    <t xml:space="preserve"> 10 03 </t>
  </si>
  <si>
    <t xml:space="preserve"> 10 04 </t>
  </si>
  <si>
    <t xml:space="preserve"> 10 06 </t>
  </si>
  <si>
    <t xml:space="preserve"> 11 00 </t>
  </si>
  <si>
    <t xml:space="preserve"> 11 01</t>
  </si>
  <si>
    <t xml:space="preserve"> 11 02 </t>
  </si>
  <si>
    <t xml:space="preserve"> 12 00 </t>
  </si>
  <si>
    <t xml:space="preserve"> 12 02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</si>
</sst>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4" x14ac:knownFonts="1">
    <font>
      <sz val="10"/>
      <name val="Arial Cyr"/>
    </font>
    <font>
      <sz val="10"/>
      <name val="Arial Cy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indexed="56"/>
      <name val="Cambria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Arial Cyr"/>
      <charset val="204"/>
    </font>
    <font>
      <b/>
      <sz val="14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58">
    <xf numFmtId="0" fontId="0" fillId="0" borderId="0"/>
    <xf numFmtId="0" fontId="2" fillId="2" borderId="0"/>
    <xf numFmtId="0" fontId="2" fillId="2" borderId="0"/>
    <xf numFmtId="0" fontId="2" fillId="2" borderId="0"/>
    <xf numFmtId="0" fontId="2" fillId="3" borderId="0"/>
    <xf numFmtId="0" fontId="2" fillId="3" borderId="0"/>
    <xf numFmtId="0" fontId="2" fillId="3" borderId="0"/>
    <xf numFmtId="0" fontId="2" fillId="4" borderId="0"/>
    <xf numFmtId="0" fontId="2" fillId="4" borderId="0"/>
    <xf numFmtId="0" fontId="2" fillId="4" borderId="0"/>
    <xf numFmtId="0" fontId="2" fillId="5" borderId="0"/>
    <xf numFmtId="0" fontId="2" fillId="5" borderId="0"/>
    <xf numFmtId="0" fontId="2" fillId="5" borderId="0"/>
    <xf numFmtId="0" fontId="2" fillId="6" borderId="0"/>
    <xf numFmtId="0" fontId="2" fillId="6" borderId="0"/>
    <xf numFmtId="0" fontId="2" fillId="6" borderId="0"/>
    <xf numFmtId="0" fontId="2" fillId="7" borderId="0"/>
    <xf numFmtId="0" fontId="2" fillId="7" borderId="0"/>
    <xf numFmtId="0" fontId="2" fillId="7" borderId="0"/>
    <xf numFmtId="0" fontId="2" fillId="8" borderId="0"/>
    <xf numFmtId="0" fontId="2" fillId="8" borderId="0"/>
    <xf numFmtId="0" fontId="2" fillId="8" borderId="0"/>
    <xf numFmtId="0" fontId="2" fillId="9" borderId="0"/>
    <xf numFmtId="0" fontId="2" fillId="9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2" fillId="5" borderId="0"/>
    <xf numFmtId="0" fontId="2" fillId="5" borderId="0"/>
    <xf numFmtId="0" fontId="2" fillId="5" borderId="0"/>
    <xf numFmtId="0" fontId="2" fillId="8" borderId="0"/>
    <xf numFmtId="0" fontId="2" fillId="8" borderId="0"/>
    <xf numFmtId="0" fontId="2" fillId="8" borderId="0"/>
    <xf numFmtId="0" fontId="2" fillId="11" borderId="0"/>
    <xf numFmtId="0" fontId="2" fillId="11" borderId="0"/>
    <xf numFmtId="0" fontId="2" fillId="11" borderId="0"/>
    <xf numFmtId="0" fontId="3" fillId="12" borderId="0"/>
    <xf numFmtId="0" fontId="3" fillId="12" borderId="0"/>
    <xf numFmtId="0" fontId="3" fillId="12" borderId="0"/>
    <xf numFmtId="0" fontId="3" fillId="9" borderId="0"/>
    <xf numFmtId="0" fontId="3" fillId="9" borderId="0"/>
    <xf numFmtId="0" fontId="3" fillId="9" borderId="0"/>
    <xf numFmtId="0" fontId="3" fillId="10" borderId="0"/>
    <xf numFmtId="0" fontId="3" fillId="10" borderId="0"/>
    <xf numFmtId="0" fontId="3" fillId="10" borderId="0"/>
    <xf numFmtId="0" fontId="3" fillId="13" borderId="0"/>
    <xf numFmtId="0" fontId="3" fillId="13" borderId="0"/>
    <xf numFmtId="0" fontId="3" fillId="13" borderId="0"/>
    <xf numFmtId="0" fontId="3" fillId="14" borderId="0"/>
    <xf numFmtId="0" fontId="3" fillId="14" borderId="0"/>
    <xf numFmtId="0" fontId="3" fillId="14" borderId="0"/>
    <xf numFmtId="0" fontId="3" fillId="15" borderId="0"/>
    <xf numFmtId="0" fontId="3" fillId="15" borderId="0"/>
    <xf numFmtId="0" fontId="3" fillId="15" borderId="0"/>
    <xf numFmtId="0" fontId="3" fillId="16" borderId="0"/>
    <xf numFmtId="0" fontId="3" fillId="16" borderId="0"/>
    <xf numFmtId="0" fontId="3" fillId="16" borderId="0"/>
    <xf numFmtId="0" fontId="3" fillId="16" borderId="0"/>
    <xf numFmtId="0" fontId="3" fillId="17" borderId="0"/>
    <xf numFmtId="0" fontId="3" fillId="17" borderId="0"/>
    <xf numFmtId="0" fontId="3" fillId="17" borderId="0"/>
    <xf numFmtId="0" fontId="3" fillId="17" borderId="0"/>
    <xf numFmtId="0" fontId="3" fillId="18" borderId="0"/>
    <xf numFmtId="0" fontId="3" fillId="18" borderId="0"/>
    <xf numFmtId="0" fontId="3" fillId="18" borderId="0"/>
    <xf numFmtId="0" fontId="3" fillId="18" borderId="0"/>
    <xf numFmtId="0" fontId="3" fillId="13" borderId="0"/>
    <xf numFmtId="0" fontId="3" fillId="13" borderId="0"/>
    <xf numFmtId="0" fontId="3" fillId="13" borderId="0"/>
    <xf numFmtId="0" fontId="3" fillId="13" borderId="0"/>
    <xf numFmtId="0" fontId="3" fillId="14" borderId="0"/>
    <xf numFmtId="0" fontId="3" fillId="14" borderId="0"/>
    <xf numFmtId="0" fontId="3" fillId="14" borderId="0"/>
    <xf numFmtId="0" fontId="3" fillId="14" borderId="0"/>
    <xf numFmtId="0" fontId="3" fillId="19" borderId="0"/>
    <xf numFmtId="0" fontId="3" fillId="19" borderId="0"/>
    <xf numFmtId="0" fontId="3" fillId="19" borderId="0"/>
    <xf numFmtId="0" fontId="3" fillId="19" borderId="0"/>
    <xf numFmtId="0" fontId="4" fillId="7" borderId="1"/>
    <xf numFmtId="0" fontId="4" fillId="7" borderId="1"/>
    <xf numFmtId="0" fontId="4" fillId="7" borderId="1"/>
    <xf numFmtId="0" fontId="4" fillId="7" borderId="1"/>
    <xf numFmtId="0" fontId="5" fillId="20" borderId="2"/>
    <xf numFmtId="0" fontId="5" fillId="20" borderId="2"/>
    <xf numFmtId="0" fontId="5" fillId="20" borderId="2"/>
    <xf numFmtId="0" fontId="5" fillId="20" borderId="2"/>
    <xf numFmtId="0" fontId="6" fillId="20" borderId="1"/>
    <xf numFmtId="0" fontId="6" fillId="20" borderId="1"/>
    <xf numFmtId="0" fontId="6" fillId="20" borderId="1"/>
    <xf numFmtId="0" fontId="6" fillId="20" borderId="1"/>
    <xf numFmtId="0" fontId="7" fillId="0" borderId="3"/>
    <xf numFmtId="0" fontId="7" fillId="0" borderId="3"/>
    <xf numFmtId="0" fontId="8" fillId="0" borderId="4"/>
    <xf numFmtId="0" fontId="8" fillId="0" borderId="4"/>
    <xf numFmtId="0" fontId="8" fillId="0" borderId="4"/>
    <xf numFmtId="0" fontId="8" fillId="0" borderId="4"/>
    <xf numFmtId="0" fontId="9" fillId="0" borderId="5"/>
    <xf numFmtId="0" fontId="9" fillId="0" borderId="5"/>
    <xf numFmtId="0" fontId="9" fillId="0" borderId="0"/>
    <xf numFmtId="0" fontId="9" fillId="0" borderId="0"/>
    <xf numFmtId="0" fontId="10" fillId="0" borderId="6"/>
    <xf numFmtId="0" fontId="10" fillId="0" borderId="6"/>
    <xf numFmtId="0" fontId="10" fillId="0" borderId="6"/>
    <xf numFmtId="0" fontId="10" fillId="0" borderId="6"/>
    <xf numFmtId="0" fontId="11" fillId="21" borderId="7"/>
    <xf numFmtId="0" fontId="11" fillId="21" borderId="7"/>
    <xf numFmtId="0" fontId="11" fillId="21" borderId="7"/>
    <xf numFmtId="0" fontId="11" fillId="21" borderId="7"/>
    <xf numFmtId="0" fontId="12" fillId="0" borderId="0"/>
    <xf numFmtId="0" fontId="12" fillId="0" borderId="0"/>
    <xf numFmtId="0" fontId="13" fillId="22" borderId="0"/>
    <xf numFmtId="0" fontId="13" fillId="22" borderId="0"/>
    <xf numFmtId="0" fontId="13" fillId="22" borderId="0"/>
    <xf numFmtId="0" fontId="13" fillId="22" borderId="0"/>
    <xf numFmtId="0" fontId="1" fillId="0" borderId="0"/>
    <xf numFmtId="0" fontId="1" fillId="0" borderId="0"/>
    <xf numFmtId="0" fontId="19" fillId="0" borderId="0"/>
    <xf numFmtId="0" fontId="20" fillId="0" borderId="0"/>
    <xf numFmtId="0" fontId="1" fillId="0" borderId="0"/>
    <xf numFmtId="0" fontId="1" fillId="0" borderId="0"/>
    <xf numFmtId="0" fontId="14" fillId="3" borderId="0"/>
    <xf numFmtId="0" fontId="14" fillId="3" borderId="0"/>
    <xf numFmtId="0" fontId="14" fillId="3" borderId="0"/>
    <xf numFmtId="0" fontId="14" fillId="3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23" borderId="8"/>
    <xf numFmtId="0" fontId="1" fillId="23" borderId="8"/>
    <xf numFmtId="0" fontId="1" fillId="23" borderId="8"/>
    <xf numFmtId="0" fontId="1" fillId="23" borderId="8"/>
    <xf numFmtId="0" fontId="16" fillId="0" borderId="9"/>
    <xf numFmtId="0" fontId="16" fillId="0" borderId="9"/>
    <xf numFmtId="0" fontId="16" fillId="0" borderId="9"/>
    <xf numFmtId="0" fontId="16" fillId="0" borderId="9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29" fillId="0" borderId="0">
      <alignment wrapText="1"/>
    </xf>
    <xf numFmtId="0" fontId="29" fillId="0" borderId="0"/>
    <xf numFmtId="0" fontId="30" fillId="0" borderId="0">
      <alignment horizontal="center" wrapText="1"/>
    </xf>
    <xf numFmtId="0" fontId="29" fillId="0" borderId="0">
      <alignment horizontal="right"/>
    </xf>
    <xf numFmtId="0" fontId="29" fillId="0" borderId="21">
      <alignment horizontal="center" vertical="center" wrapText="1"/>
    </xf>
    <xf numFmtId="0" fontId="31" fillId="0" borderId="21">
      <alignment vertical="top" wrapText="1"/>
    </xf>
    <xf numFmtId="1" fontId="29" fillId="0" borderId="21">
      <alignment horizontal="center" vertical="top" shrinkToFit="1"/>
    </xf>
    <xf numFmtId="4" fontId="31" fillId="25" borderId="21">
      <alignment horizontal="right" vertical="top" shrinkToFit="1"/>
    </xf>
    <xf numFmtId="10" fontId="31" fillId="25" borderId="21">
      <alignment horizontal="right" vertical="top" shrinkToFit="1"/>
    </xf>
    <xf numFmtId="0" fontId="31" fillId="0" borderId="21">
      <alignment horizontal="left"/>
    </xf>
    <xf numFmtId="4" fontId="31" fillId="26" borderId="21">
      <alignment horizontal="right" vertical="top" shrinkToFit="1"/>
    </xf>
    <xf numFmtId="10" fontId="31" fillId="26" borderId="21">
      <alignment horizontal="right" vertical="top" shrinkToFit="1"/>
    </xf>
    <xf numFmtId="0" fontId="29" fillId="0" borderId="0">
      <alignment horizontal="left" wrapText="1"/>
    </xf>
  </cellStyleXfs>
  <cellXfs count="53">
    <xf numFmtId="0" fontId="0" fillId="0" borderId="0" xfId="0" applyNumberFormat="1" applyFont="1" applyFill="1" applyBorder="1" applyProtection="1"/>
    <xf numFmtId="4" fontId="21" fillId="0" borderId="0" xfId="0" applyNumberFormat="1" applyFont="1" applyFill="1" applyBorder="1" applyProtection="1"/>
    <xf numFmtId="49" fontId="24" fillId="0" borderId="0" xfId="0" applyNumberFormat="1" applyFont="1" applyFill="1" applyBorder="1" applyAlignment="1" applyProtection="1">
      <alignment vertical="center"/>
    </xf>
    <xf numFmtId="49" fontId="24" fillId="0" borderId="10" xfId="0" applyNumberFormat="1" applyFont="1" applyFill="1" applyBorder="1" applyAlignment="1" applyProtection="1">
      <alignment horizontal="center" vertical="center"/>
    </xf>
    <xf numFmtId="49" fontId="24" fillId="0" borderId="15" xfId="0" applyNumberFormat="1" applyFont="1" applyFill="1" applyBorder="1" applyAlignment="1" applyProtection="1">
      <alignment horizontal="center" vertical="center"/>
    </xf>
    <xf numFmtId="4" fontId="24" fillId="0" borderId="11" xfId="0" applyNumberFormat="1" applyFont="1" applyFill="1" applyBorder="1" applyAlignment="1" applyProtection="1">
      <alignment horizontal="right"/>
    </xf>
    <xf numFmtId="4" fontId="24" fillId="0" borderId="13" xfId="0" applyNumberFormat="1" applyFont="1" applyFill="1" applyBorder="1" applyAlignment="1" applyProtection="1">
      <alignment horizontal="right"/>
    </xf>
    <xf numFmtId="49" fontId="21" fillId="0" borderId="10" xfId="0" applyNumberFormat="1" applyFont="1" applyFill="1" applyBorder="1" applyAlignment="1" applyProtection="1">
      <alignment horizontal="center" vertical="center" wrapText="1"/>
    </xf>
    <xf numFmtId="49" fontId="21" fillId="0" borderId="15" xfId="0" applyNumberFormat="1" applyFont="1" applyFill="1" applyBorder="1" applyAlignment="1" applyProtection="1">
      <alignment horizontal="center" vertical="center"/>
    </xf>
    <xf numFmtId="0" fontId="21" fillId="0" borderId="19" xfId="0" applyNumberFormat="1" applyFont="1" applyFill="1" applyBorder="1" applyAlignment="1" applyProtection="1">
      <alignment horizontal="left" vertical="center" wrapText="1" indent="1" shrinkToFit="1"/>
    </xf>
    <xf numFmtId="49" fontId="26" fillId="0" borderId="11" xfId="0" applyNumberFormat="1" applyFont="1" applyFill="1" applyBorder="1" applyAlignment="1" applyProtection="1">
      <alignment horizontal="center" vertical="center"/>
    </xf>
    <xf numFmtId="4" fontId="26" fillId="0" borderId="11" xfId="0" applyNumberFormat="1" applyFont="1" applyFill="1" applyBorder="1" applyAlignment="1" applyProtection="1">
      <alignment horizontal="center" vertical="center"/>
    </xf>
    <xf numFmtId="164" fontId="26" fillId="0" borderId="11" xfId="0" applyNumberFormat="1" applyFont="1" applyFill="1" applyBorder="1" applyAlignment="1" applyProtection="1">
      <alignment horizontal="center" vertical="center"/>
    </xf>
    <xf numFmtId="0" fontId="26" fillId="0" borderId="19" xfId="0" applyNumberFormat="1" applyFont="1" applyFill="1" applyBorder="1" applyAlignment="1" applyProtection="1">
      <alignment horizontal="left" vertical="center" wrapText="1" indent="1" shrinkToFit="1"/>
    </xf>
    <xf numFmtId="49" fontId="21" fillId="0" borderId="0" xfId="0" applyNumberFormat="1" applyFont="1" applyFill="1" applyBorder="1" applyProtection="1"/>
    <xf numFmtId="4" fontId="21" fillId="0" borderId="10" xfId="0" applyNumberFormat="1" applyFont="1" applyFill="1" applyBorder="1" applyAlignment="1" applyProtection="1">
      <alignment horizontal="center" vertical="center" wrapText="1"/>
    </xf>
    <xf numFmtId="164" fontId="21" fillId="0" borderId="10" xfId="0" applyNumberFormat="1" applyFont="1" applyFill="1" applyBorder="1" applyAlignment="1" applyProtection="1">
      <alignment horizontal="center" vertical="center" wrapText="1"/>
    </xf>
    <xf numFmtId="49" fontId="26" fillId="0" borderId="17" xfId="0" applyNumberFormat="1" applyFont="1" applyFill="1" applyBorder="1" applyAlignment="1" applyProtection="1">
      <alignment vertical="center" wrapText="1"/>
    </xf>
    <xf numFmtId="49" fontId="21" fillId="0" borderId="0" xfId="0" applyNumberFormat="1" applyFont="1" applyFill="1" applyBorder="1" applyProtection="1"/>
    <xf numFmtId="49" fontId="24" fillId="0" borderId="10" xfId="0" applyNumberFormat="1" applyFont="1" applyFill="1" applyBorder="1" applyAlignment="1" applyProtection="1">
      <alignment horizontal="center" vertical="center" wrapText="1"/>
    </xf>
    <xf numFmtId="4" fontId="25" fillId="0" borderId="13" xfId="0" applyNumberFormat="1" applyFont="1" applyFill="1" applyBorder="1" applyAlignment="1" applyProtection="1">
      <alignment horizontal="right"/>
    </xf>
    <xf numFmtId="4" fontId="26" fillId="0" borderId="0" xfId="0" applyNumberFormat="1" applyFont="1" applyFill="1" applyBorder="1" applyProtection="1"/>
    <xf numFmtId="49" fontId="26" fillId="0" borderId="0" xfId="0" applyNumberFormat="1" applyFont="1" applyFill="1" applyBorder="1" applyProtection="1"/>
    <xf numFmtId="4" fontId="24" fillId="24" borderId="0" xfId="0" applyNumberFormat="1" applyFont="1" applyFill="1" applyBorder="1" applyAlignment="1" applyProtection="1">
      <alignment horizontal="right"/>
    </xf>
    <xf numFmtId="4" fontId="24" fillId="0" borderId="0" xfId="0" applyNumberFormat="1" applyFont="1" applyFill="1" applyBorder="1" applyAlignment="1" applyProtection="1">
      <alignment vertical="center"/>
    </xf>
    <xf numFmtId="4" fontId="24" fillId="0" borderId="14" xfId="0" applyNumberFormat="1" applyFont="1" applyFill="1" applyBorder="1" applyAlignment="1" applyProtection="1">
      <alignment horizontal="right"/>
    </xf>
    <xf numFmtId="49" fontId="24" fillId="0" borderId="0" xfId="0" applyNumberFormat="1" applyFont="1" applyFill="1" applyBorder="1" applyAlignment="1" applyProtection="1">
      <alignment vertical="center"/>
    </xf>
    <xf numFmtId="164" fontId="24" fillId="0" borderId="0" xfId="0" applyNumberFormat="1" applyFont="1" applyFill="1" applyBorder="1" applyAlignment="1" applyProtection="1">
      <alignment vertical="center"/>
    </xf>
    <xf numFmtId="4" fontId="26" fillId="0" borderId="13" xfId="0" applyNumberFormat="1" applyFont="1" applyFill="1" applyBorder="1" applyAlignment="1" applyProtection="1">
      <alignment horizontal="center" vertical="center" wrapText="1"/>
    </xf>
    <xf numFmtId="164" fontId="26" fillId="0" borderId="13" xfId="0" applyNumberFormat="1" applyFont="1" applyFill="1" applyBorder="1" applyAlignment="1" applyProtection="1">
      <alignment horizontal="center" vertical="center" wrapText="1"/>
    </xf>
    <xf numFmtId="49" fontId="21" fillId="0" borderId="13" xfId="0" applyNumberFormat="1" applyFont="1" applyFill="1" applyBorder="1" applyAlignment="1" applyProtection="1">
      <alignment horizontal="center" vertical="center" wrapText="1"/>
    </xf>
    <xf numFmtId="4" fontId="21" fillId="0" borderId="13" xfId="0" applyNumberFormat="1" applyFont="1" applyFill="1" applyBorder="1" applyAlignment="1" applyProtection="1">
      <alignment horizontal="center" vertical="center" wrapText="1"/>
    </xf>
    <xf numFmtId="164" fontId="21" fillId="0" borderId="13" xfId="0" applyNumberFormat="1" applyFont="1" applyFill="1" applyBorder="1" applyAlignment="1" applyProtection="1">
      <alignment horizontal="center" vertical="center" wrapText="1"/>
    </xf>
    <xf numFmtId="49" fontId="21" fillId="24" borderId="16" xfId="0" applyNumberFormat="1" applyFont="1" applyFill="1" applyBorder="1" applyAlignment="1" applyProtection="1">
      <alignment vertical="center" wrapText="1"/>
    </xf>
    <xf numFmtId="49" fontId="21" fillId="24" borderId="0" xfId="0" applyNumberFormat="1" applyFont="1" applyFill="1" applyBorder="1" applyAlignment="1" applyProtection="1">
      <alignment horizontal="center" vertical="center"/>
    </xf>
    <xf numFmtId="4" fontId="21" fillId="24" borderId="0" xfId="0" applyNumberFormat="1" applyFont="1" applyFill="1" applyBorder="1" applyAlignment="1" applyProtection="1">
      <alignment horizontal="center" vertical="center"/>
    </xf>
    <xf numFmtId="164" fontId="21" fillId="24" borderId="0" xfId="0" applyNumberFormat="1" applyFont="1" applyFill="1" applyBorder="1" applyAlignment="1" applyProtection="1">
      <alignment horizontal="center" vertical="center"/>
    </xf>
    <xf numFmtId="49" fontId="26" fillId="0" borderId="20" xfId="0" applyNumberFormat="1" applyFont="1" applyFill="1" applyBorder="1" applyAlignment="1" applyProtection="1">
      <alignment vertical="center" wrapText="1"/>
    </xf>
    <xf numFmtId="49" fontId="21" fillId="0" borderId="12" xfId="0" applyNumberFormat="1" applyFont="1" applyFill="1" applyBorder="1" applyAlignment="1" applyProtection="1">
      <alignment horizontal="center" vertical="center"/>
    </xf>
    <xf numFmtId="4" fontId="21" fillId="0" borderId="12" xfId="0" applyNumberFormat="1" applyFont="1" applyFill="1" applyBorder="1" applyAlignment="1" applyProtection="1">
      <alignment horizontal="center" vertical="center"/>
    </xf>
    <xf numFmtId="164" fontId="21" fillId="0" borderId="12" xfId="0" applyNumberFormat="1" applyFont="1" applyFill="1" applyBorder="1" applyAlignment="1" applyProtection="1">
      <alignment horizontal="center" vertical="center"/>
    </xf>
    <xf numFmtId="49" fontId="23" fillId="0" borderId="13" xfId="0" applyNumberFormat="1" applyFont="1" applyFill="1" applyBorder="1" applyAlignment="1" applyProtection="1">
      <alignment horizontal="center" vertical="center" wrapText="1"/>
    </xf>
    <xf numFmtId="49" fontId="27" fillId="0" borderId="0" xfId="0" applyNumberFormat="1" applyFont="1" applyFill="1" applyBorder="1" applyAlignment="1" applyProtection="1">
      <alignment horizontal="right" vertical="center"/>
    </xf>
    <xf numFmtId="0" fontId="32" fillId="0" borderId="0" xfId="0" applyNumberFormat="1" applyFont="1" applyFill="1" applyBorder="1" applyAlignment="1" applyProtection="1">
      <alignment horizontal="right" vertical="center"/>
    </xf>
    <xf numFmtId="49" fontId="25" fillId="0" borderId="0" xfId="0" applyNumberFormat="1" applyFont="1" applyFill="1" applyBorder="1" applyAlignment="1" applyProtection="1">
      <alignment horizontal="right" vertical="top" wrapText="1"/>
    </xf>
    <xf numFmtId="49" fontId="24" fillId="0" borderId="0" xfId="0" applyNumberFormat="1" applyFont="1" applyFill="1" applyBorder="1" applyAlignment="1" applyProtection="1">
      <alignment vertical="center"/>
    </xf>
    <xf numFmtId="49" fontId="21" fillId="0" borderId="18" xfId="0" applyNumberFormat="1" applyFont="1" applyFill="1" applyBorder="1" applyAlignment="1" applyProtection="1">
      <alignment horizontal="right" vertical="center"/>
    </xf>
    <xf numFmtId="49" fontId="27" fillId="0" borderId="0" xfId="0" applyNumberFormat="1" applyFont="1" applyFill="1" applyBorder="1" applyAlignment="1" applyProtection="1">
      <alignment horizontal="right" vertical="center" wrapText="1"/>
    </xf>
    <xf numFmtId="0" fontId="32" fillId="0" borderId="0" xfId="0" applyNumberFormat="1" applyFont="1" applyFill="1" applyBorder="1" applyAlignment="1" applyProtection="1">
      <alignment horizontal="right" vertical="center" wrapText="1"/>
    </xf>
    <xf numFmtId="49" fontId="27" fillId="0" borderId="0" xfId="0" applyNumberFormat="1" applyFont="1" applyFill="1" applyBorder="1" applyAlignment="1" applyProtection="1">
      <alignment horizontal="right" vertical="center"/>
    </xf>
    <xf numFmtId="0" fontId="32" fillId="0" borderId="0" xfId="0" applyNumberFormat="1" applyFont="1" applyFill="1" applyBorder="1" applyAlignment="1" applyProtection="1">
      <alignment horizontal="right" vertical="center"/>
    </xf>
    <xf numFmtId="49" fontId="22" fillId="0" borderId="0" xfId="0" applyNumberFormat="1" applyFont="1" applyFill="1" applyBorder="1" applyAlignment="1" applyProtection="1">
      <alignment horizontal="center" vertical="center" wrapText="1"/>
    </xf>
    <xf numFmtId="0" fontId="33" fillId="0" borderId="0" xfId="0" applyNumberFormat="1" applyFont="1" applyFill="1" applyBorder="1" applyAlignment="1" applyProtection="1">
      <alignment horizontal="center" vertical="center" wrapText="1"/>
    </xf>
  </cellXfs>
  <cellStyles count="158">
    <cellStyle name="20% - Акцент1 2" xfId="1" xr:uid="{00000000-0005-0000-0000-000000000000}"/>
    <cellStyle name="20% - Акцент1 3" xfId="2" xr:uid="{00000000-0005-0000-0000-000001000000}"/>
    <cellStyle name="20% - Акцент1 4" xfId="3" xr:uid="{00000000-0005-0000-0000-000002000000}"/>
    <cellStyle name="20% - Акцент2 2" xfId="4" xr:uid="{00000000-0005-0000-0000-000003000000}"/>
    <cellStyle name="20% - Акцент2 3" xfId="5" xr:uid="{00000000-0005-0000-0000-000004000000}"/>
    <cellStyle name="20% - Акцент2 4" xfId="6" xr:uid="{00000000-0005-0000-0000-000005000000}"/>
    <cellStyle name="20% - Акцент3 2" xfId="7" xr:uid="{00000000-0005-0000-0000-000006000000}"/>
    <cellStyle name="20% - Акцент3 3" xfId="8" xr:uid="{00000000-0005-0000-0000-000007000000}"/>
    <cellStyle name="20% - Акцент3 4" xfId="9" xr:uid="{00000000-0005-0000-0000-000008000000}"/>
    <cellStyle name="20% - Акцент4 2" xfId="10" xr:uid="{00000000-0005-0000-0000-000009000000}"/>
    <cellStyle name="20% - Акцент4 3" xfId="11" xr:uid="{00000000-0005-0000-0000-00000A000000}"/>
    <cellStyle name="20% - Акцент4 4" xfId="12" xr:uid="{00000000-0005-0000-0000-00000B000000}"/>
    <cellStyle name="20% - Акцент5 2" xfId="13" xr:uid="{00000000-0005-0000-0000-00000C000000}"/>
    <cellStyle name="20% - Акцент5 3" xfId="14" xr:uid="{00000000-0005-0000-0000-00000D000000}"/>
    <cellStyle name="20% - Акцент5 4" xfId="15" xr:uid="{00000000-0005-0000-0000-00000E000000}"/>
    <cellStyle name="20% - Акцент6 2" xfId="16" xr:uid="{00000000-0005-0000-0000-00000F000000}"/>
    <cellStyle name="20% - Акцент6 3" xfId="17" xr:uid="{00000000-0005-0000-0000-000010000000}"/>
    <cellStyle name="20% - Акцент6 4" xfId="18" xr:uid="{00000000-0005-0000-0000-000011000000}"/>
    <cellStyle name="40% - Акцент1 2" xfId="19" xr:uid="{00000000-0005-0000-0000-000012000000}"/>
    <cellStyle name="40% - Акцент1 3" xfId="20" xr:uid="{00000000-0005-0000-0000-000013000000}"/>
    <cellStyle name="40% - Акцент1 4" xfId="21" xr:uid="{00000000-0005-0000-0000-000014000000}"/>
    <cellStyle name="40% - Акцент2 2" xfId="22" xr:uid="{00000000-0005-0000-0000-000015000000}"/>
    <cellStyle name="40% - Акцент2 3" xfId="23" xr:uid="{00000000-0005-0000-0000-000016000000}"/>
    <cellStyle name="40% - Акцент2 4" xfId="24" xr:uid="{00000000-0005-0000-0000-000017000000}"/>
    <cellStyle name="40% - Акцент3 2" xfId="25" xr:uid="{00000000-0005-0000-0000-000018000000}"/>
    <cellStyle name="40% - Акцент3 3" xfId="26" xr:uid="{00000000-0005-0000-0000-000019000000}"/>
    <cellStyle name="40% - Акцент3 4" xfId="27" xr:uid="{00000000-0005-0000-0000-00001A000000}"/>
    <cellStyle name="40% - Акцент4 2" xfId="28" xr:uid="{00000000-0005-0000-0000-00001B000000}"/>
    <cellStyle name="40% - Акцент4 3" xfId="29" xr:uid="{00000000-0005-0000-0000-00001C000000}"/>
    <cellStyle name="40% - Акцент4 4" xfId="30" xr:uid="{00000000-0005-0000-0000-00001D000000}"/>
    <cellStyle name="40% - Акцент5 2" xfId="31" xr:uid="{00000000-0005-0000-0000-00001E000000}"/>
    <cellStyle name="40% - Акцент5 3" xfId="32" xr:uid="{00000000-0005-0000-0000-00001F000000}"/>
    <cellStyle name="40% - Акцент5 4" xfId="33" xr:uid="{00000000-0005-0000-0000-000020000000}"/>
    <cellStyle name="40% - Акцент6 2" xfId="34" xr:uid="{00000000-0005-0000-0000-000021000000}"/>
    <cellStyle name="40% - Акцент6 3" xfId="35" xr:uid="{00000000-0005-0000-0000-000022000000}"/>
    <cellStyle name="40% - Акцент6 4" xfId="36" xr:uid="{00000000-0005-0000-0000-000023000000}"/>
    <cellStyle name="60% - Акцент1 2" xfId="37" xr:uid="{00000000-0005-0000-0000-000024000000}"/>
    <cellStyle name="60% - Акцент1 3" xfId="38" xr:uid="{00000000-0005-0000-0000-000025000000}"/>
    <cellStyle name="60% - Акцент1 4" xfId="39" xr:uid="{00000000-0005-0000-0000-000026000000}"/>
    <cellStyle name="60% - Акцент2 2" xfId="40" xr:uid="{00000000-0005-0000-0000-000027000000}"/>
    <cellStyle name="60% - Акцент2 3" xfId="41" xr:uid="{00000000-0005-0000-0000-000028000000}"/>
    <cellStyle name="60% - Акцент2 4" xfId="42" xr:uid="{00000000-0005-0000-0000-000029000000}"/>
    <cellStyle name="60% - Акцент3 2" xfId="43" xr:uid="{00000000-0005-0000-0000-00002A000000}"/>
    <cellStyle name="60% - Акцент3 3" xfId="44" xr:uid="{00000000-0005-0000-0000-00002B000000}"/>
    <cellStyle name="60% - Акцент3 4" xfId="45" xr:uid="{00000000-0005-0000-0000-00002C000000}"/>
    <cellStyle name="60% - Акцент4 2" xfId="46" xr:uid="{00000000-0005-0000-0000-00002D000000}"/>
    <cellStyle name="60% - Акцент4 3" xfId="47" xr:uid="{00000000-0005-0000-0000-00002E000000}"/>
    <cellStyle name="60% - Акцент4 4" xfId="48" xr:uid="{00000000-0005-0000-0000-00002F000000}"/>
    <cellStyle name="60% - Акцент5 2" xfId="49" xr:uid="{00000000-0005-0000-0000-000030000000}"/>
    <cellStyle name="60% - Акцент5 3" xfId="50" xr:uid="{00000000-0005-0000-0000-000031000000}"/>
    <cellStyle name="60% - Акцент5 4" xfId="51" xr:uid="{00000000-0005-0000-0000-000032000000}"/>
    <cellStyle name="60% - Акцент6 2" xfId="52" xr:uid="{00000000-0005-0000-0000-000033000000}"/>
    <cellStyle name="60% - Акцент6 3" xfId="53" xr:uid="{00000000-0005-0000-0000-000034000000}"/>
    <cellStyle name="60% - Акцент6 4" xfId="54" xr:uid="{00000000-0005-0000-0000-000035000000}"/>
    <cellStyle name="xl22" xfId="149" xr:uid="{C6B70997-2066-40B9-9028-481AE074848E}"/>
    <cellStyle name="xl24" xfId="146" xr:uid="{C3B22EA0-4A83-4223-B2DE-D05F2FED7BC9}"/>
    <cellStyle name="xl25" xfId="151" xr:uid="{39796D58-4E77-4049-BCDF-C6273F4697BD}"/>
    <cellStyle name="xl26" xfId="154" xr:uid="{C5B0C603-2A18-4266-8018-6655626D4F42}"/>
    <cellStyle name="xl28" xfId="155" xr:uid="{7F0EA455-BF9B-4743-B34C-334B8971C946}"/>
    <cellStyle name="xl29" xfId="145" xr:uid="{EDEA8D7C-DF54-423A-B5AB-1725250DFF4D}"/>
    <cellStyle name="xl30" xfId="157" xr:uid="{03BACA2A-43E9-4EEB-8A72-AEA29D2C040E}"/>
    <cellStyle name="xl32" xfId="156" xr:uid="{A0344DF9-1476-4483-AFB1-FEEDFCC559AC}"/>
    <cellStyle name="xl33" xfId="147" xr:uid="{CD91E29D-24D2-494E-BD89-B91030E94C8D}"/>
    <cellStyle name="xl35" xfId="148" xr:uid="{654EB867-5134-4CB0-8153-F4678C8CE448}"/>
    <cellStyle name="xl37" xfId="150" xr:uid="{55DF1E6A-AD08-48B4-B948-922664966EEB}"/>
    <cellStyle name="xl38" xfId="152" xr:uid="{635AA91B-2BCB-4251-AA3C-63B5029A3B93}"/>
    <cellStyle name="xl39" xfId="153" xr:uid="{A10E53C2-4307-439A-BE4B-74B0BB986C90}"/>
    <cellStyle name="Акцент1" xfId="55" builtinId="29" customBuiltin="1"/>
    <cellStyle name="Акцент1 2" xfId="56" xr:uid="{00000000-0005-0000-0000-000037000000}"/>
    <cellStyle name="Акцент1 3" xfId="57" xr:uid="{00000000-0005-0000-0000-000038000000}"/>
    <cellStyle name="Акцент1 4" xfId="58" xr:uid="{00000000-0005-0000-0000-000039000000}"/>
    <cellStyle name="Акцент2" xfId="59" builtinId="33" customBuiltin="1"/>
    <cellStyle name="Акцент2 2" xfId="60" xr:uid="{00000000-0005-0000-0000-00003B000000}"/>
    <cellStyle name="Акцент2 3" xfId="61" xr:uid="{00000000-0005-0000-0000-00003C000000}"/>
    <cellStyle name="Акцент2 4" xfId="62" xr:uid="{00000000-0005-0000-0000-00003D000000}"/>
    <cellStyle name="Акцент3" xfId="63" builtinId="37" customBuiltin="1"/>
    <cellStyle name="Акцент3 2" xfId="64" xr:uid="{00000000-0005-0000-0000-00003F000000}"/>
    <cellStyle name="Акцент3 3" xfId="65" xr:uid="{00000000-0005-0000-0000-000040000000}"/>
    <cellStyle name="Акцент3 4" xfId="66" xr:uid="{00000000-0005-0000-0000-000041000000}"/>
    <cellStyle name="Акцент4" xfId="67" builtinId="41" customBuiltin="1"/>
    <cellStyle name="Акцент4 2" xfId="68" xr:uid="{00000000-0005-0000-0000-000043000000}"/>
    <cellStyle name="Акцент4 3" xfId="69" xr:uid="{00000000-0005-0000-0000-000044000000}"/>
    <cellStyle name="Акцент4 4" xfId="70" xr:uid="{00000000-0005-0000-0000-000045000000}"/>
    <cellStyle name="Акцент5" xfId="71" builtinId="45" customBuiltin="1"/>
    <cellStyle name="Акцент5 2" xfId="72" xr:uid="{00000000-0005-0000-0000-000047000000}"/>
    <cellStyle name="Акцент5 3" xfId="73" xr:uid="{00000000-0005-0000-0000-000048000000}"/>
    <cellStyle name="Акцент5 4" xfId="74" xr:uid="{00000000-0005-0000-0000-000049000000}"/>
    <cellStyle name="Акцент6" xfId="75" builtinId="49" customBuiltin="1"/>
    <cellStyle name="Акцент6 2" xfId="76" xr:uid="{00000000-0005-0000-0000-00004B000000}"/>
    <cellStyle name="Акцент6 3" xfId="77" xr:uid="{00000000-0005-0000-0000-00004C000000}"/>
    <cellStyle name="Акцент6 4" xfId="78" xr:uid="{00000000-0005-0000-0000-00004D000000}"/>
    <cellStyle name="Ввод " xfId="79" builtinId="20" customBuiltin="1"/>
    <cellStyle name="Ввод  2" xfId="80" xr:uid="{00000000-0005-0000-0000-00004F000000}"/>
    <cellStyle name="Ввод  3" xfId="81" xr:uid="{00000000-0005-0000-0000-000050000000}"/>
    <cellStyle name="Ввод  4" xfId="82" xr:uid="{00000000-0005-0000-0000-000051000000}"/>
    <cellStyle name="Вывод" xfId="83" builtinId="21" customBuiltin="1"/>
    <cellStyle name="Вывод 2" xfId="84" xr:uid="{00000000-0005-0000-0000-000053000000}"/>
    <cellStyle name="Вывод 3" xfId="85" xr:uid="{00000000-0005-0000-0000-000054000000}"/>
    <cellStyle name="Вывод 4" xfId="86" xr:uid="{00000000-0005-0000-0000-000055000000}"/>
    <cellStyle name="Вычисление" xfId="87" builtinId="22" customBuiltin="1"/>
    <cellStyle name="Вычисление 2" xfId="88" xr:uid="{00000000-0005-0000-0000-000057000000}"/>
    <cellStyle name="Вычисление 3" xfId="89" xr:uid="{00000000-0005-0000-0000-000058000000}"/>
    <cellStyle name="Вычисление 4" xfId="90" xr:uid="{00000000-0005-0000-0000-000059000000}"/>
    <cellStyle name="Заголовок 1" xfId="91" builtinId="16" customBuiltin="1"/>
    <cellStyle name="Заголовок 1 2" xfId="92" xr:uid="{00000000-0005-0000-0000-00005B000000}"/>
    <cellStyle name="Заголовок 2" xfId="93" builtinId="17" customBuiltin="1"/>
    <cellStyle name="Заголовок 2 2" xfId="94" xr:uid="{00000000-0005-0000-0000-00005D000000}"/>
    <cellStyle name="Заголовок 2 3" xfId="95" xr:uid="{00000000-0005-0000-0000-00005E000000}"/>
    <cellStyle name="Заголовок 2 4" xfId="96" xr:uid="{00000000-0005-0000-0000-00005F000000}"/>
    <cellStyle name="Заголовок 3" xfId="97" builtinId="18" customBuiltin="1"/>
    <cellStyle name="Заголовок 3 2" xfId="98" xr:uid="{00000000-0005-0000-0000-000061000000}"/>
    <cellStyle name="Заголовок 4" xfId="99" builtinId="19" customBuiltin="1"/>
    <cellStyle name="Заголовок 4 2" xfId="100" xr:uid="{00000000-0005-0000-0000-000063000000}"/>
    <cellStyle name="Итог" xfId="101" builtinId="25" customBuiltin="1"/>
    <cellStyle name="Итог 2" xfId="102" xr:uid="{00000000-0005-0000-0000-000065000000}"/>
    <cellStyle name="Итог 3" xfId="103" xr:uid="{00000000-0005-0000-0000-000066000000}"/>
    <cellStyle name="Итог 4" xfId="104" xr:uid="{00000000-0005-0000-0000-000067000000}"/>
    <cellStyle name="Контрольная ячейка" xfId="105" builtinId="23" customBuiltin="1"/>
    <cellStyle name="Контрольная ячейка 2" xfId="106" xr:uid="{00000000-0005-0000-0000-000069000000}"/>
    <cellStyle name="Контрольная ячейка 3" xfId="107" xr:uid="{00000000-0005-0000-0000-00006A000000}"/>
    <cellStyle name="Контрольная ячейка 4" xfId="108" xr:uid="{00000000-0005-0000-0000-00006B000000}"/>
    <cellStyle name="Название" xfId="109" builtinId="15" customBuiltin="1"/>
    <cellStyle name="Название 2" xfId="110" xr:uid="{00000000-0005-0000-0000-00006D000000}"/>
    <cellStyle name="Нейтральный" xfId="111" builtinId="28" customBuiltin="1"/>
    <cellStyle name="Нейтральный 2" xfId="112" xr:uid="{00000000-0005-0000-0000-00006F000000}"/>
    <cellStyle name="Нейтральный 3" xfId="113" xr:uid="{00000000-0005-0000-0000-000070000000}"/>
    <cellStyle name="Нейтральный 4" xfId="114" xr:uid="{00000000-0005-0000-0000-000071000000}"/>
    <cellStyle name="Обычный" xfId="0" builtinId="0"/>
    <cellStyle name="Обычный 2" xfId="115" xr:uid="{00000000-0005-0000-0000-000073000000}"/>
    <cellStyle name="Обычный 2 2" xfId="116" xr:uid="{00000000-0005-0000-0000-000074000000}"/>
    <cellStyle name="Обычный 2 3" xfId="117" xr:uid="{00000000-0005-0000-0000-000075000000}"/>
    <cellStyle name="Обычный 3" xfId="118" xr:uid="{00000000-0005-0000-0000-000076000000}"/>
    <cellStyle name="Обычный 3 2" xfId="119" xr:uid="{00000000-0005-0000-0000-000077000000}"/>
    <cellStyle name="Обычный 4" xfId="120" xr:uid="{00000000-0005-0000-0000-000078000000}"/>
    <cellStyle name="Плохой" xfId="121" builtinId="27" customBuiltin="1"/>
    <cellStyle name="Плохой 2" xfId="122" xr:uid="{00000000-0005-0000-0000-00007A000000}"/>
    <cellStyle name="Плохой 3" xfId="123" xr:uid="{00000000-0005-0000-0000-00007B000000}"/>
    <cellStyle name="Плохой 4" xfId="124" xr:uid="{00000000-0005-0000-0000-00007C000000}"/>
    <cellStyle name="Пояснение" xfId="125" builtinId="53" customBuiltin="1"/>
    <cellStyle name="Пояснение 2" xfId="126" xr:uid="{00000000-0005-0000-0000-00007E000000}"/>
    <cellStyle name="Пояснение 3" xfId="127" xr:uid="{00000000-0005-0000-0000-00007F000000}"/>
    <cellStyle name="Пояснение 4" xfId="128" xr:uid="{00000000-0005-0000-0000-000080000000}"/>
    <cellStyle name="Примечание" xfId="129" builtinId="10" customBuiltin="1"/>
    <cellStyle name="Примечание 2" xfId="130" xr:uid="{00000000-0005-0000-0000-000082000000}"/>
    <cellStyle name="Примечание 3" xfId="131" xr:uid="{00000000-0005-0000-0000-000083000000}"/>
    <cellStyle name="Примечание 4" xfId="132" xr:uid="{00000000-0005-0000-0000-000084000000}"/>
    <cellStyle name="Связанная ячейка" xfId="133" builtinId="24" customBuiltin="1"/>
    <cellStyle name="Связанная ячейка 2" xfId="134" xr:uid="{00000000-0005-0000-0000-000086000000}"/>
    <cellStyle name="Связанная ячейка 3" xfId="135" xr:uid="{00000000-0005-0000-0000-000087000000}"/>
    <cellStyle name="Связанная ячейка 4" xfId="136" xr:uid="{00000000-0005-0000-0000-000088000000}"/>
    <cellStyle name="Текст предупреждения" xfId="137" builtinId="11" customBuiltin="1"/>
    <cellStyle name="Текст предупреждения 2" xfId="138" xr:uid="{00000000-0005-0000-0000-00008A000000}"/>
    <cellStyle name="Текст предупреждения 3" xfId="139" xr:uid="{00000000-0005-0000-0000-00008B000000}"/>
    <cellStyle name="Текст предупреждения 4" xfId="140" xr:uid="{00000000-0005-0000-0000-00008C000000}"/>
    <cellStyle name="Хороший" xfId="141" builtinId="26" customBuiltin="1"/>
    <cellStyle name="Хороший 2" xfId="142" xr:uid="{00000000-0005-0000-0000-00008E000000}"/>
    <cellStyle name="Хороший 3" xfId="143" xr:uid="{00000000-0005-0000-0000-00008F000000}"/>
    <cellStyle name="Хороший 4" xfId="144" xr:uid="{00000000-0005-0000-0000-00009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59"/>
  <sheetViews>
    <sheetView showGridLines="0" tabSelected="1" zoomScale="110" zoomScaleNormal="110" zoomScaleSheetLayoutView="50" workbookViewId="0">
      <selection activeCell="B8" sqref="B8"/>
    </sheetView>
  </sheetViews>
  <sheetFormatPr defaultColWidth="9.140625" defaultRowHeight="12.75" outlineLevelRow="2" x14ac:dyDescent="0.2"/>
  <cols>
    <col min="1" max="1" width="44.7109375" style="2" customWidth="1"/>
    <col min="2" max="2" width="20.7109375" style="2" customWidth="1"/>
    <col min="3" max="3" width="13.7109375" style="24" customWidth="1"/>
    <col min="4" max="4" width="13.28515625" style="24" customWidth="1"/>
    <col min="5" max="5" width="9.42578125" style="27" customWidth="1"/>
    <col min="6" max="7" width="16.7109375" style="2" hidden="1" customWidth="1"/>
    <col min="8" max="8" width="10.7109375" style="1" hidden="1" customWidth="1"/>
    <col min="9" max="9" width="12.7109375" style="1" hidden="1" customWidth="1"/>
    <col min="10" max="16384" width="9.140625" style="14"/>
  </cols>
  <sheetData>
    <row r="1" spans="1:9" s="18" customFormat="1" ht="14.25" x14ac:dyDescent="0.2">
      <c r="A1" s="47" t="s">
        <v>405</v>
      </c>
      <c r="B1" s="48"/>
      <c r="C1" s="48"/>
      <c r="D1" s="48"/>
      <c r="E1" s="48"/>
      <c r="F1" s="26"/>
      <c r="G1" s="26"/>
      <c r="H1" s="1"/>
      <c r="I1" s="1"/>
    </row>
    <row r="2" spans="1:9" s="18" customFormat="1" ht="15" x14ac:dyDescent="0.2">
      <c r="A2" s="49" t="s">
        <v>406</v>
      </c>
      <c r="B2" s="50"/>
      <c r="C2" s="50"/>
      <c r="D2" s="50"/>
      <c r="E2" s="50"/>
      <c r="F2" s="26"/>
      <c r="G2" s="26"/>
      <c r="H2" s="1"/>
      <c r="I2" s="1"/>
    </row>
    <row r="3" spans="1:9" s="18" customFormat="1" ht="15" x14ac:dyDescent="0.2">
      <c r="A3" s="49" t="s">
        <v>407</v>
      </c>
      <c r="B3" s="50"/>
      <c r="C3" s="50"/>
      <c r="D3" s="50"/>
      <c r="E3" s="50"/>
      <c r="F3" s="26"/>
      <c r="G3" s="26"/>
      <c r="H3" s="1"/>
      <c r="I3" s="1"/>
    </row>
    <row r="4" spans="1:9" s="18" customFormat="1" ht="15" x14ac:dyDescent="0.2">
      <c r="A4" s="49" t="s">
        <v>408</v>
      </c>
      <c r="B4" s="50"/>
      <c r="C4" s="50"/>
      <c r="D4" s="50"/>
      <c r="E4" s="50"/>
      <c r="F4" s="26"/>
      <c r="G4" s="26"/>
      <c r="H4" s="1"/>
      <c r="I4" s="1"/>
    </row>
    <row r="5" spans="1:9" s="18" customFormat="1" ht="9" customHeight="1" x14ac:dyDescent="0.2">
      <c r="A5" s="42"/>
      <c r="B5" s="43"/>
      <c r="C5" s="43"/>
      <c r="D5" s="43"/>
      <c r="E5" s="43"/>
      <c r="F5" s="26"/>
      <c r="G5" s="26"/>
      <c r="H5" s="1"/>
      <c r="I5" s="1"/>
    </row>
    <row r="6" spans="1:9" s="18" customFormat="1" ht="55.5" customHeight="1" x14ac:dyDescent="0.2">
      <c r="A6" s="51" t="s">
        <v>409</v>
      </c>
      <c r="B6" s="52"/>
      <c r="C6" s="52"/>
      <c r="D6" s="52"/>
      <c r="E6" s="52"/>
      <c r="F6" s="26"/>
      <c r="G6" s="26"/>
      <c r="H6" s="1"/>
      <c r="I6" s="1"/>
    </row>
    <row r="7" spans="1:9" x14ac:dyDescent="0.2">
      <c r="A7" s="46" t="s">
        <v>404</v>
      </c>
      <c r="B7" s="46"/>
      <c r="C7" s="46"/>
      <c r="D7" s="46"/>
      <c r="E7" s="46"/>
      <c r="F7" s="46"/>
      <c r="G7" s="46"/>
    </row>
    <row r="8" spans="1:9" ht="39.75" customHeight="1" x14ac:dyDescent="0.2">
      <c r="A8" s="7" t="s">
        <v>0</v>
      </c>
      <c r="B8" s="7" t="s">
        <v>7</v>
      </c>
      <c r="C8" s="15" t="s">
        <v>401</v>
      </c>
      <c r="D8" s="15" t="s">
        <v>401</v>
      </c>
      <c r="E8" s="16" t="s">
        <v>402</v>
      </c>
      <c r="F8" s="19"/>
      <c r="G8" s="3"/>
    </row>
    <row r="9" spans="1:9" ht="13.5" customHeight="1" thickBot="1" x14ac:dyDescent="0.25">
      <c r="A9" s="8">
        <v>1</v>
      </c>
      <c r="B9" s="8">
        <v>3</v>
      </c>
      <c r="C9" s="8" t="s">
        <v>403</v>
      </c>
      <c r="D9" s="8" t="s">
        <v>3</v>
      </c>
      <c r="E9" s="8" t="s">
        <v>1</v>
      </c>
      <c r="F9" s="4" t="s">
        <v>2</v>
      </c>
      <c r="G9" s="4" t="s">
        <v>4</v>
      </c>
    </row>
    <row r="10" spans="1:9" ht="24.95" customHeight="1" x14ac:dyDescent="0.2">
      <c r="A10" s="17" t="s">
        <v>8</v>
      </c>
      <c r="B10" s="10" t="s">
        <v>5</v>
      </c>
      <c r="C10" s="11">
        <f>C11+C83+C92+C113+C151+C208+C266+C280+C332+C351</f>
        <v>916171.37000000011</v>
      </c>
      <c r="D10" s="11">
        <f>D11+D83+D92+D113+D151+D208+D266+D280+D332+D351</f>
        <v>836946.8899999999</v>
      </c>
      <c r="E10" s="12">
        <f>D10/C10</f>
        <v>0.91352657090779843</v>
      </c>
      <c r="F10" s="5">
        <v>916171374.30999994</v>
      </c>
      <c r="G10" s="5">
        <v>836946891.15999997</v>
      </c>
      <c r="H10" s="1">
        <f>F10/1000-C10</f>
        <v>4.3099998729303479E-3</v>
      </c>
      <c r="I10" s="1">
        <f>G10/1000-D10</f>
        <v>1.1600001016631722E-3</v>
      </c>
    </row>
    <row r="11" spans="1:9" x14ac:dyDescent="0.2">
      <c r="A11" s="13" t="s">
        <v>9</v>
      </c>
      <c r="B11" s="41" t="s">
        <v>410</v>
      </c>
      <c r="C11" s="28">
        <f>C12+C21+C33+C37+C48+C51</f>
        <v>91430.2</v>
      </c>
      <c r="D11" s="28">
        <f>D12+D21+D33+D37+D48+D51</f>
        <v>84473.37</v>
      </c>
      <c r="E11" s="29">
        <f>D11/C11</f>
        <v>0.92391102720982776</v>
      </c>
      <c r="F11" s="6">
        <v>91430185.739999995</v>
      </c>
      <c r="G11" s="6">
        <v>84473361.280000001</v>
      </c>
      <c r="H11" s="1">
        <f t="shared" ref="H11:H74" si="0">F11/1000-C11</f>
        <v>-1.4259999996284023E-2</v>
      </c>
      <c r="I11" s="1">
        <f t="shared" ref="I11:I74" si="1">G11/1000-D11</f>
        <v>-8.7199999979929999E-3</v>
      </c>
    </row>
    <row r="12" spans="1:9" ht="51" x14ac:dyDescent="0.2">
      <c r="A12" s="9" t="s">
        <v>10</v>
      </c>
      <c r="B12" s="30" t="s">
        <v>411</v>
      </c>
      <c r="C12" s="31">
        <f>C13+C18</f>
        <v>3706.57</v>
      </c>
      <c r="D12" s="31">
        <f>D13+D18</f>
        <v>3497.1599999999994</v>
      </c>
      <c r="E12" s="32">
        <f t="shared" ref="E12:E75" si="2">D12/C12</f>
        <v>0.94350302301049194</v>
      </c>
      <c r="F12" s="6">
        <v>3706571</v>
      </c>
      <c r="G12" s="6">
        <v>3497157.47</v>
      </c>
      <c r="H12" s="1">
        <f t="shared" si="0"/>
        <v>9.9999999974897946E-4</v>
      </c>
      <c r="I12" s="1">
        <f t="shared" si="1"/>
        <v>-2.5299999992967059E-3</v>
      </c>
    </row>
    <row r="13" spans="1:9" ht="63.75" hidden="1" outlineLevel="1" x14ac:dyDescent="0.2">
      <c r="A13" s="9" t="s">
        <v>11</v>
      </c>
      <c r="B13" s="30" t="s">
        <v>12</v>
      </c>
      <c r="C13" s="31">
        <f>C14</f>
        <v>3560.82</v>
      </c>
      <c r="D13" s="31">
        <f>D14</f>
        <v>3483.4799999999996</v>
      </c>
      <c r="E13" s="32">
        <f t="shared" si="2"/>
        <v>0.97828028375486531</v>
      </c>
      <c r="F13" s="6">
        <v>3560821</v>
      </c>
      <c r="G13" s="6">
        <v>3483477.47</v>
      </c>
      <c r="H13" s="1">
        <f t="shared" si="0"/>
        <v>9.9999999974897946E-4</v>
      </c>
      <c r="I13" s="1">
        <f t="shared" si="1"/>
        <v>-2.5299999992967059E-3</v>
      </c>
    </row>
    <row r="14" spans="1:9" ht="25.5" hidden="1" outlineLevel="1" x14ac:dyDescent="0.2">
      <c r="A14" s="9" t="s">
        <v>13</v>
      </c>
      <c r="B14" s="30" t="s">
        <v>14</v>
      </c>
      <c r="C14" s="31">
        <f>C15+C16+C17</f>
        <v>3560.82</v>
      </c>
      <c r="D14" s="31">
        <f>D15+D16+D17</f>
        <v>3483.4799999999996</v>
      </c>
      <c r="E14" s="32">
        <f t="shared" si="2"/>
        <v>0.97828028375486531</v>
      </c>
      <c r="F14" s="6">
        <v>3560821</v>
      </c>
      <c r="G14" s="6">
        <v>3483477.47</v>
      </c>
      <c r="H14" s="1">
        <f t="shared" si="0"/>
        <v>9.9999999974897946E-4</v>
      </c>
      <c r="I14" s="1">
        <f t="shared" si="1"/>
        <v>-2.5299999992967059E-3</v>
      </c>
    </row>
    <row r="15" spans="1:9" ht="25.5" hidden="1" outlineLevel="1" x14ac:dyDescent="0.2">
      <c r="A15" s="9" t="s">
        <v>15</v>
      </c>
      <c r="B15" s="30" t="s">
        <v>16</v>
      </c>
      <c r="C15" s="31">
        <v>2706.53</v>
      </c>
      <c r="D15" s="31">
        <v>2702.99</v>
      </c>
      <c r="E15" s="32">
        <f t="shared" si="2"/>
        <v>0.99869205218490076</v>
      </c>
      <c r="F15" s="6">
        <v>2706531</v>
      </c>
      <c r="G15" s="6">
        <v>2702991.54</v>
      </c>
      <c r="H15" s="1">
        <f t="shared" si="0"/>
        <v>9.9999999974897946E-4</v>
      </c>
      <c r="I15" s="1">
        <f t="shared" si="1"/>
        <v>1.5400000002045999E-3</v>
      </c>
    </row>
    <row r="16" spans="1:9" ht="38.25" hidden="1" outlineLevel="1" x14ac:dyDescent="0.2">
      <c r="A16" s="9" t="s">
        <v>17</v>
      </c>
      <c r="B16" s="30" t="s">
        <v>18</v>
      </c>
      <c r="C16" s="31">
        <v>68.69</v>
      </c>
      <c r="D16" s="31"/>
      <c r="E16" s="32">
        <f t="shared" si="2"/>
        <v>0</v>
      </c>
      <c r="F16" s="6">
        <v>68690</v>
      </c>
      <c r="G16" s="6" t="s">
        <v>6</v>
      </c>
      <c r="H16" s="1">
        <f t="shared" si="0"/>
        <v>0</v>
      </c>
      <c r="I16" s="1" t="e">
        <f t="shared" si="1"/>
        <v>#VALUE!</v>
      </c>
    </row>
    <row r="17" spans="1:9" ht="51" hidden="1" outlineLevel="1" x14ac:dyDescent="0.2">
      <c r="A17" s="9" t="s">
        <v>19</v>
      </c>
      <c r="B17" s="30" t="s">
        <v>20</v>
      </c>
      <c r="C17" s="31">
        <v>785.6</v>
      </c>
      <c r="D17" s="31">
        <v>780.49</v>
      </c>
      <c r="E17" s="32">
        <f t="shared" si="2"/>
        <v>0.99349541751527493</v>
      </c>
      <c r="F17" s="6">
        <v>785600</v>
      </c>
      <c r="G17" s="6">
        <v>780485.93</v>
      </c>
      <c r="H17" s="1">
        <f t="shared" si="0"/>
        <v>0</v>
      </c>
      <c r="I17" s="1">
        <f t="shared" si="1"/>
        <v>-4.0699999999560532E-3</v>
      </c>
    </row>
    <row r="18" spans="1:9" ht="25.5" hidden="1" outlineLevel="1" x14ac:dyDescent="0.2">
      <c r="A18" s="9" t="s">
        <v>21</v>
      </c>
      <c r="B18" s="30" t="s">
        <v>22</v>
      </c>
      <c r="C18" s="31">
        <f>C19</f>
        <v>145.75</v>
      </c>
      <c r="D18" s="31">
        <f>D19</f>
        <v>13.68</v>
      </c>
      <c r="E18" s="32">
        <f t="shared" si="2"/>
        <v>9.3859348198970835E-2</v>
      </c>
      <c r="F18" s="6">
        <v>145750</v>
      </c>
      <c r="G18" s="6">
        <v>13680</v>
      </c>
      <c r="H18" s="1">
        <f t="shared" si="0"/>
        <v>0</v>
      </c>
      <c r="I18" s="1">
        <f t="shared" si="1"/>
        <v>0</v>
      </c>
    </row>
    <row r="19" spans="1:9" ht="38.25" hidden="1" outlineLevel="1" x14ac:dyDescent="0.2">
      <c r="A19" s="9" t="s">
        <v>23</v>
      </c>
      <c r="B19" s="30" t="s">
        <v>24</v>
      </c>
      <c r="C19" s="31">
        <f>C20</f>
        <v>145.75</v>
      </c>
      <c r="D19" s="31">
        <f>D20</f>
        <v>13.68</v>
      </c>
      <c r="E19" s="32">
        <f t="shared" si="2"/>
        <v>9.3859348198970835E-2</v>
      </c>
      <c r="F19" s="6">
        <v>145750</v>
      </c>
      <c r="G19" s="6">
        <v>13680</v>
      </c>
      <c r="H19" s="1">
        <f t="shared" si="0"/>
        <v>0</v>
      </c>
      <c r="I19" s="1">
        <f t="shared" si="1"/>
        <v>0</v>
      </c>
    </row>
    <row r="20" spans="1:9" hidden="1" outlineLevel="1" x14ac:dyDescent="0.2">
      <c r="A20" s="9" t="s">
        <v>25</v>
      </c>
      <c r="B20" s="30" t="s">
        <v>26</v>
      </c>
      <c r="C20" s="31">
        <v>145.75</v>
      </c>
      <c r="D20" s="31">
        <v>13.68</v>
      </c>
      <c r="E20" s="32">
        <f t="shared" si="2"/>
        <v>9.3859348198970835E-2</v>
      </c>
      <c r="F20" s="6">
        <v>145750</v>
      </c>
      <c r="G20" s="6">
        <v>13680</v>
      </c>
      <c r="H20" s="1">
        <f t="shared" si="0"/>
        <v>0</v>
      </c>
      <c r="I20" s="1">
        <f t="shared" si="1"/>
        <v>0</v>
      </c>
    </row>
    <row r="21" spans="1:9" ht="51" collapsed="1" x14ac:dyDescent="0.2">
      <c r="A21" s="9" t="s">
        <v>27</v>
      </c>
      <c r="B21" s="30" t="s">
        <v>412</v>
      </c>
      <c r="C21" s="31">
        <f>C22+C27+C30</f>
        <v>37148.720000000001</v>
      </c>
      <c r="D21" s="31">
        <f>D22+D27+D30</f>
        <v>36230.57</v>
      </c>
      <c r="E21" s="32">
        <f t="shared" si="2"/>
        <v>0.97528447817313757</v>
      </c>
      <c r="F21" s="6">
        <v>37148711</v>
      </c>
      <c r="G21" s="6">
        <v>36230566.880000003</v>
      </c>
      <c r="H21" s="1">
        <f t="shared" si="0"/>
        <v>-8.9999999981955625E-3</v>
      </c>
      <c r="I21" s="1">
        <f t="shared" si="1"/>
        <v>-3.1199999939417467E-3</v>
      </c>
    </row>
    <row r="22" spans="1:9" ht="63.75" hidden="1" outlineLevel="1" x14ac:dyDescent="0.2">
      <c r="A22" s="9" t="s">
        <v>11</v>
      </c>
      <c r="B22" s="30" t="s">
        <v>28</v>
      </c>
      <c r="C22" s="31">
        <f>C23</f>
        <v>34340.239999999998</v>
      </c>
      <c r="D22" s="31">
        <f>D23</f>
        <v>34097.17</v>
      </c>
      <c r="E22" s="32">
        <f t="shared" si="2"/>
        <v>0.9929217151656482</v>
      </c>
      <c r="F22" s="6">
        <v>34340233</v>
      </c>
      <c r="G22" s="6">
        <v>34097173.18</v>
      </c>
      <c r="H22" s="1">
        <f t="shared" si="0"/>
        <v>-6.9999999977881089E-3</v>
      </c>
      <c r="I22" s="1">
        <f t="shared" si="1"/>
        <v>3.1799999997019768E-3</v>
      </c>
    </row>
    <row r="23" spans="1:9" ht="25.5" hidden="1" outlineLevel="1" x14ac:dyDescent="0.2">
      <c r="A23" s="9" t="s">
        <v>13</v>
      </c>
      <c r="B23" s="30" t="s">
        <v>29</v>
      </c>
      <c r="C23" s="31">
        <f>C24+C25+C26</f>
        <v>34340.239999999998</v>
      </c>
      <c r="D23" s="31">
        <f>D24+D25+D26</f>
        <v>34097.17</v>
      </c>
      <c r="E23" s="32">
        <f t="shared" si="2"/>
        <v>0.9929217151656482</v>
      </c>
      <c r="F23" s="6">
        <v>34340233</v>
      </c>
      <c r="G23" s="6">
        <v>34097173.18</v>
      </c>
      <c r="H23" s="1">
        <f t="shared" si="0"/>
        <v>-6.9999999977881089E-3</v>
      </c>
      <c r="I23" s="1">
        <f t="shared" si="1"/>
        <v>3.1799999997019768E-3</v>
      </c>
    </row>
    <row r="24" spans="1:9" ht="25.5" hidden="1" outlineLevel="1" x14ac:dyDescent="0.2">
      <c r="A24" s="9" t="s">
        <v>15</v>
      </c>
      <c r="B24" s="30" t="s">
        <v>30</v>
      </c>
      <c r="C24" s="31">
        <v>26258.39</v>
      </c>
      <c r="D24" s="31">
        <v>26204.85</v>
      </c>
      <c r="E24" s="32">
        <f t="shared" si="2"/>
        <v>0.99796103264518499</v>
      </c>
      <c r="F24" s="6">
        <v>26258386</v>
      </c>
      <c r="G24" s="6">
        <v>26204852.449999999</v>
      </c>
      <c r="H24" s="1">
        <f t="shared" si="0"/>
        <v>-4.0000000008149073E-3</v>
      </c>
      <c r="I24" s="1">
        <f t="shared" si="1"/>
        <v>2.4499999999534339E-3</v>
      </c>
    </row>
    <row r="25" spans="1:9" ht="38.25" hidden="1" outlineLevel="1" x14ac:dyDescent="0.2">
      <c r="A25" s="9" t="s">
        <v>17</v>
      </c>
      <c r="B25" s="30" t="s">
        <v>31</v>
      </c>
      <c r="C25" s="31">
        <v>282.39999999999998</v>
      </c>
      <c r="D25" s="31">
        <v>224.7</v>
      </c>
      <c r="E25" s="32">
        <f t="shared" si="2"/>
        <v>0.79567988668555245</v>
      </c>
      <c r="F25" s="6">
        <v>282400</v>
      </c>
      <c r="G25" s="6">
        <v>224700.1</v>
      </c>
      <c r="H25" s="1">
        <f t="shared" si="0"/>
        <v>0</v>
      </c>
      <c r="I25" s="1">
        <f t="shared" si="1"/>
        <v>1.0000000000331966E-4</v>
      </c>
    </row>
    <row r="26" spans="1:9" ht="51" hidden="1" outlineLevel="1" x14ac:dyDescent="0.2">
      <c r="A26" s="9" t="s">
        <v>19</v>
      </c>
      <c r="B26" s="30" t="s">
        <v>32</v>
      </c>
      <c r="C26" s="31">
        <v>7799.45</v>
      </c>
      <c r="D26" s="31">
        <v>7667.62</v>
      </c>
      <c r="E26" s="32">
        <f t="shared" si="2"/>
        <v>0.98309752610761014</v>
      </c>
      <c r="F26" s="6">
        <v>7799447</v>
      </c>
      <c r="G26" s="6">
        <v>7667620.6299999999</v>
      </c>
      <c r="H26" s="1">
        <f t="shared" si="0"/>
        <v>-2.9999999997016857E-3</v>
      </c>
      <c r="I26" s="1">
        <f t="shared" si="1"/>
        <v>6.2999999954627128E-4</v>
      </c>
    </row>
    <row r="27" spans="1:9" ht="25.5" hidden="1" outlineLevel="1" x14ac:dyDescent="0.2">
      <c r="A27" s="9" t="s">
        <v>21</v>
      </c>
      <c r="B27" s="30" t="s">
        <v>33</v>
      </c>
      <c r="C27" s="31">
        <f>C28</f>
        <v>2735.73</v>
      </c>
      <c r="D27" s="31">
        <f>D28</f>
        <v>2060.65</v>
      </c>
      <c r="E27" s="32">
        <f t="shared" si="2"/>
        <v>0.75323588219597692</v>
      </c>
      <c r="F27" s="6">
        <v>2735733</v>
      </c>
      <c r="G27" s="6">
        <v>2060648.75</v>
      </c>
      <c r="H27" s="1">
        <f t="shared" si="0"/>
        <v>3.0000000001564331E-3</v>
      </c>
      <c r="I27" s="1">
        <f t="shared" si="1"/>
        <v>-1.2500000002546585E-3</v>
      </c>
    </row>
    <row r="28" spans="1:9" ht="38.25" hidden="1" outlineLevel="1" x14ac:dyDescent="0.2">
      <c r="A28" s="9" t="s">
        <v>23</v>
      </c>
      <c r="B28" s="30" t="s">
        <v>34</v>
      </c>
      <c r="C28" s="31">
        <f>C29</f>
        <v>2735.73</v>
      </c>
      <c r="D28" s="31">
        <f>D29</f>
        <v>2060.65</v>
      </c>
      <c r="E28" s="32">
        <f t="shared" si="2"/>
        <v>0.75323588219597692</v>
      </c>
      <c r="F28" s="6">
        <v>2735733</v>
      </c>
      <c r="G28" s="6">
        <v>2060648.75</v>
      </c>
      <c r="H28" s="1">
        <f t="shared" si="0"/>
        <v>3.0000000001564331E-3</v>
      </c>
      <c r="I28" s="1">
        <f t="shared" si="1"/>
        <v>-1.2500000002546585E-3</v>
      </c>
    </row>
    <row r="29" spans="1:9" hidden="1" outlineLevel="1" x14ac:dyDescent="0.2">
      <c r="A29" s="9" t="s">
        <v>25</v>
      </c>
      <c r="B29" s="30" t="s">
        <v>35</v>
      </c>
      <c r="C29" s="31">
        <v>2735.73</v>
      </c>
      <c r="D29" s="31">
        <v>2060.65</v>
      </c>
      <c r="E29" s="32">
        <f t="shared" si="2"/>
        <v>0.75323588219597692</v>
      </c>
      <c r="F29" s="6">
        <v>2735733</v>
      </c>
      <c r="G29" s="6">
        <v>2060648.75</v>
      </c>
      <c r="H29" s="1">
        <f t="shared" si="0"/>
        <v>3.0000000001564331E-3</v>
      </c>
      <c r="I29" s="1">
        <f t="shared" si="1"/>
        <v>-1.2500000002546585E-3</v>
      </c>
    </row>
    <row r="30" spans="1:9" hidden="1" outlineLevel="1" x14ac:dyDescent="0.2">
      <c r="A30" s="9" t="s">
        <v>36</v>
      </c>
      <c r="B30" s="30" t="s">
        <v>37</v>
      </c>
      <c r="C30" s="31">
        <f>C31</f>
        <v>72.75</v>
      </c>
      <c r="D30" s="31">
        <f>D31</f>
        <v>72.75</v>
      </c>
      <c r="E30" s="32">
        <f t="shared" si="2"/>
        <v>1</v>
      </c>
      <c r="F30" s="6">
        <v>72745</v>
      </c>
      <c r="G30" s="6">
        <v>72744.95</v>
      </c>
      <c r="H30" s="1">
        <f t="shared" si="0"/>
        <v>-4.9999999999954525E-3</v>
      </c>
      <c r="I30" s="1">
        <f t="shared" si="1"/>
        <v>-5.0499999999971124E-3</v>
      </c>
    </row>
    <row r="31" spans="1:9" hidden="1" outlineLevel="1" x14ac:dyDescent="0.2">
      <c r="A31" s="9" t="s">
        <v>38</v>
      </c>
      <c r="B31" s="30" t="s">
        <v>39</v>
      </c>
      <c r="C31" s="31">
        <f>C32</f>
        <v>72.75</v>
      </c>
      <c r="D31" s="31">
        <f>D32</f>
        <v>72.75</v>
      </c>
      <c r="E31" s="32">
        <f t="shared" si="2"/>
        <v>1</v>
      </c>
      <c r="F31" s="6">
        <v>72745</v>
      </c>
      <c r="G31" s="6">
        <v>72744.95</v>
      </c>
      <c r="H31" s="1">
        <f t="shared" si="0"/>
        <v>-4.9999999999954525E-3</v>
      </c>
      <c r="I31" s="1">
        <f t="shared" si="1"/>
        <v>-5.0499999999971124E-3</v>
      </c>
    </row>
    <row r="32" spans="1:9" hidden="1" outlineLevel="1" x14ac:dyDescent="0.2">
      <c r="A32" s="9" t="s">
        <v>40</v>
      </c>
      <c r="B32" s="30" t="s">
        <v>41</v>
      </c>
      <c r="C32" s="31">
        <v>72.75</v>
      </c>
      <c r="D32" s="31">
        <v>72.75</v>
      </c>
      <c r="E32" s="32">
        <f t="shared" si="2"/>
        <v>1</v>
      </c>
      <c r="F32" s="6">
        <v>72745</v>
      </c>
      <c r="G32" s="6">
        <v>72744.95</v>
      </c>
      <c r="H32" s="1">
        <f t="shared" si="0"/>
        <v>-4.9999999999954525E-3</v>
      </c>
      <c r="I32" s="1">
        <f t="shared" si="1"/>
        <v>-5.0499999999971124E-3</v>
      </c>
    </row>
    <row r="33" spans="1:9" collapsed="1" x14ac:dyDescent="0.2">
      <c r="A33" s="9" t="s">
        <v>42</v>
      </c>
      <c r="B33" s="30" t="s">
        <v>413</v>
      </c>
      <c r="C33" s="31">
        <f t="shared" ref="C33:D35" si="3">C34</f>
        <v>10.9</v>
      </c>
      <c r="D33" s="31">
        <f t="shared" si="3"/>
        <v>9.6</v>
      </c>
      <c r="E33" s="32">
        <f t="shared" si="2"/>
        <v>0.88073394495412838</v>
      </c>
      <c r="F33" s="6">
        <v>10900</v>
      </c>
      <c r="G33" s="6">
        <v>9600</v>
      </c>
      <c r="H33" s="1">
        <f t="shared" si="0"/>
        <v>0</v>
      </c>
      <c r="I33" s="1">
        <f t="shared" si="1"/>
        <v>0</v>
      </c>
    </row>
    <row r="34" spans="1:9" ht="25.5" hidden="1" outlineLevel="1" x14ac:dyDescent="0.2">
      <c r="A34" s="9" t="s">
        <v>21</v>
      </c>
      <c r="B34" s="30" t="s">
        <v>43</v>
      </c>
      <c r="C34" s="31">
        <f t="shared" si="3"/>
        <v>10.9</v>
      </c>
      <c r="D34" s="31">
        <f t="shared" si="3"/>
        <v>9.6</v>
      </c>
      <c r="E34" s="32">
        <f t="shared" si="2"/>
        <v>0.88073394495412838</v>
      </c>
      <c r="F34" s="6">
        <v>10900</v>
      </c>
      <c r="G34" s="6">
        <v>9600</v>
      </c>
      <c r="H34" s="1">
        <f t="shared" si="0"/>
        <v>0</v>
      </c>
      <c r="I34" s="1">
        <f t="shared" si="1"/>
        <v>0</v>
      </c>
    </row>
    <row r="35" spans="1:9" ht="38.25" hidden="1" outlineLevel="1" x14ac:dyDescent="0.2">
      <c r="A35" s="9" t="s">
        <v>23</v>
      </c>
      <c r="B35" s="30" t="s">
        <v>44</v>
      </c>
      <c r="C35" s="31">
        <f t="shared" si="3"/>
        <v>10.9</v>
      </c>
      <c r="D35" s="31">
        <f t="shared" si="3"/>
        <v>9.6</v>
      </c>
      <c r="E35" s="32">
        <f t="shared" si="2"/>
        <v>0.88073394495412838</v>
      </c>
      <c r="F35" s="6">
        <v>10900</v>
      </c>
      <c r="G35" s="6">
        <v>9600</v>
      </c>
      <c r="H35" s="1">
        <f t="shared" si="0"/>
        <v>0</v>
      </c>
      <c r="I35" s="1">
        <f t="shared" si="1"/>
        <v>0</v>
      </c>
    </row>
    <row r="36" spans="1:9" hidden="1" outlineLevel="1" x14ac:dyDescent="0.2">
      <c r="A36" s="9" t="s">
        <v>25</v>
      </c>
      <c r="B36" s="30" t="s">
        <v>45</v>
      </c>
      <c r="C36" s="31">
        <v>10.9</v>
      </c>
      <c r="D36" s="31">
        <v>9.6</v>
      </c>
      <c r="E36" s="32">
        <f t="shared" si="2"/>
        <v>0.88073394495412838</v>
      </c>
      <c r="F36" s="6">
        <v>10900</v>
      </c>
      <c r="G36" s="6">
        <v>9600</v>
      </c>
      <c r="H36" s="1">
        <f t="shared" si="0"/>
        <v>0</v>
      </c>
      <c r="I36" s="1">
        <f t="shared" si="1"/>
        <v>0</v>
      </c>
    </row>
    <row r="37" spans="1:9" ht="38.25" collapsed="1" x14ac:dyDescent="0.2">
      <c r="A37" s="9" t="s">
        <v>46</v>
      </c>
      <c r="B37" s="30" t="s">
        <v>414</v>
      </c>
      <c r="C37" s="31">
        <f>C38+C42+C45</f>
        <v>9358.6799999999985</v>
      </c>
      <c r="D37" s="31">
        <f>D38+D42+D45</f>
        <v>9211.630000000001</v>
      </c>
      <c r="E37" s="32">
        <f t="shared" si="2"/>
        <v>0.98428731402291803</v>
      </c>
      <c r="F37" s="6">
        <v>9358679</v>
      </c>
      <c r="G37" s="6">
        <v>9211636.2899999991</v>
      </c>
      <c r="H37" s="1">
        <f t="shared" si="0"/>
        <v>-9.9999999838473741E-4</v>
      </c>
      <c r="I37" s="1">
        <f t="shared" si="1"/>
        <v>6.2899999975343235E-3</v>
      </c>
    </row>
    <row r="38" spans="1:9" ht="63.75" hidden="1" outlineLevel="2" x14ac:dyDescent="0.2">
      <c r="A38" s="9" t="s">
        <v>11</v>
      </c>
      <c r="B38" s="30" t="s">
        <v>47</v>
      </c>
      <c r="C38" s="31">
        <f>C39</f>
        <v>8829.3799999999992</v>
      </c>
      <c r="D38" s="31">
        <f>D39</f>
        <v>8810.1</v>
      </c>
      <c r="E38" s="32">
        <f t="shared" si="2"/>
        <v>0.99781638121816041</v>
      </c>
      <c r="F38" s="6">
        <v>8829379</v>
      </c>
      <c r="G38" s="6">
        <v>8810107.3699999992</v>
      </c>
      <c r="H38" s="1">
        <f t="shared" si="0"/>
        <v>-9.9999999838473741E-4</v>
      </c>
      <c r="I38" s="1">
        <f t="shared" si="1"/>
        <v>7.3699999993550591E-3</v>
      </c>
    </row>
    <row r="39" spans="1:9" ht="25.5" hidden="1" outlineLevel="2" x14ac:dyDescent="0.2">
      <c r="A39" s="9" t="s">
        <v>13</v>
      </c>
      <c r="B39" s="30" t="s">
        <v>48</v>
      </c>
      <c r="C39" s="31">
        <f>C40+C41</f>
        <v>8829.3799999999992</v>
      </c>
      <c r="D39" s="31">
        <f>D40+D41</f>
        <v>8810.1</v>
      </c>
      <c r="E39" s="32">
        <f t="shared" si="2"/>
        <v>0.99781638121816041</v>
      </c>
      <c r="F39" s="6">
        <v>8829379</v>
      </c>
      <c r="G39" s="6">
        <v>8810107.3699999992</v>
      </c>
      <c r="H39" s="1">
        <f t="shared" si="0"/>
        <v>-9.9999999838473741E-4</v>
      </c>
      <c r="I39" s="1">
        <f t="shared" si="1"/>
        <v>7.3699999993550591E-3</v>
      </c>
    </row>
    <row r="40" spans="1:9" ht="25.5" hidden="1" outlineLevel="2" x14ac:dyDescent="0.2">
      <c r="A40" s="9" t="s">
        <v>15</v>
      </c>
      <c r="B40" s="30" t="s">
        <v>49</v>
      </c>
      <c r="C40" s="31">
        <v>6804.45</v>
      </c>
      <c r="D40" s="31">
        <v>6803.45</v>
      </c>
      <c r="E40" s="32">
        <f t="shared" si="2"/>
        <v>0.99985303735055731</v>
      </c>
      <c r="F40" s="6">
        <v>6804453</v>
      </c>
      <c r="G40" s="6">
        <v>6803454.2300000004</v>
      </c>
      <c r="H40" s="1">
        <f t="shared" si="0"/>
        <v>3.0000000006111804E-3</v>
      </c>
      <c r="I40" s="1">
        <f t="shared" si="1"/>
        <v>4.2300000004615868E-3</v>
      </c>
    </row>
    <row r="41" spans="1:9" ht="51" hidden="1" outlineLevel="2" x14ac:dyDescent="0.2">
      <c r="A41" s="9" t="s">
        <v>19</v>
      </c>
      <c r="B41" s="30" t="s">
        <v>50</v>
      </c>
      <c r="C41" s="31">
        <v>2024.93</v>
      </c>
      <c r="D41" s="31">
        <v>2006.65</v>
      </c>
      <c r="E41" s="32">
        <f t="shared" si="2"/>
        <v>0.99097252744539321</v>
      </c>
      <c r="F41" s="6">
        <v>2024926</v>
      </c>
      <c r="G41" s="6">
        <v>2006653.14</v>
      </c>
      <c r="H41" s="1">
        <f t="shared" si="0"/>
        <v>-4.0000000001327862E-3</v>
      </c>
      <c r="I41" s="1">
        <f t="shared" si="1"/>
        <v>3.1399999998029671E-3</v>
      </c>
    </row>
    <row r="42" spans="1:9" ht="25.5" hidden="1" outlineLevel="2" x14ac:dyDescent="0.2">
      <c r="A42" s="9" t="s">
        <v>21</v>
      </c>
      <c r="B42" s="30" t="s">
        <v>51</v>
      </c>
      <c r="C42" s="31">
        <f>C43</f>
        <v>524.29999999999995</v>
      </c>
      <c r="D42" s="31">
        <f>D43</f>
        <v>401.53</v>
      </c>
      <c r="E42" s="32">
        <f t="shared" si="2"/>
        <v>0.76584016784283804</v>
      </c>
      <c r="F42" s="6">
        <v>524300</v>
      </c>
      <c r="G42" s="6">
        <v>401528.92</v>
      </c>
      <c r="H42" s="1">
        <f t="shared" si="0"/>
        <v>0</v>
      </c>
      <c r="I42" s="1">
        <f t="shared" si="1"/>
        <v>-1.0800000000017462E-3</v>
      </c>
    </row>
    <row r="43" spans="1:9" ht="38.25" hidden="1" outlineLevel="2" x14ac:dyDescent="0.2">
      <c r="A43" s="9" t="s">
        <v>23</v>
      </c>
      <c r="B43" s="30" t="s">
        <v>52</v>
      </c>
      <c r="C43" s="31">
        <f>C44</f>
        <v>524.29999999999995</v>
      </c>
      <c r="D43" s="31">
        <f>D44</f>
        <v>401.53</v>
      </c>
      <c r="E43" s="32">
        <f t="shared" si="2"/>
        <v>0.76584016784283804</v>
      </c>
      <c r="F43" s="6">
        <v>524300</v>
      </c>
      <c r="G43" s="6">
        <v>401528.92</v>
      </c>
      <c r="H43" s="1">
        <f t="shared" si="0"/>
        <v>0</v>
      </c>
      <c r="I43" s="1">
        <f t="shared" si="1"/>
        <v>-1.0800000000017462E-3</v>
      </c>
    </row>
    <row r="44" spans="1:9" hidden="1" outlineLevel="2" x14ac:dyDescent="0.2">
      <c r="A44" s="9" t="s">
        <v>25</v>
      </c>
      <c r="B44" s="30" t="s">
        <v>53</v>
      </c>
      <c r="C44" s="31">
        <v>524.29999999999995</v>
      </c>
      <c r="D44" s="31">
        <v>401.53</v>
      </c>
      <c r="E44" s="32">
        <f t="shared" si="2"/>
        <v>0.76584016784283804</v>
      </c>
      <c r="F44" s="6">
        <v>524300</v>
      </c>
      <c r="G44" s="6">
        <v>401528.92</v>
      </c>
      <c r="H44" s="1">
        <f t="shared" si="0"/>
        <v>0</v>
      </c>
      <c r="I44" s="1">
        <f t="shared" si="1"/>
        <v>-1.0800000000017462E-3</v>
      </c>
    </row>
    <row r="45" spans="1:9" hidden="1" outlineLevel="2" x14ac:dyDescent="0.2">
      <c r="A45" s="9" t="s">
        <v>36</v>
      </c>
      <c r="B45" s="30" t="s">
        <v>54</v>
      </c>
      <c r="C45" s="31">
        <f>C46</f>
        <v>5</v>
      </c>
      <c r="D45" s="31">
        <f>D46</f>
        <v>0</v>
      </c>
      <c r="E45" s="32">
        <f t="shared" si="2"/>
        <v>0</v>
      </c>
      <c r="F45" s="6">
        <v>5000</v>
      </c>
      <c r="G45" s="6" t="s">
        <v>6</v>
      </c>
      <c r="H45" s="1">
        <f t="shared" si="0"/>
        <v>0</v>
      </c>
      <c r="I45" s="1" t="e">
        <f t="shared" si="1"/>
        <v>#VALUE!</v>
      </c>
    </row>
    <row r="46" spans="1:9" hidden="1" outlineLevel="2" x14ac:dyDescent="0.2">
      <c r="A46" s="9" t="s">
        <v>38</v>
      </c>
      <c r="B46" s="30" t="s">
        <v>55</v>
      </c>
      <c r="C46" s="31">
        <f>C47</f>
        <v>5</v>
      </c>
      <c r="D46" s="31">
        <f>D47</f>
        <v>0</v>
      </c>
      <c r="E46" s="32">
        <f t="shared" si="2"/>
        <v>0</v>
      </c>
      <c r="F46" s="6">
        <v>5000</v>
      </c>
      <c r="G46" s="6" t="s">
        <v>6</v>
      </c>
      <c r="H46" s="1">
        <f t="shared" si="0"/>
        <v>0</v>
      </c>
      <c r="I46" s="1" t="e">
        <f t="shared" si="1"/>
        <v>#VALUE!</v>
      </c>
    </row>
    <row r="47" spans="1:9" hidden="1" outlineLevel="2" x14ac:dyDescent="0.2">
      <c r="A47" s="9" t="s">
        <v>40</v>
      </c>
      <c r="B47" s="30" t="s">
        <v>56</v>
      </c>
      <c r="C47" s="31">
        <v>5</v>
      </c>
      <c r="D47" s="31">
        <v>0</v>
      </c>
      <c r="E47" s="32">
        <f t="shared" si="2"/>
        <v>0</v>
      </c>
      <c r="F47" s="6">
        <v>5000</v>
      </c>
      <c r="G47" s="6" t="s">
        <v>6</v>
      </c>
      <c r="H47" s="1">
        <f t="shared" si="0"/>
        <v>0</v>
      </c>
      <c r="I47" s="1" t="e">
        <f t="shared" si="1"/>
        <v>#VALUE!</v>
      </c>
    </row>
    <row r="48" spans="1:9" collapsed="1" x14ac:dyDescent="0.2">
      <c r="A48" s="9" t="s">
        <v>57</v>
      </c>
      <c r="B48" s="30" t="s">
        <v>415</v>
      </c>
      <c r="C48" s="31">
        <f>C49</f>
        <v>4300.74</v>
      </c>
      <c r="D48" s="31">
        <f>D49</f>
        <v>0</v>
      </c>
      <c r="E48" s="32">
        <f t="shared" si="2"/>
        <v>0</v>
      </c>
      <c r="F48" s="6">
        <v>4300742</v>
      </c>
      <c r="G48" s="6" t="s">
        <v>6</v>
      </c>
      <c r="H48" s="1">
        <f t="shared" si="0"/>
        <v>2.0000000004074536E-3</v>
      </c>
      <c r="I48" s="1" t="e">
        <f t="shared" si="1"/>
        <v>#VALUE!</v>
      </c>
    </row>
    <row r="49" spans="1:9" hidden="1" outlineLevel="1" x14ac:dyDescent="0.2">
      <c r="A49" s="9" t="s">
        <v>36</v>
      </c>
      <c r="B49" s="30" t="s">
        <v>58</v>
      </c>
      <c r="C49" s="31">
        <f>C50</f>
        <v>4300.74</v>
      </c>
      <c r="D49" s="31">
        <f>D50</f>
        <v>0</v>
      </c>
      <c r="E49" s="32">
        <f t="shared" si="2"/>
        <v>0</v>
      </c>
      <c r="F49" s="6">
        <v>4300742</v>
      </c>
      <c r="G49" s="6" t="s">
        <v>6</v>
      </c>
      <c r="H49" s="1">
        <f t="shared" si="0"/>
        <v>2.0000000004074536E-3</v>
      </c>
      <c r="I49" s="1" t="e">
        <f t="shared" si="1"/>
        <v>#VALUE!</v>
      </c>
    </row>
    <row r="50" spans="1:9" hidden="1" outlineLevel="1" x14ac:dyDescent="0.2">
      <c r="A50" s="9" t="s">
        <v>59</v>
      </c>
      <c r="B50" s="30" t="s">
        <v>60</v>
      </c>
      <c r="C50" s="31">
        <v>4300.74</v>
      </c>
      <c r="D50" s="31">
        <v>0</v>
      </c>
      <c r="E50" s="32">
        <f t="shared" si="2"/>
        <v>0</v>
      </c>
      <c r="F50" s="6">
        <v>4300742</v>
      </c>
      <c r="G50" s="6" t="s">
        <v>6</v>
      </c>
      <c r="H50" s="1">
        <f t="shared" si="0"/>
        <v>2.0000000004074536E-3</v>
      </c>
      <c r="I50" s="1" t="e">
        <f t="shared" si="1"/>
        <v>#VALUE!</v>
      </c>
    </row>
    <row r="51" spans="1:9" collapsed="1" x14ac:dyDescent="0.2">
      <c r="A51" s="9" t="s">
        <v>61</v>
      </c>
      <c r="B51" s="30" t="s">
        <v>416</v>
      </c>
      <c r="C51" s="31">
        <f>C52+C60+C65+C68+C74</f>
        <v>36904.589999999997</v>
      </c>
      <c r="D51" s="31">
        <f>D52+D60+D65+D68+D74</f>
        <v>35524.410000000003</v>
      </c>
      <c r="E51" s="32">
        <f t="shared" si="2"/>
        <v>0.96260139998845695</v>
      </c>
      <c r="F51" s="6">
        <v>36904582.740000002</v>
      </c>
      <c r="G51" s="6">
        <v>35524400.640000001</v>
      </c>
      <c r="H51" s="1">
        <f t="shared" si="0"/>
        <v>-7.2599999912199564E-3</v>
      </c>
      <c r="I51" s="1">
        <f t="shared" si="1"/>
        <v>-9.3600000036531128E-3</v>
      </c>
    </row>
    <row r="52" spans="1:9" ht="63.75" hidden="1" outlineLevel="1" x14ac:dyDescent="0.2">
      <c r="A52" s="9" t="s">
        <v>11</v>
      </c>
      <c r="B52" s="30" t="s">
        <v>62</v>
      </c>
      <c r="C52" s="31">
        <f>C53+C57</f>
        <v>19022.62</v>
      </c>
      <c r="D52" s="31">
        <f>D53+D57</f>
        <v>18994.420000000002</v>
      </c>
      <c r="E52" s="32">
        <f t="shared" si="2"/>
        <v>0.99851755436422551</v>
      </c>
      <c r="F52" s="6">
        <v>19022620</v>
      </c>
      <c r="G52" s="6">
        <v>18994412.710000001</v>
      </c>
      <c r="H52" s="1">
        <f t="shared" si="0"/>
        <v>0</v>
      </c>
      <c r="I52" s="1">
        <f t="shared" si="1"/>
        <v>-7.2900000013760291E-3</v>
      </c>
    </row>
    <row r="53" spans="1:9" ht="25.5" hidden="1" outlineLevel="1" x14ac:dyDescent="0.2">
      <c r="A53" s="9" t="s">
        <v>63</v>
      </c>
      <c r="B53" s="30" t="s">
        <v>64</v>
      </c>
      <c r="C53" s="31">
        <f>C54+C55+C56</f>
        <v>17040.059999999998</v>
      </c>
      <c r="D53" s="31">
        <f>D54+D55+D56</f>
        <v>17026.86</v>
      </c>
      <c r="E53" s="32">
        <f t="shared" si="2"/>
        <v>0.99922535484030006</v>
      </c>
      <c r="F53" s="6">
        <v>17040059</v>
      </c>
      <c r="G53" s="6">
        <v>17026847.449999999</v>
      </c>
      <c r="H53" s="1">
        <f t="shared" si="0"/>
        <v>-9.9999999656574801E-4</v>
      </c>
      <c r="I53" s="1">
        <f t="shared" si="1"/>
        <v>-1.2550000003102468E-2</v>
      </c>
    </row>
    <row r="54" spans="1:9" hidden="1" outlineLevel="1" x14ac:dyDescent="0.2">
      <c r="A54" s="9" t="s">
        <v>65</v>
      </c>
      <c r="B54" s="30" t="s">
        <v>66</v>
      </c>
      <c r="C54" s="31">
        <v>13062.81</v>
      </c>
      <c r="D54" s="31">
        <v>13053.61</v>
      </c>
      <c r="E54" s="32">
        <f t="shared" si="2"/>
        <v>0.99929571049414334</v>
      </c>
      <c r="F54" s="6">
        <v>13062813</v>
      </c>
      <c r="G54" s="6">
        <v>13053605.640000001</v>
      </c>
      <c r="H54" s="1">
        <f t="shared" si="0"/>
        <v>3.0000000006111804E-3</v>
      </c>
      <c r="I54" s="1">
        <f t="shared" si="1"/>
        <v>-4.3600000008154893E-3</v>
      </c>
    </row>
    <row r="55" spans="1:9" ht="25.5" hidden="1" outlineLevel="1" x14ac:dyDescent="0.2">
      <c r="A55" s="9" t="s">
        <v>67</v>
      </c>
      <c r="B55" s="30" t="s">
        <v>68</v>
      </c>
      <c r="C55" s="31">
        <v>67.22</v>
      </c>
      <c r="D55" s="31">
        <v>67.22</v>
      </c>
      <c r="E55" s="32">
        <f t="shared" si="2"/>
        <v>1</v>
      </c>
      <c r="F55" s="6">
        <v>67214.33</v>
      </c>
      <c r="G55" s="6">
        <v>67214.33</v>
      </c>
      <c r="H55" s="1">
        <f t="shared" si="0"/>
        <v>-5.6699999999949569E-3</v>
      </c>
      <c r="I55" s="1">
        <f t="shared" si="1"/>
        <v>-5.6699999999949569E-3</v>
      </c>
    </row>
    <row r="56" spans="1:9" ht="51" hidden="1" outlineLevel="1" x14ac:dyDescent="0.2">
      <c r="A56" s="9" t="s">
        <v>69</v>
      </c>
      <c r="B56" s="30" t="s">
        <v>70</v>
      </c>
      <c r="C56" s="31">
        <v>3910.03</v>
      </c>
      <c r="D56" s="31">
        <v>3906.03</v>
      </c>
      <c r="E56" s="32">
        <f t="shared" si="2"/>
        <v>0.99897698994636874</v>
      </c>
      <c r="F56" s="6">
        <v>3910031.67</v>
      </c>
      <c r="G56" s="6">
        <v>3906027.48</v>
      </c>
      <c r="H56" s="1">
        <f t="shared" si="0"/>
        <v>1.6699999996490078E-3</v>
      </c>
      <c r="I56" s="1">
        <f t="shared" si="1"/>
        <v>-2.5200000000040745E-3</v>
      </c>
    </row>
    <row r="57" spans="1:9" ht="25.5" hidden="1" outlineLevel="1" x14ac:dyDescent="0.2">
      <c r="A57" s="9" t="s">
        <v>13</v>
      </c>
      <c r="B57" s="30" t="s">
        <v>71</v>
      </c>
      <c r="C57" s="31">
        <f>C58+C59</f>
        <v>1982.56</v>
      </c>
      <c r="D57" s="31">
        <f>D58+D59</f>
        <v>1967.56</v>
      </c>
      <c r="E57" s="32">
        <f t="shared" si="2"/>
        <v>0.99243402469534336</v>
      </c>
      <c r="F57" s="6">
        <v>1982561</v>
      </c>
      <c r="G57" s="6">
        <v>1967565.26</v>
      </c>
      <c r="H57" s="1">
        <f t="shared" si="0"/>
        <v>9.9999999997635314E-4</v>
      </c>
      <c r="I57" s="1">
        <f t="shared" si="1"/>
        <v>5.2600000001348235E-3</v>
      </c>
    </row>
    <row r="58" spans="1:9" ht="25.5" hidden="1" outlineLevel="1" x14ac:dyDescent="0.2">
      <c r="A58" s="9" t="s">
        <v>15</v>
      </c>
      <c r="B58" s="30" t="s">
        <v>72</v>
      </c>
      <c r="C58" s="31">
        <v>1535.12</v>
      </c>
      <c r="D58" s="31">
        <v>1523.48</v>
      </c>
      <c r="E58" s="32">
        <f t="shared" si="2"/>
        <v>0.99241753087706508</v>
      </c>
      <c r="F58" s="6">
        <v>1535118.91</v>
      </c>
      <c r="G58" s="6">
        <v>1523481.61</v>
      </c>
      <c r="H58" s="1">
        <f t="shared" si="0"/>
        <v>-1.0899999999764987E-3</v>
      </c>
      <c r="I58" s="1">
        <f t="shared" si="1"/>
        <v>1.6100000000278669E-3</v>
      </c>
    </row>
    <row r="59" spans="1:9" ht="51" hidden="1" outlineLevel="1" x14ac:dyDescent="0.2">
      <c r="A59" s="9" t="s">
        <v>19</v>
      </c>
      <c r="B59" s="30" t="s">
        <v>73</v>
      </c>
      <c r="C59" s="31">
        <v>447.44</v>
      </c>
      <c r="D59" s="31">
        <v>444.08</v>
      </c>
      <c r="E59" s="32">
        <f t="shared" si="2"/>
        <v>0.99249061326658317</v>
      </c>
      <c r="F59" s="6">
        <v>447442.09</v>
      </c>
      <c r="G59" s="6">
        <v>444083.65</v>
      </c>
      <c r="H59" s="1">
        <f t="shared" si="0"/>
        <v>2.0900000000096952E-3</v>
      </c>
      <c r="I59" s="1">
        <f t="shared" si="1"/>
        <v>3.6500000000501132E-3</v>
      </c>
    </row>
    <row r="60" spans="1:9" ht="25.5" hidden="1" outlineLevel="1" x14ac:dyDescent="0.2">
      <c r="A60" s="9" t="s">
        <v>21</v>
      </c>
      <c r="B60" s="30" t="s">
        <v>74</v>
      </c>
      <c r="C60" s="31">
        <f>C61</f>
        <v>11516.94</v>
      </c>
      <c r="D60" s="31">
        <f>D61</f>
        <v>10684.66</v>
      </c>
      <c r="E60" s="32">
        <f t="shared" si="2"/>
        <v>0.92773427663945451</v>
      </c>
      <c r="F60" s="6">
        <v>11516935</v>
      </c>
      <c r="G60" s="6">
        <v>10684660.630000001</v>
      </c>
      <c r="H60" s="1">
        <f t="shared" si="0"/>
        <v>-5.0000000010186341E-3</v>
      </c>
      <c r="I60" s="1">
        <f t="shared" si="1"/>
        <v>6.3000000045576598E-4</v>
      </c>
    </row>
    <row r="61" spans="1:9" ht="38.25" hidden="1" outlineLevel="1" x14ac:dyDescent="0.2">
      <c r="A61" s="9" t="s">
        <v>23</v>
      </c>
      <c r="B61" s="30" t="s">
        <v>75</v>
      </c>
      <c r="C61" s="31">
        <f>C62+C63+C64</f>
        <v>11516.94</v>
      </c>
      <c r="D61" s="31">
        <f>D62+D63+D64</f>
        <v>10684.66</v>
      </c>
      <c r="E61" s="32">
        <f t="shared" si="2"/>
        <v>0.92773427663945451</v>
      </c>
      <c r="F61" s="6">
        <v>11516935</v>
      </c>
      <c r="G61" s="6">
        <v>10684660.630000001</v>
      </c>
      <c r="H61" s="1">
        <f t="shared" si="0"/>
        <v>-5.0000000010186341E-3</v>
      </c>
      <c r="I61" s="1">
        <f t="shared" si="1"/>
        <v>6.3000000045576598E-4</v>
      </c>
    </row>
    <row r="62" spans="1:9" hidden="1" outlineLevel="1" x14ac:dyDescent="0.2">
      <c r="A62" s="9" t="s">
        <v>25</v>
      </c>
      <c r="B62" s="30" t="s">
        <v>76</v>
      </c>
      <c r="C62" s="31">
        <v>9548.67</v>
      </c>
      <c r="D62" s="31">
        <v>8747.6200000000008</v>
      </c>
      <c r="E62" s="32">
        <f t="shared" si="2"/>
        <v>0.91610873556212546</v>
      </c>
      <c r="F62" s="6">
        <v>9548666</v>
      </c>
      <c r="G62" s="6">
        <v>8747623.8900000006</v>
      </c>
      <c r="H62" s="1">
        <f t="shared" si="0"/>
        <v>-4.0000000008149073E-3</v>
      </c>
      <c r="I62" s="1">
        <f t="shared" si="1"/>
        <v>3.8899999999557622E-3</v>
      </c>
    </row>
    <row r="63" spans="1:9" ht="51" hidden="1" outlineLevel="1" x14ac:dyDescent="0.2">
      <c r="A63" s="9" t="s">
        <v>77</v>
      </c>
      <c r="B63" s="30" t="s">
        <v>78</v>
      </c>
      <c r="C63" s="31">
        <v>279</v>
      </c>
      <c r="D63" s="31">
        <v>279</v>
      </c>
      <c r="E63" s="32">
        <f t="shared" si="2"/>
        <v>1</v>
      </c>
      <c r="F63" s="6">
        <v>279000</v>
      </c>
      <c r="G63" s="6">
        <v>279000</v>
      </c>
      <c r="H63" s="1">
        <f t="shared" si="0"/>
        <v>0</v>
      </c>
      <c r="I63" s="1">
        <f t="shared" si="1"/>
        <v>0</v>
      </c>
    </row>
    <row r="64" spans="1:9" hidden="1" outlineLevel="1" x14ac:dyDescent="0.2">
      <c r="A64" s="9" t="s">
        <v>79</v>
      </c>
      <c r="B64" s="30" t="s">
        <v>80</v>
      </c>
      <c r="C64" s="31">
        <v>1689.27</v>
      </c>
      <c r="D64" s="31">
        <v>1658.04</v>
      </c>
      <c r="E64" s="32">
        <f t="shared" si="2"/>
        <v>0.98151272443126325</v>
      </c>
      <c r="F64" s="6">
        <v>1689269</v>
      </c>
      <c r="G64" s="6">
        <v>1658036.74</v>
      </c>
      <c r="H64" s="1">
        <f t="shared" si="0"/>
        <v>-9.9999999997635314E-4</v>
      </c>
      <c r="I64" s="1">
        <f t="shared" si="1"/>
        <v>-3.2599999999547435E-3</v>
      </c>
    </row>
    <row r="65" spans="1:9" ht="25.5" hidden="1" outlineLevel="1" x14ac:dyDescent="0.2">
      <c r="A65" s="9" t="s">
        <v>81</v>
      </c>
      <c r="B65" s="30" t="s">
        <v>82</v>
      </c>
      <c r="C65" s="31">
        <f>C66</f>
        <v>360</v>
      </c>
      <c r="D65" s="31">
        <f>D66</f>
        <v>360</v>
      </c>
      <c r="E65" s="32">
        <f t="shared" si="2"/>
        <v>1</v>
      </c>
      <c r="F65" s="6">
        <v>360000</v>
      </c>
      <c r="G65" s="6">
        <v>360000</v>
      </c>
      <c r="H65" s="1">
        <f t="shared" si="0"/>
        <v>0</v>
      </c>
      <c r="I65" s="1">
        <f t="shared" si="1"/>
        <v>0</v>
      </c>
    </row>
    <row r="66" spans="1:9" ht="25.5" hidden="1" outlineLevel="1" x14ac:dyDescent="0.2">
      <c r="A66" s="9" t="s">
        <v>83</v>
      </c>
      <c r="B66" s="30" t="s">
        <v>84</v>
      </c>
      <c r="C66" s="31">
        <f>C67</f>
        <v>360</v>
      </c>
      <c r="D66" s="31">
        <f>D67</f>
        <v>360</v>
      </c>
      <c r="E66" s="32">
        <f t="shared" si="2"/>
        <v>1</v>
      </c>
      <c r="F66" s="6">
        <v>360000</v>
      </c>
      <c r="G66" s="6">
        <v>360000</v>
      </c>
      <c r="H66" s="1">
        <f t="shared" si="0"/>
        <v>0</v>
      </c>
      <c r="I66" s="1">
        <f t="shared" si="1"/>
        <v>0</v>
      </c>
    </row>
    <row r="67" spans="1:9" ht="38.25" hidden="1" outlineLevel="1" x14ac:dyDescent="0.2">
      <c r="A67" s="9" t="s">
        <v>85</v>
      </c>
      <c r="B67" s="30" t="s">
        <v>86</v>
      </c>
      <c r="C67" s="31">
        <v>360</v>
      </c>
      <c r="D67" s="31">
        <v>360</v>
      </c>
      <c r="E67" s="32">
        <f t="shared" si="2"/>
        <v>1</v>
      </c>
      <c r="F67" s="6">
        <v>360000</v>
      </c>
      <c r="G67" s="6">
        <v>360000</v>
      </c>
      <c r="H67" s="1">
        <f t="shared" si="0"/>
        <v>0</v>
      </c>
      <c r="I67" s="1">
        <f t="shared" si="1"/>
        <v>0</v>
      </c>
    </row>
    <row r="68" spans="1:9" ht="38.25" hidden="1" outlineLevel="1" x14ac:dyDescent="0.2">
      <c r="A68" s="9" t="s">
        <v>87</v>
      </c>
      <c r="B68" s="30" t="s">
        <v>88</v>
      </c>
      <c r="C68" s="31">
        <f>C69+C71</f>
        <v>5065.9000000000005</v>
      </c>
      <c r="D68" s="31">
        <f>D69+D71</f>
        <v>4701.25</v>
      </c>
      <c r="E68" s="32">
        <f t="shared" si="2"/>
        <v>0.92801871335794217</v>
      </c>
      <c r="F68" s="6">
        <v>5065895.68</v>
      </c>
      <c r="G68" s="6">
        <v>4701250</v>
      </c>
      <c r="H68" s="1">
        <f t="shared" si="0"/>
        <v>-4.3200000009164796E-3</v>
      </c>
      <c r="I68" s="1">
        <f t="shared" si="1"/>
        <v>0</v>
      </c>
    </row>
    <row r="69" spans="1:9" hidden="1" outlineLevel="1" x14ac:dyDescent="0.2">
      <c r="A69" s="9" t="s">
        <v>89</v>
      </c>
      <c r="B69" s="30" t="s">
        <v>90</v>
      </c>
      <c r="C69" s="31">
        <f>C70</f>
        <v>272.8</v>
      </c>
      <c r="D69" s="31">
        <f>D70</f>
        <v>0</v>
      </c>
      <c r="E69" s="32">
        <f t="shared" si="2"/>
        <v>0</v>
      </c>
      <c r="F69" s="6">
        <v>272795.68</v>
      </c>
      <c r="G69" s="6" t="s">
        <v>6</v>
      </c>
      <c r="H69" s="1">
        <f t="shared" si="0"/>
        <v>-4.3200000000069849E-3</v>
      </c>
      <c r="I69" s="1" t="e">
        <f t="shared" si="1"/>
        <v>#VALUE!</v>
      </c>
    </row>
    <row r="70" spans="1:9" hidden="1" outlineLevel="1" x14ac:dyDescent="0.2">
      <c r="A70" s="9" t="s">
        <v>91</v>
      </c>
      <c r="B70" s="30" t="s">
        <v>92</v>
      </c>
      <c r="C70" s="31">
        <v>272.8</v>
      </c>
      <c r="D70" s="31"/>
      <c r="E70" s="32">
        <f t="shared" si="2"/>
        <v>0</v>
      </c>
      <c r="F70" s="6">
        <v>272795.68</v>
      </c>
      <c r="G70" s="6" t="s">
        <v>6</v>
      </c>
      <c r="H70" s="1">
        <f t="shared" si="0"/>
        <v>-4.3200000000069849E-3</v>
      </c>
      <c r="I70" s="1" t="e">
        <f t="shared" si="1"/>
        <v>#VALUE!</v>
      </c>
    </row>
    <row r="71" spans="1:9" hidden="1" outlineLevel="1" x14ac:dyDescent="0.2">
      <c r="A71" s="9" t="s">
        <v>93</v>
      </c>
      <c r="B71" s="30" t="s">
        <v>94</v>
      </c>
      <c r="C71" s="31">
        <f>C72+C73</f>
        <v>4793.1000000000004</v>
      </c>
      <c r="D71" s="31">
        <f>D72+D73</f>
        <v>4701.25</v>
      </c>
      <c r="E71" s="32">
        <f t="shared" si="2"/>
        <v>0.98083703657340748</v>
      </c>
      <c r="F71" s="6">
        <v>4793100</v>
      </c>
      <c r="G71" s="6">
        <v>4701250</v>
      </c>
      <c r="H71" s="1">
        <f t="shared" si="0"/>
        <v>0</v>
      </c>
      <c r="I71" s="1">
        <f t="shared" si="1"/>
        <v>0</v>
      </c>
    </row>
    <row r="72" spans="1:9" ht="63.75" hidden="1" outlineLevel="1" x14ac:dyDescent="0.2">
      <c r="A72" s="9" t="s">
        <v>95</v>
      </c>
      <c r="B72" s="30" t="s">
        <v>96</v>
      </c>
      <c r="C72" s="31">
        <v>3483.7</v>
      </c>
      <c r="D72" s="31">
        <v>3483.7</v>
      </c>
      <c r="E72" s="32">
        <f t="shared" si="2"/>
        <v>1</v>
      </c>
      <c r="F72" s="6">
        <v>3483700</v>
      </c>
      <c r="G72" s="6">
        <v>3483700</v>
      </c>
      <c r="H72" s="1">
        <f t="shared" si="0"/>
        <v>0</v>
      </c>
      <c r="I72" s="1">
        <f t="shared" si="1"/>
        <v>0</v>
      </c>
    </row>
    <row r="73" spans="1:9" hidden="1" outlineLevel="1" x14ac:dyDescent="0.2">
      <c r="A73" s="9" t="s">
        <v>97</v>
      </c>
      <c r="B73" s="30" t="s">
        <v>98</v>
      </c>
      <c r="C73" s="31">
        <v>1309.4000000000001</v>
      </c>
      <c r="D73" s="31">
        <v>1217.55</v>
      </c>
      <c r="E73" s="32">
        <f t="shared" si="2"/>
        <v>0.92985336795478835</v>
      </c>
      <c r="F73" s="6">
        <v>1309400</v>
      </c>
      <c r="G73" s="6">
        <v>1217550</v>
      </c>
      <c r="H73" s="1">
        <f t="shared" si="0"/>
        <v>0</v>
      </c>
      <c r="I73" s="1">
        <f t="shared" si="1"/>
        <v>0</v>
      </c>
    </row>
    <row r="74" spans="1:9" hidden="1" outlineLevel="1" x14ac:dyDescent="0.2">
      <c r="A74" s="9" t="s">
        <v>36</v>
      </c>
      <c r="B74" s="30" t="s">
        <v>99</v>
      </c>
      <c r="C74" s="31">
        <f>C75+C77+C79</f>
        <v>939.13</v>
      </c>
      <c r="D74" s="31">
        <f>D75+D77+D79</f>
        <v>784.08</v>
      </c>
      <c r="E74" s="32">
        <f t="shared" si="2"/>
        <v>0.83490038652795673</v>
      </c>
      <c r="F74" s="6">
        <v>939132.06</v>
      </c>
      <c r="G74" s="6">
        <v>784077.3</v>
      </c>
      <c r="H74" s="1">
        <f t="shared" si="0"/>
        <v>2.0600000000285945E-3</v>
      </c>
      <c r="I74" s="1">
        <f t="shared" si="1"/>
        <v>-2.7000000000043656E-3</v>
      </c>
    </row>
    <row r="75" spans="1:9" ht="51" hidden="1" outlineLevel="1" x14ac:dyDescent="0.2">
      <c r="A75" s="9" t="s">
        <v>100</v>
      </c>
      <c r="B75" s="30" t="s">
        <v>101</v>
      </c>
      <c r="C75" s="31">
        <f>C76</f>
        <v>50</v>
      </c>
      <c r="D75" s="31">
        <f>D76</f>
        <v>50</v>
      </c>
      <c r="E75" s="32">
        <f t="shared" si="2"/>
        <v>1</v>
      </c>
      <c r="F75" s="6">
        <v>50000</v>
      </c>
      <c r="G75" s="6">
        <v>50000</v>
      </c>
      <c r="H75" s="1">
        <f t="shared" ref="H75:H138" si="4">F75/1000-C75</f>
        <v>0</v>
      </c>
      <c r="I75" s="1">
        <f t="shared" ref="I75:I138" si="5">G75/1000-D75</f>
        <v>0</v>
      </c>
    </row>
    <row r="76" spans="1:9" ht="51" hidden="1" outlineLevel="1" x14ac:dyDescent="0.2">
      <c r="A76" s="9" t="s">
        <v>102</v>
      </c>
      <c r="B76" s="30" t="s">
        <v>103</v>
      </c>
      <c r="C76" s="31">
        <v>50</v>
      </c>
      <c r="D76" s="31">
        <v>50</v>
      </c>
      <c r="E76" s="32">
        <f t="shared" ref="E76:E139" si="6">D76/C76</f>
        <v>1</v>
      </c>
      <c r="F76" s="6">
        <v>50000</v>
      </c>
      <c r="G76" s="6">
        <v>50000</v>
      </c>
      <c r="H76" s="1">
        <f t="shared" si="4"/>
        <v>0</v>
      </c>
      <c r="I76" s="1">
        <f t="shared" si="5"/>
        <v>0</v>
      </c>
    </row>
    <row r="77" spans="1:9" hidden="1" outlineLevel="1" x14ac:dyDescent="0.2">
      <c r="A77" s="9" t="s">
        <v>104</v>
      </c>
      <c r="B77" s="30" t="s">
        <v>105</v>
      </c>
      <c r="C77" s="31">
        <f>C78</f>
        <v>824.95</v>
      </c>
      <c r="D77" s="31">
        <f>D78</f>
        <v>669.97</v>
      </c>
      <c r="E77" s="32">
        <f t="shared" si="6"/>
        <v>0.81213406873143823</v>
      </c>
      <c r="F77" s="6">
        <v>824952.06</v>
      </c>
      <c r="G77" s="6">
        <v>669967.4</v>
      </c>
      <c r="H77" s="1">
        <f t="shared" si="4"/>
        <v>2.0600000000285945E-3</v>
      </c>
      <c r="I77" s="1">
        <f t="shared" si="5"/>
        <v>-2.6000000000294676E-3</v>
      </c>
    </row>
    <row r="78" spans="1:9" ht="38.25" hidden="1" outlineLevel="1" x14ac:dyDescent="0.2">
      <c r="A78" s="9" t="s">
        <v>106</v>
      </c>
      <c r="B78" s="30" t="s">
        <v>107</v>
      </c>
      <c r="C78" s="31">
        <v>824.95</v>
      </c>
      <c r="D78" s="31">
        <v>669.97</v>
      </c>
      <c r="E78" s="32">
        <f t="shared" si="6"/>
        <v>0.81213406873143823</v>
      </c>
      <c r="F78" s="6">
        <v>824952.06</v>
      </c>
      <c r="G78" s="6">
        <v>669967.4</v>
      </c>
      <c r="H78" s="1">
        <f t="shared" si="4"/>
        <v>2.0600000000285945E-3</v>
      </c>
      <c r="I78" s="1">
        <f t="shared" si="5"/>
        <v>-2.6000000000294676E-3</v>
      </c>
    </row>
    <row r="79" spans="1:9" hidden="1" outlineLevel="1" x14ac:dyDescent="0.2">
      <c r="A79" s="9" t="s">
        <v>38</v>
      </c>
      <c r="B79" s="30" t="s">
        <v>108</v>
      </c>
      <c r="C79" s="31">
        <f>C80+C81+C82</f>
        <v>64.179999999999993</v>
      </c>
      <c r="D79" s="31">
        <f>D80+D81+D82</f>
        <v>64.11</v>
      </c>
      <c r="E79" s="32">
        <f t="shared" si="6"/>
        <v>0.99890931754440648</v>
      </c>
      <c r="F79" s="6">
        <v>64180</v>
      </c>
      <c r="G79" s="6">
        <v>64109.9</v>
      </c>
      <c r="H79" s="1">
        <f t="shared" si="4"/>
        <v>0</v>
      </c>
      <c r="I79" s="1">
        <f t="shared" si="5"/>
        <v>-1.0000000000331966E-4</v>
      </c>
    </row>
    <row r="80" spans="1:9" ht="25.5" hidden="1" outlineLevel="1" x14ac:dyDescent="0.2">
      <c r="A80" s="9" t="s">
        <v>109</v>
      </c>
      <c r="B80" s="30" t="s">
        <v>110</v>
      </c>
      <c r="C80" s="31">
        <v>54.78</v>
      </c>
      <c r="D80" s="31">
        <v>54.72</v>
      </c>
      <c r="E80" s="32">
        <f t="shared" si="6"/>
        <v>0.99890470974808321</v>
      </c>
      <c r="F80" s="6">
        <v>54780</v>
      </c>
      <c r="G80" s="6">
        <v>54724</v>
      </c>
      <c r="H80" s="1">
        <f t="shared" si="4"/>
        <v>0</v>
      </c>
      <c r="I80" s="1">
        <f t="shared" si="5"/>
        <v>3.9999999999977831E-3</v>
      </c>
    </row>
    <row r="81" spans="1:9" hidden="1" outlineLevel="1" x14ac:dyDescent="0.2">
      <c r="A81" s="9" t="s">
        <v>111</v>
      </c>
      <c r="B81" s="30" t="s">
        <v>112</v>
      </c>
      <c r="C81" s="31">
        <v>9.27</v>
      </c>
      <c r="D81" s="31">
        <v>9.27</v>
      </c>
      <c r="E81" s="32">
        <f t="shared" si="6"/>
        <v>1</v>
      </c>
      <c r="F81" s="6">
        <v>9272.84</v>
      </c>
      <c r="G81" s="6">
        <v>9272.84</v>
      </c>
      <c r="H81" s="1">
        <f t="shared" si="4"/>
        <v>2.8400000000008419E-3</v>
      </c>
      <c r="I81" s="1">
        <f t="shared" si="5"/>
        <v>2.8400000000008419E-3</v>
      </c>
    </row>
    <row r="82" spans="1:9" hidden="1" outlineLevel="1" x14ac:dyDescent="0.2">
      <c r="A82" s="9" t="s">
        <v>40</v>
      </c>
      <c r="B82" s="30" t="s">
        <v>113</v>
      </c>
      <c r="C82" s="31">
        <v>0.13</v>
      </c>
      <c r="D82" s="31">
        <v>0.12</v>
      </c>
      <c r="E82" s="32">
        <f t="shared" si="6"/>
        <v>0.92307692307692302</v>
      </c>
      <c r="F82" s="6">
        <v>127.16</v>
      </c>
      <c r="G82" s="6">
        <v>113.06</v>
      </c>
      <c r="H82" s="1">
        <f t="shared" si="4"/>
        <v>-2.8400000000000092E-3</v>
      </c>
      <c r="I82" s="1">
        <f t="shared" si="5"/>
        <v>-6.9399999999999878E-3</v>
      </c>
    </row>
    <row r="83" spans="1:9" s="22" customFormat="1" collapsed="1" x14ac:dyDescent="0.2">
      <c r="A83" s="13" t="s">
        <v>114</v>
      </c>
      <c r="B83" s="41" t="s">
        <v>417</v>
      </c>
      <c r="C83" s="28">
        <f>C84</f>
        <v>761.3</v>
      </c>
      <c r="D83" s="28">
        <f>D84</f>
        <v>761.3</v>
      </c>
      <c r="E83" s="29">
        <f t="shared" si="6"/>
        <v>1</v>
      </c>
      <c r="F83" s="20">
        <v>761300</v>
      </c>
      <c r="G83" s="20">
        <v>761300</v>
      </c>
      <c r="H83" s="21">
        <f t="shared" si="4"/>
        <v>0</v>
      </c>
      <c r="I83" s="21">
        <f t="shared" si="5"/>
        <v>0</v>
      </c>
    </row>
    <row r="84" spans="1:9" x14ac:dyDescent="0.2">
      <c r="A84" s="9" t="s">
        <v>115</v>
      </c>
      <c r="B84" s="30" t="s">
        <v>418</v>
      </c>
      <c r="C84" s="31">
        <f>C85+C89</f>
        <v>761.3</v>
      </c>
      <c r="D84" s="31">
        <f>D85+D89</f>
        <v>761.3</v>
      </c>
      <c r="E84" s="32">
        <f t="shared" si="6"/>
        <v>1</v>
      </c>
      <c r="F84" s="6">
        <v>761300</v>
      </c>
      <c r="G84" s="6">
        <v>761300</v>
      </c>
      <c r="H84" s="1">
        <f t="shared" si="4"/>
        <v>0</v>
      </c>
      <c r="I84" s="1">
        <f t="shared" si="5"/>
        <v>0</v>
      </c>
    </row>
    <row r="85" spans="1:9" ht="63.75" hidden="1" outlineLevel="1" x14ac:dyDescent="0.2">
      <c r="A85" s="9" t="s">
        <v>11</v>
      </c>
      <c r="B85" s="30" t="s">
        <v>116</v>
      </c>
      <c r="C85" s="31">
        <f>C86</f>
        <v>721.82999999999993</v>
      </c>
      <c r="D85" s="31">
        <f>D86</f>
        <v>721.82999999999993</v>
      </c>
      <c r="E85" s="32">
        <f t="shared" si="6"/>
        <v>1</v>
      </c>
      <c r="F85" s="6">
        <v>721830</v>
      </c>
      <c r="G85" s="6">
        <v>721830</v>
      </c>
      <c r="H85" s="1">
        <f t="shared" si="4"/>
        <v>0</v>
      </c>
      <c r="I85" s="1">
        <f t="shared" si="5"/>
        <v>0</v>
      </c>
    </row>
    <row r="86" spans="1:9" ht="25.5" hidden="1" outlineLevel="1" x14ac:dyDescent="0.2">
      <c r="A86" s="9" t="s">
        <v>13</v>
      </c>
      <c r="B86" s="30" t="s">
        <v>117</v>
      </c>
      <c r="C86" s="31">
        <f>C87+C88</f>
        <v>721.82999999999993</v>
      </c>
      <c r="D86" s="31">
        <f>D87+D88</f>
        <v>721.82999999999993</v>
      </c>
      <c r="E86" s="32">
        <f t="shared" si="6"/>
        <v>1</v>
      </c>
      <c r="F86" s="6">
        <v>721830</v>
      </c>
      <c r="G86" s="6">
        <v>721830</v>
      </c>
      <c r="H86" s="1">
        <f t="shared" si="4"/>
        <v>0</v>
      </c>
      <c r="I86" s="1">
        <f t="shared" si="5"/>
        <v>0</v>
      </c>
    </row>
    <row r="87" spans="1:9" ht="25.5" hidden="1" outlineLevel="1" x14ac:dyDescent="0.2">
      <c r="A87" s="9" t="s">
        <v>15</v>
      </c>
      <c r="B87" s="30" t="s">
        <v>118</v>
      </c>
      <c r="C87" s="31">
        <v>552.28</v>
      </c>
      <c r="D87" s="31">
        <v>552.28</v>
      </c>
      <c r="E87" s="32">
        <f t="shared" si="6"/>
        <v>1</v>
      </c>
      <c r="F87" s="6">
        <v>552280.30000000005</v>
      </c>
      <c r="G87" s="6">
        <v>552280.30000000005</v>
      </c>
      <c r="H87" s="1">
        <f t="shared" si="4"/>
        <v>3.0000000003838068E-4</v>
      </c>
      <c r="I87" s="1">
        <f t="shared" si="5"/>
        <v>3.0000000003838068E-4</v>
      </c>
    </row>
    <row r="88" spans="1:9" ht="51" hidden="1" outlineLevel="1" x14ac:dyDescent="0.2">
      <c r="A88" s="9" t="s">
        <v>19</v>
      </c>
      <c r="B88" s="30" t="s">
        <v>119</v>
      </c>
      <c r="C88" s="31">
        <v>169.55</v>
      </c>
      <c r="D88" s="31">
        <v>169.55</v>
      </c>
      <c r="E88" s="32">
        <f t="shared" si="6"/>
        <v>1</v>
      </c>
      <c r="F88" s="6">
        <v>169549.7</v>
      </c>
      <c r="G88" s="6">
        <v>169549.7</v>
      </c>
      <c r="H88" s="1">
        <f t="shared" si="4"/>
        <v>-3.0000000000995897E-4</v>
      </c>
      <c r="I88" s="1">
        <f t="shared" si="5"/>
        <v>-3.0000000000995897E-4</v>
      </c>
    </row>
    <row r="89" spans="1:9" ht="25.5" hidden="1" outlineLevel="1" x14ac:dyDescent="0.2">
      <c r="A89" s="9" t="s">
        <v>21</v>
      </c>
      <c r="B89" s="30" t="s">
        <v>120</v>
      </c>
      <c r="C89" s="31">
        <f>C90</f>
        <v>39.47</v>
      </c>
      <c r="D89" s="31">
        <f>D90</f>
        <v>39.47</v>
      </c>
      <c r="E89" s="32">
        <f t="shared" si="6"/>
        <v>1</v>
      </c>
      <c r="F89" s="6">
        <v>39470</v>
      </c>
      <c r="G89" s="6">
        <v>39470</v>
      </c>
      <c r="H89" s="1">
        <f t="shared" si="4"/>
        <v>0</v>
      </c>
      <c r="I89" s="1">
        <f t="shared" si="5"/>
        <v>0</v>
      </c>
    </row>
    <row r="90" spans="1:9" ht="38.25" hidden="1" outlineLevel="1" x14ac:dyDescent="0.2">
      <c r="A90" s="9" t="s">
        <v>23</v>
      </c>
      <c r="B90" s="30" t="s">
        <v>121</v>
      </c>
      <c r="C90" s="31">
        <f>C91</f>
        <v>39.47</v>
      </c>
      <c r="D90" s="31">
        <f>D91</f>
        <v>39.47</v>
      </c>
      <c r="E90" s="32">
        <f t="shared" si="6"/>
        <v>1</v>
      </c>
      <c r="F90" s="6">
        <v>39470</v>
      </c>
      <c r="G90" s="6">
        <v>39470</v>
      </c>
      <c r="H90" s="1">
        <f t="shared" si="4"/>
        <v>0</v>
      </c>
      <c r="I90" s="1">
        <f t="shared" si="5"/>
        <v>0</v>
      </c>
    </row>
    <row r="91" spans="1:9" hidden="1" outlineLevel="1" x14ac:dyDescent="0.2">
      <c r="A91" s="9" t="s">
        <v>25</v>
      </c>
      <c r="B91" s="30" t="s">
        <v>122</v>
      </c>
      <c r="C91" s="31">
        <v>39.47</v>
      </c>
      <c r="D91" s="31">
        <v>39.47</v>
      </c>
      <c r="E91" s="32">
        <f t="shared" si="6"/>
        <v>1</v>
      </c>
      <c r="F91" s="6">
        <v>39470</v>
      </c>
      <c r="G91" s="6">
        <v>39470</v>
      </c>
      <c r="H91" s="1">
        <f t="shared" si="4"/>
        <v>0</v>
      </c>
      <c r="I91" s="1">
        <f t="shared" si="5"/>
        <v>0</v>
      </c>
    </row>
    <row r="92" spans="1:9" ht="25.5" collapsed="1" x14ac:dyDescent="0.2">
      <c r="A92" s="13" t="s">
        <v>123</v>
      </c>
      <c r="B92" s="41" t="s">
        <v>419</v>
      </c>
      <c r="C92" s="28">
        <f>C93+C109</f>
        <v>12741.43</v>
      </c>
      <c r="D92" s="28">
        <f>D93+D109</f>
        <v>11464.07</v>
      </c>
      <c r="E92" s="29">
        <f t="shared" si="6"/>
        <v>0.89974751656603691</v>
      </c>
      <c r="F92" s="6">
        <v>12741418</v>
      </c>
      <c r="G92" s="6">
        <v>11464067.65</v>
      </c>
      <c r="H92" s="1">
        <f t="shared" si="4"/>
        <v>-1.2000000000625732E-2</v>
      </c>
      <c r="I92" s="1">
        <f t="shared" si="5"/>
        <v>-2.3499999988416675E-3</v>
      </c>
    </row>
    <row r="93" spans="1:9" x14ac:dyDescent="0.2">
      <c r="A93" s="9" t="s">
        <v>124</v>
      </c>
      <c r="B93" s="30" t="s">
        <v>420</v>
      </c>
      <c r="C93" s="31">
        <f>C94+C99+C103</f>
        <v>11665.210000000001</v>
      </c>
      <c r="D93" s="31">
        <f>D94+D99+D103</f>
        <v>10698.029999999999</v>
      </c>
      <c r="E93" s="32">
        <f t="shared" si="6"/>
        <v>0.91708850505048756</v>
      </c>
      <c r="F93" s="6">
        <v>11665203</v>
      </c>
      <c r="G93" s="6">
        <v>10698029.92</v>
      </c>
      <c r="H93" s="1">
        <f t="shared" si="4"/>
        <v>-7.0000000014260877E-3</v>
      </c>
      <c r="I93" s="1">
        <f t="shared" si="5"/>
        <v>-7.9999999798019417E-5</v>
      </c>
    </row>
    <row r="94" spans="1:9" ht="63.75" hidden="1" outlineLevel="1" x14ac:dyDescent="0.2">
      <c r="A94" s="9" t="s">
        <v>11</v>
      </c>
      <c r="B94" s="30" t="s">
        <v>125</v>
      </c>
      <c r="C94" s="31">
        <f>C95</f>
        <v>7797.28</v>
      </c>
      <c r="D94" s="31">
        <f>D95</f>
        <v>7490.74</v>
      </c>
      <c r="E94" s="32">
        <f t="shared" si="6"/>
        <v>0.96068629060390287</v>
      </c>
      <c r="F94" s="6">
        <v>7797274</v>
      </c>
      <c r="G94" s="6">
        <v>7490738.8099999996</v>
      </c>
      <c r="H94" s="1">
        <f t="shared" si="4"/>
        <v>-5.9999999994033715E-3</v>
      </c>
      <c r="I94" s="1">
        <f t="shared" si="5"/>
        <v>-1.1899999999513966E-3</v>
      </c>
    </row>
    <row r="95" spans="1:9" ht="25.5" hidden="1" outlineLevel="1" x14ac:dyDescent="0.2">
      <c r="A95" s="9" t="s">
        <v>63</v>
      </c>
      <c r="B95" s="30" t="s">
        <v>126</v>
      </c>
      <c r="C95" s="31">
        <f>C96+C97+C98</f>
        <v>7797.28</v>
      </c>
      <c r="D95" s="31">
        <f>D96+D97+D98</f>
        <v>7490.74</v>
      </c>
      <c r="E95" s="32">
        <f t="shared" si="6"/>
        <v>0.96068629060390287</v>
      </c>
      <c r="F95" s="6">
        <v>7797274</v>
      </c>
      <c r="G95" s="6">
        <v>7490738.8099999996</v>
      </c>
      <c r="H95" s="1">
        <f t="shared" si="4"/>
        <v>-5.9999999994033715E-3</v>
      </c>
      <c r="I95" s="1">
        <f t="shared" si="5"/>
        <v>-1.1899999999513966E-3</v>
      </c>
    </row>
    <row r="96" spans="1:9" hidden="1" outlineLevel="1" x14ac:dyDescent="0.2">
      <c r="A96" s="9" t="s">
        <v>65</v>
      </c>
      <c r="B96" s="30" t="s">
        <v>127</v>
      </c>
      <c r="C96" s="31">
        <v>5980.8</v>
      </c>
      <c r="D96" s="31">
        <v>5757.58</v>
      </c>
      <c r="E96" s="32">
        <f t="shared" si="6"/>
        <v>0.96267723381487424</v>
      </c>
      <c r="F96" s="6">
        <v>5980799</v>
      </c>
      <c r="G96" s="6">
        <v>5757583.9400000004</v>
      </c>
      <c r="H96" s="1">
        <f t="shared" si="4"/>
        <v>-1.0000000002037268E-3</v>
      </c>
      <c r="I96" s="1">
        <f t="shared" si="5"/>
        <v>3.9400000005116453E-3</v>
      </c>
    </row>
    <row r="97" spans="1:9" ht="25.5" hidden="1" outlineLevel="1" x14ac:dyDescent="0.2">
      <c r="A97" s="9" t="s">
        <v>67</v>
      </c>
      <c r="B97" s="30" t="s">
        <v>128</v>
      </c>
      <c r="C97" s="31">
        <v>14.7</v>
      </c>
      <c r="D97" s="31">
        <v>0</v>
      </c>
      <c r="E97" s="32">
        <f t="shared" si="6"/>
        <v>0</v>
      </c>
      <c r="F97" s="6">
        <v>14700</v>
      </c>
      <c r="G97" s="6" t="s">
        <v>6</v>
      </c>
      <c r="H97" s="1">
        <f t="shared" si="4"/>
        <v>0</v>
      </c>
      <c r="I97" s="1" t="e">
        <f t="shared" si="5"/>
        <v>#VALUE!</v>
      </c>
    </row>
    <row r="98" spans="1:9" ht="51" hidden="1" outlineLevel="1" x14ac:dyDescent="0.2">
      <c r="A98" s="9" t="s">
        <v>69</v>
      </c>
      <c r="B98" s="30" t="s">
        <v>129</v>
      </c>
      <c r="C98" s="31">
        <v>1801.78</v>
      </c>
      <c r="D98" s="31">
        <v>1733.16</v>
      </c>
      <c r="E98" s="32">
        <f t="shared" si="6"/>
        <v>0.9619154391768141</v>
      </c>
      <c r="F98" s="6">
        <v>1801775</v>
      </c>
      <c r="G98" s="6">
        <v>1733154.87</v>
      </c>
      <c r="H98" s="1">
        <f t="shared" si="4"/>
        <v>-4.9999999998817657E-3</v>
      </c>
      <c r="I98" s="1">
        <f t="shared" si="5"/>
        <v>-5.1300000000082946E-3</v>
      </c>
    </row>
    <row r="99" spans="1:9" ht="25.5" hidden="1" outlineLevel="1" x14ac:dyDescent="0.2">
      <c r="A99" s="9" t="s">
        <v>21</v>
      </c>
      <c r="B99" s="30" t="s">
        <v>130</v>
      </c>
      <c r="C99" s="31">
        <f>C100</f>
        <v>3769.76</v>
      </c>
      <c r="D99" s="31">
        <f>D100</f>
        <v>3198.24</v>
      </c>
      <c r="E99" s="32">
        <f t="shared" si="6"/>
        <v>0.84839353168371445</v>
      </c>
      <c r="F99" s="6">
        <v>3769760</v>
      </c>
      <c r="G99" s="6">
        <v>3198235.74</v>
      </c>
      <c r="H99" s="1">
        <f t="shared" si="4"/>
        <v>0</v>
      </c>
      <c r="I99" s="1">
        <f t="shared" si="5"/>
        <v>-4.259999999703723E-3</v>
      </c>
    </row>
    <row r="100" spans="1:9" ht="38.25" hidden="1" outlineLevel="1" x14ac:dyDescent="0.2">
      <c r="A100" s="9" t="s">
        <v>23</v>
      </c>
      <c r="B100" s="30" t="s">
        <v>131</v>
      </c>
      <c r="C100" s="31">
        <f>C101+C102</f>
        <v>3769.76</v>
      </c>
      <c r="D100" s="31">
        <f>D101+D102</f>
        <v>3198.24</v>
      </c>
      <c r="E100" s="32">
        <f t="shared" si="6"/>
        <v>0.84839353168371445</v>
      </c>
      <c r="F100" s="6">
        <v>3769760</v>
      </c>
      <c r="G100" s="6">
        <v>3198235.74</v>
      </c>
      <c r="H100" s="1">
        <f t="shared" si="4"/>
        <v>0</v>
      </c>
      <c r="I100" s="1">
        <f t="shared" si="5"/>
        <v>-4.259999999703723E-3</v>
      </c>
    </row>
    <row r="101" spans="1:9" hidden="1" outlineLevel="1" x14ac:dyDescent="0.2">
      <c r="A101" s="9" t="s">
        <v>25</v>
      </c>
      <c r="B101" s="30" t="s">
        <v>132</v>
      </c>
      <c r="C101" s="31">
        <v>3014.76</v>
      </c>
      <c r="D101" s="31">
        <v>2469.19</v>
      </c>
      <c r="E101" s="32">
        <f t="shared" si="6"/>
        <v>0.81903368759038853</v>
      </c>
      <c r="F101" s="6">
        <v>3014760</v>
      </c>
      <c r="G101" s="6">
        <v>2469186.5699999998</v>
      </c>
      <c r="H101" s="1">
        <f t="shared" si="4"/>
        <v>0</v>
      </c>
      <c r="I101" s="1">
        <f t="shared" si="5"/>
        <v>-3.4300000002076558E-3</v>
      </c>
    </row>
    <row r="102" spans="1:9" hidden="1" outlineLevel="1" x14ac:dyDescent="0.2">
      <c r="A102" s="9" t="s">
        <v>79</v>
      </c>
      <c r="B102" s="30" t="s">
        <v>133</v>
      </c>
      <c r="C102" s="31">
        <v>755</v>
      </c>
      <c r="D102" s="31">
        <v>729.05</v>
      </c>
      <c r="E102" s="32">
        <f t="shared" si="6"/>
        <v>0.96562913907284764</v>
      </c>
      <c r="F102" s="6">
        <v>755000</v>
      </c>
      <c r="G102" s="6">
        <v>729049.17</v>
      </c>
      <c r="H102" s="1">
        <f t="shared" si="4"/>
        <v>0</v>
      </c>
      <c r="I102" s="1">
        <f t="shared" si="5"/>
        <v>-8.2999999995081453E-4</v>
      </c>
    </row>
    <row r="103" spans="1:9" hidden="1" outlineLevel="1" x14ac:dyDescent="0.2">
      <c r="A103" s="9" t="s">
        <v>36</v>
      </c>
      <c r="B103" s="30" t="s">
        <v>134</v>
      </c>
      <c r="C103" s="31">
        <f>C104+C106</f>
        <v>98.17</v>
      </c>
      <c r="D103" s="31">
        <f>D104+D106</f>
        <v>9.0499999999999989</v>
      </c>
      <c r="E103" s="32">
        <f t="shared" si="6"/>
        <v>9.2187022511969016E-2</v>
      </c>
      <c r="F103" s="6">
        <v>98169</v>
      </c>
      <c r="G103" s="6">
        <v>9055.3700000000008</v>
      </c>
      <c r="H103" s="1">
        <f t="shared" si="4"/>
        <v>-1.0000000000047748E-3</v>
      </c>
      <c r="I103" s="1">
        <f t="shared" si="5"/>
        <v>5.3700000000009851E-3</v>
      </c>
    </row>
    <row r="104" spans="1:9" ht="51" hidden="1" outlineLevel="1" x14ac:dyDescent="0.2">
      <c r="A104" s="9" t="s">
        <v>100</v>
      </c>
      <c r="B104" s="30" t="s">
        <v>135</v>
      </c>
      <c r="C104" s="31">
        <f>C105</f>
        <v>63</v>
      </c>
      <c r="D104" s="31">
        <f>D105</f>
        <v>0</v>
      </c>
      <c r="E104" s="32">
        <f t="shared" si="6"/>
        <v>0</v>
      </c>
      <c r="F104" s="6">
        <v>63000</v>
      </c>
      <c r="G104" s="6" t="s">
        <v>6</v>
      </c>
      <c r="H104" s="1">
        <f t="shared" si="4"/>
        <v>0</v>
      </c>
      <c r="I104" s="1" t="e">
        <f t="shared" si="5"/>
        <v>#VALUE!</v>
      </c>
    </row>
    <row r="105" spans="1:9" ht="51" hidden="1" outlineLevel="1" x14ac:dyDescent="0.2">
      <c r="A105" s="9" t="s">
        <v>102</v>
      </c>
      <c r="B105" s="30" t="s">
        <v>136</v>
      </c>
      <c r="C105" s="31">
        <v>63</v>
      </c>
      <c r="D105" s="31">
        <v>0</v>
      </c>
      <c r="E105" s="32">
        <f t="shared" si="6"/>
        <v>0</v>
      </c>
      <c r="F105" s="6">
        <v>63000</v>
      </c>
      <c r="G105" s="6" t="s">
        <v>6</v>
      </c>
      <c r="H105" s="1">
        <f t="shared" si="4"/>
        <v>0</v>
      </c>
      <c r="I105" s="1" t="e">
        <f t="shared" si="5"/>
        <v>#VALUE!</v>
      </c>
    </row>
    <row r="106" spans="1:9" hidden="1" outlineLevel="1" x14ac:dyDescent="0.2">
      <c r="A106" s="9" t="s">
        <v>38</v>
      </c>
      <c r="B106" s="30" t="s">
        <v>137</v>
      </c>
      <c r="C106" s="31">
        <f>C107+C108</f>
        <v>35.17</v>
      </c>
      <c r="D106" s="31">
        <f>D107+D108</f>
        <v>9.0499999999999989</v>
      </c>
      <c r="E106" s="32">
        <f t="shared" si="6"/>
        <v>0.25732158089280632</v>
      </c>
      <c r="F106" s="6">
        <v>35169</v>
      </c>
      <c r="G106" s="6">
        <v>9055.3700000000008</v>
      </c>
      <c r="H106" s="1">
        <f t="shared" si="4"/>
        <v>-1.0000000000047748E-3</v>
      </c>
      <c r="I106" s="1">
        <f t="shared" si="5"/>
        <v>5.3700000000009851E-3</v>
      </c>
    </row>
    <row r="107" spans="1:9" hidden="1" outlineLevel="1" x14ac:dyDescent="0.2">
      <c r="A107" s="9" t="s">
        <v>111</v>
      </c>
      <c r="B107" s="30" t="s">
        <v>138</v>
      </c>
      <c r="C107" s="31">
        <v>35.15</v>
      </c>
      <c r="D107" s="31">
        <v>9.0399999999999991</v>
      </c>
      <c r="E107" s="32">
        <f t="shared" si="6"/>
        <v>0.25718349928876244</v>
      </c>
      <c r="F107" s="6">
        <v>35154</v>
      </c>
      <c r="G107" s="6">
        <v>9042</v>
      </c>
      <c r="H107" s="1">
        <f t="shared" si="4"/>
        <v>4.0000000000048885E-3</v>
      </c>
      <c r="I107" s="1">
        <f t="shared" si="5"/>
        <v>2.0000000000006679E-3</v>
      </c>
    </row>
    <row r="108" spans="1:9" hidden="1" outlineLevel="1" x14ac:dyDescent="0.2">
      <c r="A108" s="9" t="s">
        <v>40</v>
      </c>
      <c r="B108" s="30" t="s">
        <v>139</v>
      </c>
      <c r="C108" s="31">
        <v>0.02</v>
      </c>
      <c r="D108" s="31">
        <v>0.01</v>
      </c>
      <c r="E108" s="32">
        <f t="shared" si="6"/>
        <v>0.5</v>
      </c>
      <c r="F108" s="6">
        <v>15</v>
      </c>
      <c r="G108" s="6">
        <v>13.37</v>
      </c>
      <c r="H108" s="1">
        <f t="shared" si="4"/>
        <v>-5.000000000000001E-3</v>
      </c>
      <c r="I108" s="1">
        <f t="shared" si="5"/>
        <v>3.3699999999999997E-3</v>
      </c>
    </row>
    <row r="109" spans="1:9" ht="25.5" collapsed="1" x14ac:dyDescent="0.2">
      <c r="A109" s="9" t="s">
        <v>140</v>
      </c>
      <c r="B109" s="30" t="s">
        <v>421</v>
      </c>
      <c r="C109" s="31">
        <f t="shared" ref="C109:D111" si="7">C110</f>
        <v>1076.22</v>
      </c>
      <c r="D109" s="31">
        <f t="shared" si="7"/>
        <v>766.04</v>
      </c>
      <c r="E109" s="32">
        <f t="shared" si="6"/>
        <v>0.71178755273085426</v>
      </c>
      <c r="F109" s="6">
        <v>1076215</v>
      </c>
      <c r="G109" s="6">
        <v>766037.73</v>
      </c>
      <c r="H109" s="1">
        <f t="shared" si="4"/>
        <v>-5.0000000001091394E-3</v>
      </c>
      <c r="I109" s="1">
        <f t="shared" si="5"/>
        <v>-2.2699999999531428E-3</v>
      </c>
    </row>
    <row r="110" spans="1:9" ht="25.5" hidden="1" outlineLevel="1" x14ac:dyDescent="0.2">
      <c r="A110" s="9" t="s">
        <v>21</v>
      </c>
      <c r="B110" s="30" t="s">
        <v>141</v>
      </c>
      <c r="C110" s="31">
        <f t="shared" si="7"/>
        <v>1076.22</v>
      </c>
      <c r="D110" s="31">
        <f t="shared" si="7"/>
        <v>766.04</v>
      </c>
      <c r="E110" s="32">
        <f t="shared" si="6"/>
        <v>0.71178755273085426</v>
      </c>
      <c r="F110" s="6">
        <v>1076215</v>
      </c>
      <c r="G110" s="6">
        <v>766037.73</v>
      </c>
      <c r="H110" s="1">
        <f t="shared" si="4"/>
        <v>-5.0000000001091394E-3</v>
      </c>
      <c r="I110" s="1">
        <f t="shared" si="5"/>
        <v>-2.2699999999531428E-3</v>
      </c>
    </row>
    <row r="111" spans="1:9" ht="38.25" hidden="1" outlineLevel="1" x14ac:dyDescent="0.2">
      <c r="A111" s="9" t="s">
        <v>23</v>
      </c>
      <c r="B111" s="30" t="s">
        <v>142</v>
      </c>
      <c r="C111" s="31">
        <f t="shared" si="7"/>
        <v>1076.22</v>
      </c>
      <c r="D111" s="31">
        <f t="shared" si="7"/>
        <v>766.04</v>
      </c>
      <c r="E111" s="32">
        <f t="shared" si="6"/>
        <v>0.71178755273085426</v>
      </c>
      <c r="F111" s="6">
        <v>1076215</v>
      </c>
      <c r="G111" s="6">
        <v>766037.73</v>
      </c>
      <c r="H111" s="1">
        <f t="shared" si="4"/>
        <v>-5.0000000001091394E-3</v>
      </c>
      <c r="I111" s="1">
        <f t="shared" si="5"/>
        <v>-2.2699999999531428E-3</v>
      </c>
    </row>
    <row r="112" spans="1:9" hidden="1" outlineLevel="1" x14ac:dyDescent="0.2">
      <c r="A112" s="9" t="s">
        <v>25</v>
      </c>
      <c r="B112" s="30" t="s">
        <v>143</v>
      </c>
      <c r="C112" s="31">
        <v>1076.22</v>
      </c>
      <c r="D112" s="31">
        <v>766.04</v>
      </c>
      <c r="E112" s="32">
        <f t="shared" si="6"/>
        <v>0.71178755273085426</v>
      </c>
      <c r="F112" s="6">
        <v>1076215</v>
      </c>
      <c r="G112" s="6">
        <v>766037.73</v>
      </c>
      <c r="H112" s="1">
        <f t="shared" si="4"/>
        <v>-5.0000000001091394E-3</v>
      </c>
      <c r="I112" s="1">
        <f t="shared" si="5"/>
        <v>-2.2699999999531428E-3</v>
      </c>
    </row>
    <row r="113" spans="1:9" collapsed="1" x14ac:dyDescent="0.2">
      <c r="A113" s="13" t="s">
        <v>144</v>
      </c>
      <c r="B113" s="41" t="s">
        <v>422</v>
      </c>
      <c r="C113" s="28">
        <f>C114+C119+C127</f>
        <v>112562.19</v>
      </c>
      <c r="D113" s="28">
        <f>D114+D119+D127</f>
        <v>76337.09</v>
      </c>
      <c r="E113" s="29">
        <f t="shared" si="6"/>
        <v>0.67817701485729798</v>
      </c>
      <c r="F113" s="6">
        <v>112562196.8</v>
      </c>
      <c r="G113" s="6">
        <v>76337092.790000007</v>
      </c>
      <c r="H113" s="1">
        <f t="shared" si="4"/>
        <v>6.7999999882886186E-3</v>
      </c>
      <c r="I113" s="1">
        <f t="shared" si="5"/>
        <v>2.7900000131921843E-3</v>
      </c>
    </row>
    <row r="114" spans="1:9" x14ac:dyDescent="0.2">
      <c r="A114" s="9" t="s">
        <v>145</v>
      </c>
      <c r="B114" s="30" t="s">
        <v>423</v>
      </c>
      <c r="C114" s="31">
        <f>C115</f>
        <v>21.6</v>
      </c>
      <c r="D114" s="31">
        <f>D115</f>
        <v>21.6</v>
      </c>
      <c r="E114" s="32">
        <f t="shared" si="6"/>
        <v>1</v>
      </c>
      <c r="F114" s="6">
        <v>21600</v>
      </c>
      <c r="G114" s="6">
        <v>21600</v>
      </c>
      <c r="H114" s="1">
        <f t="shared" si="4"/>
        <v>0</v>
      </c>
      <c r="I114" s="1">
        <f t="shared" si="5"/>
        <v>0</v>
      </c>
    </row>
    <row r="115" spans="1:9" ht="63.75" hidden="1" outlineLevel="1" x14ac:dyDescent="0.2">
      <c r="A115" s="9" t="s">
        <v>11</v>
      </c>
      <c r="B115" s="30" t="s">
        <v>146</v>
      </c>
      <c r="C115" s="31">
        <f>C116</f>
        <v>21.6</v>
      </c>
      <c r="D115" s="31">
        <f>D116</f>
        <v>21.6</v>
      </c>
      <c r="E115" s="32">
        <f t="shared" si="6"/>
        <v>1</v>
      </c>
      <c r="F115" s="6">
        <v>21600</v>
      </c>
      <c r="G115" s="6">
        <v>21600</v>
      </c>
      <c r="H115" s="1">
        <f t="shared" si="4"/>
        <v>0</v>
      </c>
      <c r="I115" s="1">
        <f t="shared" si="5"/>
        <v>0</v>
      </c>
    </row>
    <row r="116" spans="1:9" ht="25.5" hidden="1" outlineLevel="1" x14ac:dyDescent="0.2">
      <c r="A116" s="9" t="s">
        <v>13</v>
      </c>
      <c r="B116" s="30" t="s">
        <v>147</v>
      </c>
      <c r="C116" s="31">
        <f>C117+C118</f>
        <v>21.6</v>
      </c>
      <c r="D116" s="31">
        <f>D117+D118</f>
        <v>21.6</v>
      </c>
      <c r="E116" s="32">
        <f t="shared" si="6"/>
        <v>1</v>
      </c>
      <c r="F116" s="6">
        <v>21600</v>
      </c>
      <c r="G116" s="6">
        <v>21600</v>
      </c>
      <c r="H116" s="1">
        <f t="shared" si="4"/>
        <v>0</v>
      </c>
      <c r="I116" s="1">
        <f t="shared" si="5"/>
        <v>0</v>
      </c>
    </row>
    <row r="117" spans="1:9" ht="25.5" hidden="1" outlineLevel="1" x14ac:dyDescent="0.2">
      <c r="A117" s="9" t="s">
        <v>15</v>
      </c>
      <c r="B117" s="30" t="s">
        <v>148</v>
      </c>
      <c r="C117" s="31">
        <v>16.59</v>
      </c>
      <c r="D117" s="31">
        <v>16.59</v>
      </c>
      <c r="E117" s="32">
        <f t="shared" si="6"/>
        <v>1</v>
      </c>
      <c r="F117" s="6">
        <v>16589.87</v>
      </c>
      <c r="G117" s="6">
        <v>16589.87</v>
      </c>
      <c r="H117" s="1">
        <f t="shared" si="4"/>
        <v>-1.3000000000218392E-4</v>
      </c>
      <c r="I117" s="1">
        <f t="shared" si="5"/>
        <v>-1.3000000000218392E-4</v>
      </c>
    </row>
    <row r="118" spans="1:9" ht="51" hidden="1" outlineLevel="1" x14ac:dyDescent="0.2">
      <c r="A118" s="9" t="s">
        <v>19</v>
      </c>
      <c r="B118" s="30" t="s">
        <v>149</v>
      </c>
      <c r="C118" s="31">
        <v>5.01</v>
      </c>
      <c r="D118" s="31">
        <v>5.01</v>
      </c>
      <c r="E118" s="32">
        <f t="shared" si="6"/>
        <v>1</v>
      </c>
      <c r="F118" s="6">
        <v>5010.13</v>
      </c>
      <c r="G118" s="6">
        <v>5010.13</v>
      </c>
      <c r="H118" s="1">
        <f t="shared" si="4"/>
        <v>1.3000000000040757E-4</v>
      </c>
      <c r="I118" s="1">
        <f t="shared" si="5"/>
        <v>1.3000000000040757E-4</v>
      </c>
    </row>
    <row r="119" spans="1:9" collapsed="1" x14ac:dyDescent="0.2">
      <c r="A119" s="9" t="s">
        <v>150</v>
      </c>
      <c r="B119" s="30" t="s">
        <v>424</v>
      </c>
      <c r="C119" s="31">
        <f>C120+C124</f>
        <v>85605.95</v>
      </c>
      <c r="D119" s="31">
        <f>D120+D124</f>
        <v>50770.450000000004</v>
      </c>
      <c r="E119" s="32">
        <f t="shared" si="6"/>
        <v>0.59307150963221611</v>
      </c>
      <c r="F119" s="6">
        <v>85605946</v>
      </c>
      <c r="G119" s="6">
        <v>50770447.579999998</v>
      </c>
      <c r="H119" s="1">
        <f t="shared" si="4"/>
        <v>-4.0000000008149073E-3</v>
      </c>
      <c r="I119" s="1">
        <f t="shared" si="5"/>
        <v>-2.4200000043492764E-3</v>
      </c>
    </row>
    <row r="120" spans="1:9" ht="25.5" hidden="1" outlineLevel="1" x14ac:dyDescent="0.2">
      <c r="A120" s="9" t="s">
        <v>21</v>
      </c>
      <c r="B120" s="30" t="s">
        <v>151</v>
      </c>
      <c r="C120" s="31">
        <f>C121</f>
        <v>65060.36</v>
      </c>
      <c r="D120" s="31">
        <f>D121</f>
        <v>38449.880000000005</v>
      </c>
      <c r="E120" s="32">
        <f t="shared" si="6"/>
        <v>0.59098781500747932</v>
      </c>
      <c r="F120" s="6">
        <v>65060358.950000003</v>
      </c>
      <c r="G120" s="6">
        <v>38449873.530000001</v>
      </c>
      <c r="H120" s="1">
        <f t="shared" si="4"/>
        <v>-1.0499999989406206E-3</v>
      </c>
      <c r="I120" s="1">
        <f t="shared" si="5"/>
        <v>-6.4700000002630986E-3</v>
      </c>
    </row>
    <row r="121" spans="1:9" ht="38.25" hidden="1" outlineLevel="1" x14ac:dyDescent="0.2">
      <c r="A121" s="9" t="s">
        <v>23</v>
      </c>
      <c r="B121" s="30" t="s">
        <v>152</v>
      </c>
      <c r="C121" s="31">
        <f>C122+C123</f>
        <v>65060.36</v>
      </c>
      <c r="D121" s="31">
        <f>D122+D123</f>
        <v>38449.880000000005</v>
      </c>
      <c r="E121" s="32">
        <f t="shared" si="6"/>
        <v>0.59098781500747932</v>
      </c>
      <c r="F121" s="6">
        <v>65060358.950000003</v>
      </c>
      <c r="G121" s="6">
        <v>38449873.530000001</v>
      </c>
      <c r="H121" s="1">
        <f t="shared" si="4"/>
        <v>-1.0499999989406206E-3</v>
      </c>
      <c r="I121" s="1">
        <f t="shared" si="5"/>
        <v>-6.4700000002630986E-3</v>
      </c>
    </row>
    <row r="122" spans="1:9" ht="38.25" hidden="1" outlineLevel="1" x14ac:dyDescent="0.2">
      <c r="A122" s="9" t="s">
        <v>153</v>
      </c>
      <c r="B122" s="30" t="s">
        <v>154</v>
      </c>
      <c r="C122" s="31">
        <v>48812.99</v>
      </c>
      <c r="D122" s="31">
        <v>24443.47</v>
      </c>
      <c r="E122" s="32">
        <f t="shared" si="6"/>
        <v>0.50075748279300247</v>
      </c>
      <c r="F122" s="6">
        <v>48812986</v>
      </c>
      <c r="G122" s="6">
        <v>24443468.02</v>
      </c>
      <c r="H122" s="1">
        <f t="shared" si="4"/>
        <v>-4.0000000008149073E-3</v>
      </c>
      <c r="I122" s="1">
        <f t="shared" si="5"/>
        <v>-1.9800000009126961E-3</v>
      </c>
    </row>
    <row r="123" spans="1:9" hidden="1" outlineLevel="1" x14ac:dyDescent="0.2">
      <c r="A123" s="9" t="s">
        <v>25</v>
      </c>
      <c r="B123" s="30" t="s">
        <v>155</v>
      </c>
      <c r="C123" s="31">
        <v>16247.37</v>
      </c>
      <c r="D123" s="31">
        <v>14006.41</v>
      </c>
      <c r="E123" s="32">
        <f t="shared" si="6"/>
        <v>0.86207244618667511</v>
      </c>
      <c r="F123" s="6">
        <v>16247372.949999999</v>
      </c>
      <c r="G123" s="6">
        <v>14006405.51</v>
      </c>
      <c r="H123" s="1">
        <f t="shared" si="4"/>
        <v>2.9499999982363079E-3</v>
      </c>
      <c r="I123" s="1">
        <f t="shared" si="5"/>
        <v>-4.4899999993504025E-3</v>
      </c>
    </row>
    <row r="124" spans="1:9" ht="38.25" hidden="1" outlineLevel="1" x14ac:dyDescent="0.2">
      <c r="A124" s="9" t="s">
        <v>87</v>
      </c>
      <c r="B124" s="30" t="s">
        <v>156</v>
      </c>
      <c r="C124" s="31">
        <f>C125</f>
        <v>20545.59</v>
      </c>
      <c r="D124" s="31">
        <f>D125</f>
        <v>12320.57</v>
      </c>
      <c r="E124" s="32">
        <f t="shared" si="6"/>
        <v>0.59966980748666743</v>
      </c>
      <c r="F124" s="6">
        <v>20545587.050000001</v>
      </c>
      <c r="G124" s="6">
        <v>12320574.050000001</v>
      </c>
      <c r="H124" s="1">
        <f t="shared" si="4"/>
        <v>-2.9499999982363079E-3</v>
      </c>
      <c r="I124" s="1">
        <f t="shared" si="5"/>
        <v>4.0500000013707904E-3</v>
      </c>
    </row>
    <row r="125" spans="1:9" hidden="1" outlineLevel="1" x14ac:dyDescent="0.2">
      <c r="A125" s="9" t="s">
        <v>89</v>
      </c>
      <c r="B125" s="30" t="s">
        <v>157</v>
      </c>
      <c r="C125" s="31">
        <f>C126</f>
        <v>20545.59</v>
      </c>
      <c r="D125" s="31">
        <f>D126</f>
        <v>12320.57</v>
      </c>
      <c r="E125" s="32">
        <f t="shared" si="6"/>
        <v>0.59966980748666743</v>
      </c>
      <c r="F125" s="6">
        <v>20545587.050000001</v>
      </c>
      <c r="G125" s="6">
        <v>12320574.050000001</v>
      </c>
      <c r="H125" s="1">
        <f t="shared" si="4"/>
        <v>-2.9499999982363079E-3</v>
      </c>
      <c r="I125" s="1">
        <f t="shared" si="5"/>
        <v>4.0500000013707904E-3</v>
      </c>
    </row>
    <row r="126" spans="1:9" hidden="1" outlineLevel="1" x14ac:dyDescent="0.2">
      <c r="A126" s="9" t="s">
        <v>91</v>
      </c>
      <c r="B126" s="30" t="s">
        <v>158</v>
      </c>
      <c r="C126" s="31">
        <v>20545.59</v>
      </c>
      <c r="D126" s="31">
        <v>12320.57</v>
      </c>
      <c r="E126" s="32">
        <f t="shared" si="6"/>
        <v>0.59966980748666743</v>
      </c>
      <c r="F126" s="6">
        <v>20545587.050000001</v>
      </c>
      <c r="G126" s="6">
        <v>12320574.050000001</v>
      </c>
      <c r="H126" s="1">
        <f t="shared" si="4"/>
        <v>-2.9499999982363079E-3</v>
      </c>
      <c r="I126" s="1">
        <f t="shared" si="5"/>
        <v>4.0500000013707904E-3</v>
      </c>
    </row>
    <row r="127" spans="1:9" ht="25.5" collapsed="1" x14ac:dyDescent="0.2">
      <c r="A127" s="9" t="s">
        <v>159</v>
      </c>
      <c r="B127" s="30" t="s">
        <v>425</v>
      </c>
      <c r="C127" s="31">
        <f>C128+C137+C140+C146</f>
        <v>26934.639999999999</v>
      </c>
      <c r="D127" s="31">
        <f>D128+D137+D140+D146</f>
        <v>25545.039999999997</v>
      </c>
      <c r="E127" s="32">
        <f t="shared" si="6"/>
        <v>0.94840844355075837</v>
      </c>
      <c r="F127" s="6">
        <v>26934650.800000001</v>
      </c>
      <c r="G127" s="6">
        <v>25545045.210000001</v>
      </c>
      <c r="H127" s="1">
        <f t="shared" si="4"/>
        <v>1.0800000000017462E-2</v>
      </c>
      <c r="I127" s="1">
        <f t="shared" si="5"/>
        <v>5.2100000029895455E-3</v>
      </c>
    </row>
    <row r="128" spans="1:9" ht="63.75" hidden="1" outlineLevel="1" x14ac:dyDescent="0.2">
      <c r="A128" s="9" t="s">
        <v>11</v>
      </c>
      <c r="B128" s="30" t="s">
        <v>160</v>
      </c>
      <c r="C128" s="31">
        <f>C129+C133</f>
        <v>3564.1</v>
      </c>
      <c r="D128" s="31">
        <f>D129+D133</f>
        <v>3419.63</v>
      </c>
      <c r="E128" s="32">
        <f t="shared" si="6"/>
        <v>0.95946522263685086</v>
      </c>
      <c r="F128" s="6">
        <v>3564107.74</v>
      </c>
      <c r="G128" s="6">
        <v>3419633.18</v>
      </c>
      <c r="H128" s="1">
        <f t="shared" si="4"/>
        <v>7.740000000467262E-3</v>
      </c>
      <c r="I128" s="1">
        <f t="shared" si="5"/>
        <v>3.1800000001567241E-3</v>
      </c>
    </row>
    <row r="129" spans="1:9" ht="25.5" hidden="1" outlineLevel="1" x14ac:dyDescent="0.2">
      <c r="A129" s="9" t="s">
        <v>63</v>
      </c>
      <c r="B129" s="30" t="s">
        <v>161</v>
      </c>
      <c r="C129" s="31">
        <f>C130+C131+C132</f>
        <v>2272.94</v>
      </c>
      <c r="D129" s="31">
        <f>D130+D131+D132</f>
        <v>2272.94</v>
      </c>
      <c r="E129" s="32">
        <f t="shared" si="6"/>
        <v>1</v>
      </c>
      <c r="F129" s="6">
        <v>2272943.7400000002</v>
      </c>
      <c r="G129" s="6">
        <v>2272943.7400000002</v>
      </c>
      <c r="H129" s="1">
        <f t="shared" si="4"/>
        <v>3.7400000001071021E-3</v>
      </c>
      <c r="I129" s="1">
        <f t="shared" si="5"/>
        <v>3.7400000001071021E-3</v>
      </c>
    </row>
    <row r="130" spans="1:9" hidden="1" outlineLevel="1" x14ac:dyDescent="0.2">
      <c r="A130" s="9" t="s">
        <v>65</v>
      </c>
      <c r="B130" s="30" t="s">
        <v>162</v>
      </c>
      <c r="C130" s="31">
        <v>1747.32</v>
      </c>
      <c r="D130" s="31">
        <v>1747.32</v>
      </c>
      <c r="E130" s="32">
        <f t="shared" si="6"/>
        <v>1</v>
      </c>
      <c r="F130" s="6">
        <v>1747321.85</v>
      </c>
      <c r="G130" s="6">
        <v>1747321.85</v>
      </c>
      <c r="H130" s="1">
        <f t="shared" si="4"/>
        <v>1.8500000001040462E-3</v>
      </c>
      <c r="I130" s="1">
        <f t="shared" si="5"/>
        <v>1.8500000001040462E-3</v>
      </c>
    </row>
    <row r="131" spans="1:9" ht="25.5" hidden="1" outlineLevel="1" x14ac:dyDescent="0.2">
      <c r="A131" s="9" t="s">
        <v>67</v>
      </c>
      <c r="B131" s="30" t="s">
        <v>163</v>
      </c>
      <c r="C131" s="31">
        <v>0.42</v>
      </c>
      <c r="D131" s="31">
        <v>0.42</v>
      </c>
      <c r="E131" s="32">
        <f t="shared" si="6"/>
        <v>1</v>
      </c>
      <c r="F131" s="6">
        <v>420</v>
      </c>
      <c r="G131" s="6">
        <v>420</v>
      </c>
      <c r="H131" s="1">
        <f t="shared" si="4"/>
        <v>0</v>
      </c>
      <c r="I131" s="1">
        <f t="shared" si="5"/>
        <v>0</v>
      </c>
    </row>
    <row r="132" spans="1:9" ht="51" hidden="1" outlineLevel="1" x14ac:dyDescent="0.2">
      <c r="A132" s="9" t="s">
        <v>69</v>
      </c>
      <c r="B132" s="30" t="s">
        <v>164</v>
      </c>
      <c r="C132" s="31">
        <v>525.20000000000005</v>
      </c>
      <c r="D132" s="31">
        <v>525.20000000000005</v>
      </c>
      <c r="E132" s="32">
        <f t="shared" si="6"/>
        <v>1</v>
      </c>
      <c r="F132" s="6">
        <v>525201.89</v>
      </c>
      <c r="G132" s="6">
        <v>525201.89</v>
      </c>
      <c r="H132" s="1">
        <f t="shared" si="4"/>
        <v>1.8900000000030559E-3</v>
      </c>
      <c r="I132" s="1">
        <f t="shared" si="5"/>
        <v>1.8900000000030559E-3</v>
      </c>
    </row>
    <row r="133" spans="1:9" ht="25.5" hidden="1" outlineLevel="1" x14ac:dyDescent="0.2">
      <c r="A133" s="9" t="s">
        <v>13</v>
      </c>
      <c r="B133" s="30" t="s">
        <v>165</v>
      </c>
      <c r="C133" s="31">
        <f>C134+C135+C136</f>
        <v>1291.1599999999999</v>
      </c>
      <c r="D133" s="31">
        <f>D134+D135+D136</f>
        <v>1146.69</v>
      </c>
      <c r="E133" s="32">
        <f t="shared" si="6"/>
        <v>0.88810836766938273</v>
      </c>
      <c r="F133" s="6">
        <v>1291164</v>
      </c>
      <c r="G133" s="6">
        <v>1146689.44</v>
      </c>
      <c r="H133" s="1">
        <f t="shared" si="4"/>
        <v>4.0000000001327862E-3</v>
      </c>
      <c r="I133" s="1">
        <f t="shared" si="5"/>
        <v>-5.6000000017775164E-4</v>
      </c>
    </row>
    <row r="134" spans="1:9" ht="25.5" hidden="1" outlineLevel="1" x14ac:dyDescent="0.2">
      <c r="A134" s="9" t="s">
        <v>15</v>
      </c>
      <c r="B134" s="30" t="s">
        <v>166</v>
      </c>
      <c r="C134" s="31">
        <v>915.87</v>
      </c>
      <c r="D134" s="31">
        <v>884.95</v>
      </c>
      <c r="E134" s="32">
        <f t="shared" si="6"/>
        <v>0.96623975018288621</v>
      </c>
      <c r="F134" s="6">
        <v>915871</v>
      </c>
      <c r="G134" s="6">
        <v>884953.76</v>
      </c>
      <c r="H134" s="1">
        <f t="shared" si="4"/>
        <v>9.9999999997635314E-4</v>
      </c>
      <c r="I134" s="1">
        <f t="shared" si="5"/>
        <v>3.7599999999429201E-3</v>
      </c>
    </row>
    <row r="135" spans="1:9" ht="38.25" hidden="1" outlineLevel="1" x14ac:dyDescent="0.2">
      <c r="A135" s="9" t="s">
        <v>17</v>
      </c>
      <c r="B135" s="30" t="s">
        <v>167</v>
      </c>
      <c r="C135" s="31">
        <v>98.69</v>
      </c>
      <c r="D135" s="31">
        <v>0</v>
      </c>
      <c r="E135" s="32">
        <f t="shared" si="6"/>
        <v>0</v>
      </c>
      <c r="F135" s="6">
        <v>98693</v>
      </c>
      <c r="G135" s="6" t="s">
        <v>6</v>
      </c>
      <c r="H135" s="1">
        <f t="shared" si="4"/>
        <v>3.0000000000001137E-3</v>
      </c>
      <c r="I135" s="1" t="e">
        <f t="shared" si="5"/>
        <v>#VALUE!</v>
      </c>
    </row>
    <row r="136" spans="1:9" ht="51" hidden="1" outlineLevel="1" x14ac:dyDescent="0.2">
      <c r="A136" s="9" t="s">
        <v>19</v>
      </c>
      <c r="B136" s="30" t="s">
        <v>168</v>
      </c>
      <c r="C136" s="31">
        <v>276.60000000000002</v>
      </c>
      <c r="D136" s="31">
        <v>261.74</v>
      </c>
      <c r="E136" s="32">
        <f t="shared" si="6"/>
        <v>0.94627621113521321</v>
      </c>
      <c r="F136" s="6">
        <v>276600</v>
      </c>
      <c r="G136" s="6">
        <v>261735.67999999999</v>
      </c>
      <c r="H136" s="1">
        <f t="shared" si="4"/>
        <v>0</v>
      </c>
      <c r="I136" s="1">
        <f t="shared" si="5"/>
        <v>-4.3200000000069849E-3</v>
      </c>
    </row>
    <row r="137" spans="1:9" ht="25.5" hidden="1" outlineLevel="1" x14ac:dyDescent="0.2">
      <c r="A137" s="9" t="s">
        <v>21</v>
      </c>
      <c r="B137" s="30" t="s">
        <v>169</v>
      </c>
      <c r="C137" s="31">
        <f>C138</f>
        <v>11657.33</v>
      </c>
      <c r="D137" s="31">
        <f>D138</f>
        <v>10764.41</v>
      </c>
      <c r="E137" s="32">
        <f t="shared" si="6"/>
        <v>0.92340270027527749</v>
      </c>
      <c r="F137" s="6">
        <v>11657333.43</v>
      </c>
      <c r="G137" s="6">
        <v>10764412.609999999</v>
      </c>
      <c r="H137" s="1">
        <f t="shared" si="4"/>
        <v>3.4300000006624032E-3</v>
      </c>
      <c r="I137" s="1">
        <f t="shared" si="5"/>
        <v>2.6099999995494727E-3</v>
      </c>
    </row>
    <row r="138" spans="1:9" ht="38.25" hidden="1" outlineLevel="1" x14ac:dyDescent="0.2">
      <c r="A138" s="9" t="s">
        <v>23</v>
      </c>
      <c r="B138" s="30" t="s">
        <v>170</v>
      </c>
      <c r="C138" s="31">
        <f>C139</f>
        <v>11657.33</v>
      </c>
      <c r="D138" s="31">
        <f>D139</f>
        <v>10764.41</v>
      </c>
      <c r="E138" s="32">
        <f t="shared" si="6"/>
        <v>0.92340270027527749</v>
      </c>
      <c r="F138" s="6">
        <v>11657333.43</v>
      </c>
      <c r="G138" s="6">
        <v>10764412.609999999</v>
      </c>
      <c r="H138" s="1">
        <f t="shared" si="4"/>
        <v>3.4300000006624032E-3</v>
      </c>
      <c r="I138" s="1">
        <f t="shared" si="5"/>
        <v>2.6099999995494727E-3</v>
      </c>
    </row>
    <row r="139" spans="1:9" hidden="1" outlineLevel="1" x14ac:dyDescent="0.2">
      <c r="A139" s="9" t="s">
        <v>25</v>
      </c>
      <c r="B139" s="30" t="s">
        <v>171</v>
      </c>
      <c r="C139" s="31">
        <v>11657.33</v>
      </c>
      <c r="D139" s="31">
        <v>10764.41</v>
      </c>
      <c r="E139" s="32">
        <f t="shared" si="6"/>
        <v>0.92340270027527749</v>
      </c>
      <c r="F139" s="6">
        <v>11657333.43</v>
      </c>
      <c r="G139" s="6">
        <v>10764412.609999999</v>
      </c>
      <c r="H139" s="1">
        <f t="shared" ref="H139:H202" si="8">F139/1000-C139</f>
        <v>3.4300000006624032E-3</v>
      </c>
      <c r="I139" s="1">
        <f t="shared" ref="I139:I202" si="9">G139/1000-D139</f>
        <v>2.6099999995494727E-3</v>
      </c>
    </row>
    <row r="140" spans="1:9" ht="38.25" hidden="1" outlineLevel="1" x14ac:dyDescent="0.2">
      <c r="A140" s="9" t="s">
        <v>87</v>
      </c>
      <c r="B140" s="30" t="s">
        <v>172</v>
      </c>
      <c r="C140" s="31">
        <f>C141+C144</f>
        <v>11353.16</v>
      </c>
      <c r="D140" s="31">
        <f>D141+D144</f>
        <v>11045.24</v>
      </c>
      <c r="E140" s="32">
        <f t="shared" ref="E140:E203" si="10">D140/C140</f>
        <v>0.9728780357186898</v>
      </c>
      <c r="F140" s="6">
        <v>11353159.630000001</v>
      </c>
      <c r="G140" s="6">
        <v>11045239.43</v>
      </c>
      <c r="H140" s="1">
        <f t="shared" si="8"/>
        <v>-3.6999999974796083E-4</v>
      </c>
      <c r="I140" s="1">
        <f t="shared" si="9"/>
        <v>-5.7000000015250407E-4</v>
      </c>
    </row>
    <row r="141" spans="1:9" hidden="1" outlineLevel="1" x14ac:dyDescent="0.2">
      <c r="A141" s="9" t="s">
        <v>89</v>
      </c>
      <c r="B141" s="30" t="s">
        <v>173</v>
      </c>
      <c r="C141" s="31">
        <f>C142+C143</f>
        <v>10994.16</v>
      </c>
      <c r="D141" s="31">
        <f>D142+D143</f>
        <v>10686.3</v>
      </c>
      <c r="E141" s="32">
        <f t="shared" si="10"/>
        <v>0.97199786068239857</v>
      </c>
      <c r="F141" s="6">
        <v>10994159.630000001</v>
      </c>
      <c r="G141" s="6">
        <v>10686299.43</v>
      </c>
      <c r="H141" s="1">
        <f t="shared" si="8"/>
        <v>-3.6999999974796083E-4</v>
      </c>
      <c r="I141" s="1">
        <f t="shared" si="9"/>
        <v>-5.7000000015250407E-4</v>
      </c>
    </row>
    <row r="142" spans="1:9" ht="63.75" hidden="1" outlineLevel="1" x14ac:dyDescent="0.2">
      <c r="A142" s="9" t="s">
        <v>174</v>
      </c>
      <c r="B142" s="30" t="s">
        <v>175</v>
      </c>
      <c r="C142" s="31">
        <v>10479.16</v>
      </c>
      <c r="D142" s="31">
        <v>10479.16</v>
      </c>
      <c r="E142" s="32">
        <f t="shared" si="10"/>
        <v>1</v>
      </c>
      <c r="F142" s="6">
        <v>10479159.630000001</v>
      </c>
      <c r="G142" s="6">
        <v>10479159.43</v>
      </c>
      <c r="H142" s="1">
        <f t="shared" si="8"/>
        <v>-3.6999999974796083E-4</v>
      </c>
      <c r="I142" s="1">
        <f t="shared" si="9"/>
        <v>-5.7000000015250407E-4</v>
      </c>
    </row>
    <row r="143" spans="1:9" hidden="1" outlineLevel="1" x14ac:dyDescent="0.2">
      <c r="A143" s="9" t="s">
        <v>91</v>
      </c>
      <c r="B143" s="30" t="s">
        <v>176</v>
      </c>
      <c r="C143" s="31">
        <v>515</v>
      </c>
      <c r="D143" s="31">
        <v>207.14</v>
      </c>
      <c r="E143" s="32">
        <f t="shared" si="10"/>
        <v>0.40221359223300968</v>
      </c>
      <c r="F143" s="6">
        <v>515000</v>
      </c>
      <c r="G143" s="6">
        <v>207140</v>
      </c>
      <c r="H143" s="1">
        <f t="shared" si="8"/>
        <v>0</v>
      </c>
      <c r="I143" s="1">
        <f t="shared" si="9"/>
        <v>0</v>
      </c>
    </row>
    <row r="144" spans="1:9" hidden="1" outlineLevel="1" x14ac:dyDescent="0.2">
      <c r="A144" s="9" t="s">
        <v>93</v>
      </c>
      <c r="B144" s="30" t="s">
        <v>177</v>
      </c>
      <c r="C144" s="31">
        <f>C145</f>
        <v>359</v>
      </c>
      <c r="D144" s="31">
        <f>D145</f>
        <v>358.94</v>
      </c>
      <c r="E144" s="32">
        <f t="shared" si="10"/>
        <v>0.99983286908077995</v>
      </c>
      <c r="F144" s="6">
        <v>359000</v>
      </c>
      <c r="G144" s="6">
        <v>358940</v>
      </c>
      <c r="H144" s="1">
        <f t="shared" si="8"/>
        <v>0</v>
      </c>
      <c r="I144" s="1">
        <f t="shared" si="9"/>
        <v>0</v>
      </c>
    </row>
    <row r="145" spans="1:9" hidden="1" outlineLevel="1" x14ac:dyDescent="0.2">
      <c r="A145" s="9" t="s">
        <v>97</v>
      </c>
      <c r="B145" s="30" t="s">
        <v>178</v>
      </c>
      <c r="C145" s="31">
        <v>359</v>
      </c>
      <c r="D145" s="31">
        <v>358.94</v>
      </c>
      <c r="E145" s="32">
        <f t="shared" si="10"/>
        <v>0.99983286908077995</v>
      </c>
      <c r="F145" s="6">
        <v>359000</v>
      </c>
      <c r="G145" s="6">
        <v>358940</v>
      </c>
      <c r="H145" s="1">
        <f t="shared" si="8"/>
        <v>0</v>
      </c>
      <c r="I145" s="1">
        <f t="shared" si="9"/>
        <v>0</v>
      </c>
    </row>
    <row r="146" spans="1:9" hidden="1" outlineLevel="1" x14ac:dyDescent="0.2">
      <c r="A146" s="9" t="s">
        <v>36</v>
      </c>
      <c r="B146" s="30" t="s">
        <v>179</v>
      </c>
      <c r="C146" s="31">
        <f>C147+C149</f>
        <v>360.05</v>
      </c>
      <c r="D146" s="31">
        <f>D147+D149</f>
        <v>315.76</v>
      </c>
      <c r="E146" s="32">
        <f t="shared" si="10"/>
        <v>0.87698930704068878</v>
      </c>
      <c r="F146" s="6">
        <v>360050</v>
      </c>
      <c r="G146" s="6">
        <v>315759.99</v>
      </c>
      <c r="H146" s="1">
        <f t="shared" si="8"/>
        <v>0</v>
      </c>
      <c r="I146" s="1">
        <f t="shared" si="9"/>
        <v>-9.9999999747524271E-6</v>
      </c>
    </row>
    <row r="147" spans="1:9" hidden="1" outlineLevel="1" x14ac:dyDescent="0.2">
      <c r="A147" s="9" t="s">
        <v>38</v>
      </c>
      <c r="B147" s="30" t="s">
        <v>180</v>
      </c>
      <c r="C147" s="31">
        <f>C148</f>
        <v>0.05</v>
      </c>
      <c r="D147" s="31">
        <f>D148</f>
        <v>0.05</v>
      </c>
      <c r="E147" s="32">
        <f t="shared" si="10"/>
        <v>1</v>
      </c>
      <c r="F147" s="6">
        <v>50</v>
      </c>
      <c r="G147" s="6">
        <v>50</v>
      </c>
      <c r="H147" s="1">
        <f t="shared" si="8"/>
        <v>0</v>
      </c>
      <c r="I147" s="1">
        <f t="shared" si="9"/>
        <v>0</v>
      </c>
    </row>
    <row r="148" spans="1:9" hidden="1" outlineLevel="1" x14ac:dyDescent="0.2">
      <c r="A148" s="9" t="s">
        <v>111</v>
      </c>
      <c r="B148" s="30" t="s">
        <v>181</v>
      </c>
      <c r="C148" s="31">
        <v>0.05</v>
      </c>
      <c r="D148" s="31">
        <v>0.05</v>
      </c>
      <c r="E148" s="32">
        <f t="shared" si="10"/>
        <v>1</v>
      </c>
      <c r="F148" s="6">
        <v>50</v>
      </c>
      <c r="G148" s="6">
        <v>50</v>
      </c>
      <c r="H148" s="1">
        <f t="shared" si="8"/>
        <v>0</v>
      </c>
      <c r="I148" s="1">
        <f t="shared" si="9"/>
        <v>0</v>
      </c>
    </row>
    <row r="149" spans="1:9" ht="25.5" hidden="1" outlineLevel="1" x14ac:dyDescent="0.2">
      <c r="A149" s="9" t="s">
        <v>182</v>
      </c>
      <c r="B149" s="30" t="s">
        <v>183</v>
      </c>
      <c r="C149" s="31">
        <f>C150</f>
        <v>360</v>
      </c>
      <c r="D149" s="31">
        <f>D150</f>
        <v>315.70999999999998</v>
      </c>
      <c r="E149" s="32">
        <f t="shared" si="10"/>
        <v>0.87697222222222215</v>
      </c>
      <c r="F149" s="6">
        <v>360000</v>
      </c>
      <c r="G149" s="6">
        <v>315709.99</v>
      </c>
      <c r="H149" s="1">
        <f t="shared" si="8"/>
        <v>0</v>
      </c>
      <c r="I149" s="1">
        <f t="shared" si="9"/>
        <v>-9.9999999747524271E-6</v>
      </c>
    </row>
    <row r="150" spans="1:9" hidden="1" outlineLevel="1" x14ac:dyDescent="0.2">
      <c r="A150" s="9" t="s">
        <v>184</v>
      </c>
      <c r="B150" s="30" t="s">
        <v>185</v>
      </c>
      <c r="C150" s="31">
        <v>360</v>
      </c>
      <c r="D150" s="31">
        <v>315.70999999999998</v>
      </c>
      <c r="E150" s="32">
        <f t="shared" si="10"/>
        <v>0.87697222222222215</v>
      </c>
      <c r="F150" s="6">
        <v>360000</v>
      </c>
      <c r="G150" s="6">
        <v>315709.99</v>
      </c>
      <c r="H150" s="1">
        <f t="shared" si="8"/>
        <v>0</v>
      </c>
      <c r="I150" s="1">
        <f t="shared" si="9"/>
        <v>-9.9999999747524271E-6</v>
      </c>
    </row>
    <row r="151" spans="1:9" collapsed="1" x14ac:dyDescent="0.2">
      <c r="A151" s="13" t="s">
        <v>186</v>
      </c>
      <c r="B151" s="41" t="s">
        <v>426</v>
      </c>
      <c r="C151" s="28">
        <f>C152+C163+C176+C190</f>
        <v>304957.19</v>
      </c>
      <c r="D151" s="28">
        <f>D152+D163+D176+D190</f>
        <v>290443.61</v>
      </c>
      <c r="E151" s="29">
        <f t="shared" si="10"/>
        <v>0.95240781173252542</v>
      </c>
      <c r="F151" s="6">
        <v>304957200</v>
      </c>
      <c r="G151" s="6">
        <v>290443608.83999997</v>
      </c>
      <c r="H151" s="1">
        <f t="shared" si="8"/>
        <v>1.0000000009313226E-2</v>
      </c>
      <c r="I151" s="1">
        <f t="shared" si="9"/>
        <v>-1.1599999852478504E-3</v>
      </c>
    </row>
    <row r="152" spans="1:9" x14ac:dyDescent="0.2">
      <c r="A152" s="9" t="s">
        <v>187</v>
      </c>
      <c r="B152" s="30" t="s">
        <v>427</v>
      </c>
      <c r="C152" s="31">
        <f>C153+C157+C160</f>
        <v>18525.14</v>
      </c>
      <c r="D152" s="31">
        <f>D153+D157+D160</f>
        <v>15638.439999999999</v>
      </c>
      <c r="E152" s="32">
        <f t="shared" si="10"/>
        <v>0.84417391717417511</v>
      </c>
      <c r="F152" s="6">
        <v>18525144.940000001</v>
      </c>
      <c r="G152" s="6">
        <v>15638450.140000001</v>
      </c>
      <c r="H152" s="1">
        <f t="shared" si="8"/>
        <v>4.9400000025343616E-3</v>
      </c>
      <c r="I152" s="1">
        <f t="shared" si="9"/>
        <v>1.0140000002138549E-2</v>
      </c>
    </row>
    <row r="153" spans="1:9" ht="25.5" hidden="1" outlineLevel="1" x14ac:dyDescent="0.2">
      <c r="A153" s="9" t="s">
        <v>21</v>
      </c>
      <c r="B153" s="30" t="s">
        <v>188</v>
      </c>
      <c r="C153" s="31">
        <f>C154</f>
        <v>8175.2899999999991</v>
      </c>
      <c r="D153" s="31">
        <f>D154</f>
        <v>7475.87</v>
      </c>
      <c r="E153" s="32">
        <f t="shared" si="10"/>
        <v>0.91444707160235306</v>
      </c>
      <c r="F153" s="6">
        <v>8175295.04</v>
      </c>
      <c r="G153" s="6">
        <v>7475878.2400000002</v>
      </c>
      <c r="H153" s="1">
        <f t="shared" si="8"/>
        <v>5.0400000009176438E-3</v>
      </c>
      <c r="I153" s="1">
        <f t="shared" si="9"/>
        <v>8.2400000001143781E-3</v>
      </c>
    </row>
    <row r="154" spans="1:9" ht="38.25" hidden="1" outlineLevel="1" x14ac:dyDescent="0.2">
      <c r="A154" s="9" t="s">
        <v>23</v>
      </c>
      <c r="B154" s="30" t="s">
        <v>189</v>
      </c>
      <c r="C154" s="31">
        <f>C155+C156</f>
        <v>8175.2899999999991</v>
      </c>
      <c r="D154" s="31">
        <f>D155+D156</f>
        <v>7475.87</v>
      </c>
      <c r="E154" s="32">
        <f t="shared" si="10"/>
        <v>0.91444707160235306</v>
      </c>
      <c r="F154" s="6">
        <v>8175295.04</v>
      </c>
      <c r="G154" s="6">
        <v>7475878.2400000002</v>
      </c>
      <c r="H154" s="1">
        <f t="shared" si="8"/>
        <v>5.0400000009176438E-3</v>
      </c>
      <c r="I154" s="1">
        <f t="shared" si="9"/>
        <v>8.2400000001143781E-3</v>
      </c>
    </row>
    <row r="155" spans="1:9" ht="38.25" hidden="1" outlineLevel="1" x14ac:dyDescent="0.2">
      <c r="A155" s="9" t="s">
        <v>153</v>
      </c>
      <c r="B155" s="30" t="s">
        <v>190</v>
      </c>
      <c r="C155" s="31">
        <v>3679.64</v>
      </c>
      <c r="D155" s="31">
        <v>3679.64</v>
      </c>
      <c r="E155" s="32">
        <f t="shared" si="10"/>
        <v>1</v>
      </c>
      <c r="F155" s="6">
        <v>3679644.1</v>
      </c>
      <c r="G155" s="6">
        <v>3679644.1</v>
      </c>
      <c r="H155" s="1">
        <f t="shared" si="8"/>
        <v>4.1000000001076842E-3</v>
      </c>
      <c r="I155" s="1">
        <f t="shared" si="9"/>
        <v>4.1000000001076842E-3</v>
      </c>
    </row>
    <row r="156" spans="1:9" hidden="1" outlineLevel="1" x14ac:dyDescent="0.2">
      <c r="A156" s="9" t="s">
        <v>25</v>
      </c>
      <c r="B156" s="30" t="s">
        <v>191</v>
      </c>
      <c r="C156" s="31">
        <v>4495.6499999999996</v>
      </c>
      <c r="D156" s="31">
        <v>3796.23</v>
      </c>
      <c r="E156" s="32">
        <f t="shared" si="10"/>
        <v>0.8444229421774383</v>
      </c>
      <c r="F156" s="6">
        <v>4495650.9400000004</v>
      </c>
      <c r="G156" s="6">
        <v>3796234.14</v>
      </c>
      <c r="H156" s="1">
        <f t="shared" si="8"/>
        <v>9.400000008099596E-4</v>
      </c>
      <c r="I156" s="1">
        <f t="shared" si="9"/>
        <v>4.1400000000066939E-3</v>
      </c>
    </row>
    <row r="157" spans="1:9" ht="25.5" hidden="1" outlineLevel="1" x14ac:dyDescent="0.2">
      <c r="A157" s="9" t="s">
        <v>192</v>
      </c>
      <c r="B157" s="30" t="s">
        <v>193</v>
      </c>
      <c r="C157" s="31">
        <f>C158</f>
        <v>2187.2800000000002</v>
      </c>
      <c r="D157" s="31">
        <f>D158</f>
        <v>0</v>
      </c>
      <c r="E157" s="32">
        <f t="shared" si="10"/>
        <v>0</v>
      </c>
      <c r="F157" s="6">
        <v>2187278</v>
      </c>
      <c r="G157" s="6" t="s">
        <v>6</v>
      </c>
      <c r="H157" s="1">
        <f t="shared" si="8"/>
        <v>-2.0000000004074536E-3</v>
      </c>
      <c r="I157" s="1" t="e">
        <f t="shared" si="9"/>
        <v>#VALUE!</v>
      </c>
    </row>
    <row r="158" spans="1:9" hidden="1" outlineLevel="1" x14ac:dyDescent="0.2">
      <c r="A158" s="9" t="s">
        <v>194</v>
      </c>
      <c r="B158" s="30" t="s">
        <v>195</v>
      </c>
      <c r="C158" s="31">
        <f>C159</f>
        <v>2187.2800000000002</v>
      </c>
      <c r="D158" s="31">
        <f>D159</f>
        <v>0</v>
      </c>
      <c r="E158" s="32">
        <f t="shared" si="10"/>
        <v>0</v>
      </c>
      <c r="F158" s="6">
        <v>2187278</v>
      </c>
      <c r="G158" s="6" t="s">
        <v>6</v>
      </c>
      <c r="H158" s="1">
        <f t="shared" si="8"/>
        <v>-2.0000000004074536E-3</v>
      </c>
      <c r="I158" s="1" t="e">
        <f t="shared" si="9"/>
        <v>#VALUE!</v>
      </c>
    </row>
    <row r="159" spans="1:9" ht="38.25" hidden="1" outlineLevel="1" x14ac:dyDescent="0.2">
      <c r="A159" s="9" t="s">
        <v>196</v>
      </c>
      <c r="B159" s="30" t="s">
        <v>197</v>
      </c>
      <c r="C159" s="31">
        <v>2187.2800000000002</v>
      </c>
      <c r="D159" s="31">
        <v>0</v>
      </c>
      <c r="E159" s="32">
        <f t="shared" si="10"/>
        <v>0</v>
      </c>
      <c r="F159" s="6">
        <v>2187278</v>
      </c>
      <c r="G159" s="6" t="s">
        <v>6</v>
      </c>
      <c r="H159" s="1">
        <f t="shared" si="8"/>
        <v>-2.0000000004074536E-3</v>
      </c>
      <c r="I159" s="1" t="e">
        <f t="shared" si="9"/>
        <v>#VALUE!</v>
      </c>
    </row>
    <row r="160" spans="1:9" ht="38.25" hidden="1" outlineLevel="1" x14ac:dyDescent="0.2">
      <c r="A160" s="9" t="s">
        <v>87</v>
      </c>
      <c r="B160" s="30" t="s">
        <v>198</v>
      </c>
      <c r="C160" s="31">
        <f>C161</f>
        <v>8162.57</v>
      </c>
      <c r="D160" s="31">
        <f>D161</f>
        <v>8162.57</v>
      </c>
      <c r="E160" s="32">
        <f t="shared" si="10"/>
        <v>1</v>
      </c>
      <c r="F160" s="6">
        <v>8162571.9000000004</v>
      </c>
      <c r="G160" s="6">
        <v>8162571.9000000004</v>
      </c>
      <c r="H160" s="1">
        <f t="shared" si="8"/>
        <v>1.9000000011146767E-3</v>
      </c>
      <c r="I160" s="1">
        <f t="shared" si="9"/>
        <v>1.9000000011146767E-3</v>
      </c>
    </row>
    <row r="161" spans="1:9" hidden="1" outlineLevel="1" x14ac:dyDescent="0.2">
      <c r="A161" s="9" t="s">
        <v>89</v>
      </c>
      <c r="B161" s="30" t="s">
        <v>199</v>
      </c>
      <c r="C161" s="31">
        <f>C162</f>
        <v>8162.57</v>
      </c>
      <c r="D161" s="31">
        <f>D162</f>
        <v>8162.57</v>
      </c>
      <c r="E161" s="32">
        <f t="shared" si="10"/>
        <v>1</v>
      </c>
      <c r="F161" s="6">
        <v>8162571.9000000004</v>
      </c>
      <c r="G161" s="6">
        <v>8162571.9000000004</v>
      </c>
      <c r="H161" s="1">
        <f t="shared" si="8"/>
        <v>1.9000000011146767E-3</v>
      </c>
      <c r="I161" s="1">
        <f t="shared" si="9"/>
        <v>1.9000000011146767E-3</v>
      </c>
    </row>
    <row r="162" spans="1:9" hidden="1" outlineLevel="1" x14ac:dyDescent="0.2">
      <c r="A162" s="9" t="s">
        <v>91</v>
      </c>
      <c r="B162" s="30" t="s">
        <v>200</v>
      </c>
      <c r="C162" s="31">
        <v>8162.57</v>
      </c>
      <c r="D162" s="31">
        <v>8162.57</v>
      </c>
      <c r="E162" s="32">
        <f t="shared" si="10"/>
        <v>1</v>
      </c>
      <c r="F162" s="6">
        <v>8162571.9000000004</v>
      </c>
      <c r="G162" s="6">
        <v>8162571.9000000004</v>
      </c>
      <c r="H162" s="1">
        <f t="shared" si="8"/>
        <v>1.9000000011146767E-3</v>
      </c>
      <c r="I162" s="1">
        <f t="shared" si="9"/>
        <v>1.9000000011146767E-3</v>
      </c>
    </row>
    <row r="163" spans="1:9" collapsed="1" x14ac:dyDescent="0.2">
      <c r="A163" s="9" t="s">
        <v>201</v>
      </c>
      <c r="B163" s="30" t="s">
        <v>428</v>
      </c>
      <c r="C163" s="31">
        <f>C164+C168+C171</f>
        <v>67490.05</v>
      </c>
      <c r="D163" s="31">
        <f>D164+D168+D171</f>
        <v>62799.5</v>
      </c>
      <c r="E163" s="32">
        <f t="shared" si="10"/>
        <v>0.93050012557406603</v>
      </c>
      <c r="F163" s="6">
        <v>67490051.239999995</v>
      </c>
      <c r="G163" s="6">
        <v>62799501.380000003</v>
      </c>
      <c r="H163" s="1">
        <f t="shared" si="8"/>
        <v>1.2399999977787957E-3</v>
      </c>
      <c r="I163" s="1">
        <f t="shared" si="9"/>
        <v>1.3800000015180558E-3</v>
      </c>
    </row>
    <row r="164" spans="1:9" ht="25.5" hidden="1" outlineLevel="1" x14ac:dyDescent="0.2">
      <c r="A164" s="9" t="s">
        <v>21</v>
      </c>
      <c r="B164" s="30" t="s">
        <v>202</v>
      </c>
      <c r="C164" s="31">
        <f>C165</f>
        <v>14892.81</v>
      </c>
      <c r="D164" s="31">
        <f>D165</f>
        <v>12748.779999999999</v>
      </c>
      <c r="E164" s="32">
        <f t="shared" si="10"/>
        <v>0.85603589920236678</v>
      </c>
      <c r="F164" s="6">
        <v>14892811.24</v>
      </c>
      <c r="G164" s="6">
        <v>12748784.85</v>
      </c>
      <c r="H164" s="1">
        <f t="shared" si="8"/>
        <v>1.2400000014167745E-3</v>
      </c>
      <c r="I164" s="1">
        <f t="shared" si="9"/>
        <v>4.850000001169974E-3</v>
      </c>
    </row>
    <row r="165" spans="1:9" ht="38.25" hidden="1" outlineLevel="1" x14ac:dyDescent="0.2">
      <c r="A165" s="9" t="s">
        <v>23</v>
      </c>
      <c r="B165" s="30" t="s">
        <v>203</v>
      </c>
      <c r="C165" s="31">
        <f>C166+C167</f>
        <v>14892.81</v>
      </c>
      <c r="D165" s="31">
        <f>D166+D167</f>
        <v>12748.779999999999</v>
      </c>
      <c r="E165" s="32">
        <f t="shared" si="10"/>
        <v>0.85603589920236678</v>
      </c>
      <c r="F165" s="6">
        <v>14892811.24</v>
      </c>
      <c r="G165" s="6">
        <v>12748784.85</v>
      </c>
      <c r="H165" s="1">
        <f t="shared" si="8"/>
        <v>1.2400000014167745E-3</v>
      </c>
      <c r="I165" s="1">
        <f t="shared" si="9"/>
        <v>4.850000001169974E-3</v>
      </c>
    </row>
    <row r="166" spans="1:9" ht="38.25" hidden="1" outlineLevel="1" x14ac:dyDescent="0.2">
      <c r="A166" s="9" t="s">
        <v>153</v>
      </c>
      <c r="B166" s="30" t="s">
        <v>204</v>
      </c>
      <c r="C166" s="31">
        <v>2532.31</v>
      </c>
      <c r="D166" s="31">
        <v>2532.31</v>
      </c>
      <c r="E166" s="32">
        <f t="shared" si="10"/>
        <v>1</v>
      </c>
      <c r="F166" s="6">
        <v>2532311.2400000002</v>
      </c>
      <c r="G166" s="6">
        <v>2532311.2400000002</v>
      </c>
      <c r="H166" s="1">
        <f t="shared" si="8"/>
        <v>1.2400000000525324E-3</v>
      </c>
      <c r="I166" s="1">
        <f t="shared" si="9"/>
        <v>1.2400000000525324E-3</v>
      </c>
    </row>
    <row r="167" spans="1:9" hidden="1" outlineLevel="1" x14ac:dyDescent="0.2">
      <c r="A167" s="9" t="s">
        <v>25</v>
      </c>
      <c r="B167" s="30" t="s">
        <v>205</v>
      </c>
      <c r="C167" s="31">
        <v>12360.5</v>
      </c>
      <c r="D167" s="31">
        <v>10216.469999999999</v>
      </c>
      <c r="E167" s="32">
        <f t="shared" si="10"/>
        <v>0.82654180656122322</v>
      </c>
      <c r="F167" s="6">
        <v>12360500</v>
      </c>
      <c r="G167" s="6">
        <v>10216473.609999999</v>
      </c>
      <c r="H167" s="1">
        <f t="shared" si="8"/>
        <v>0</v>
      </c>
      <c r="I167" s="1">
        <f t="shared" si="9"/>
        <v>3.6099999997531995E-3</v>
      </c>
    </row>
    <row r="168" spans="1:9" ht="25.5" hidden="1" outlineLevel="1" x14ac:dyDescent="0.2">
      <c r="A168" s="9" t="s">
        <v>192</v>
      </c>
      <c r="B168" s="30" t="s">
        <v>206</v>
      </c>
      <c r="C168" s="31">
        <f>C169</f>
        <v>370</v>
      </c>
      <c r="D168" s="31">
        <f>D169</f>
        <v>370</v>
      </c>
      <c r="E168" s="32">
        <f t="shared" si="10"/>
        <v>1</v>
      </c>
      <c r="F168" s="6">
        <v>370000</v>
      </c>
      <c r="G168" s="6">
        <v>370000</v>
      </c>
      <c r="H168" s="1">
        <f t="shared" si="8"/>
        <v>0</v>
      </c>
      <c r="I168" s="1">
        <f t="shared" si="9"/>
        <v>0</v>
      </c>
    </row>
    <row r="169" spans="1:9" hidden="1" outlineLevel="1" x14ac:dyDescent="0.2">
      <c r="A169" s="9" t="s">
        <v>194</v>
      </c>
      <c r="B169" s="30" t="s">
        <v>207</v>
      </c>
      <c r="C169" s="31">
        <f>C170</f>
        <v>370</v>
      </c>
      <c r="D169" s="31">
        <f>D170</f>
        <v>370</v>
      </c>
      <c r="E169" s="32">
        <f t="shared" si="10"/>
        <v>1</v>
      </c>
      <c r="F169" s="6">
        <v>370000</v>
      </c>
      <c r="G169" s="6">
        <v>370000</v>
      </c>
      <c r="H169" s="1">
        <f t="shared" si="8"/>
        <v>0</v>
      </c>
      <c r="I169" s="1">
        <f t="shared" si="9"/>
        <v>0</v>
      </c>
    </row>
    <row r="170" spans="1:9" ht="38.25" hidden="1" outlineLevel="1" x14ac:dyDescent="0.2">
      <c r="A170" s="9" t="s">
        <v>208</v>
      </c>
      <c r="B170" s="30" t="s">
        <v>209</v>
      </c>
      <c r="C170" s="31">
        <v>370</v>
      </c>
      <c r="D170" s="31">
        <v>370</v>
      </c>
      <c r="E170" s="32">
        <f t="shared" si="10"/>
        <v>1</v>
      </c>
      <c r="F170" s="6">
        <v>370000</v>
      </c>
      <c r="G170" s="6">
        <v>370000</v>
      </c>
      <c r="H170" s="1">
        <f t="shared" si="8"/>
        <v>0</v>
      </c>
      <c r="I170" s="1">
        <f t="shared" si="9"/>
        <v>0</v>
      </c>
    </row>
    <row r="171" spans="1:9" hidden="1" outlineLevel="1" x14ac:dyDescent="0.2">
      <c r="A171" s="9" t="s">
        <v>36</v>
      </c>
      <c r="B171" s="30" t="s">
        <v>210</v>
      </c>
      <c r="C171" s="31">
        <f>C172+C174</f>
        <v>52227.24</v>
      </c>
      <c r="D171" s="31">
        <f>D172+D174</f>
        <v>49680.72</v>
      </c>
      <c r="E171" s="32">
        <f t="shared" si="10"/>
        <v>0.9512415360260279</v>
      </c>
      <c r="F171" s="6">
        <v>52227240</v>
      </c>
      <c r="G171" s="6">
        <v>49680716.530000001</v>
      </c>
      <c r="H171" s="1">
        <f t="shared" si="8"/>
        <v>0</v>
      </c>
      <c r="I171" s="1">
        <f t="shared" si="9"/>
        <v>-3.470000003289897E-3</v>
      </c>
    </row>
    <row r="172" spans="1:9" ht="51" hidden="1" outlineLevel="1" x14ac:dyDescent="0.2">
      <c r="A172" s="9" t="s">
        <v>100</v>
      </c>
      <c r="B172" s="30" t="s">
        <v>211</v>
      </c>
      <c r="C172" s="31">
        <f>C173</f>
        <v>50346.85</v>
      </c>
      <c r="D172" s="31">
        <f>D173</f>
        <v>49680.72</v>
      </c>
      <c r="E172" s="32">
        <f t="shared" si="10"/>
        <v>0.9867691821831952</v>
      </c>
      <c r="F172" s="6">
        <v>50346850</v>
      </c>
      <c r="G172" s="6">
        <v>49680716.530000001</v>
      </c>
      <c r="H172" s="1">
        <f t="shared" si="8"/>
        <v>0</v>
      </c>
      <c r="I172" s="1">
        <f t="shared" si="9"/>
        <v>-3.470000003289897E-3</v>
      </c>
    </row>
    <row r="173" spans="1:9" ht="51" hidden="1" outlineLevel="1" x14ac:dyDescent="0.2">
      <c r="A173" s="9" t="s">
        <v>102</v>
      </c>
      <c r="B173" s="30" t="s">
        <v>212</v>
      </c>
      <c r="C173" s="31">
        <v>50346.85</v>
      </c>
      <c r="D173" s="31">
        <v>49680.72</v>
      </c>
      <c r="E173" s="32">
        <f t="shared" si="10"/>
        <v>0.9867691821831952</v>
      </c>
      <c r="F173" s="6">
        <v>50346850</v>
      </c>
      <c r="G173" s="6">
        <v>49680716.530000001</v>
      </c>
      <c r="H173" s="1">
        <f t="shared" si="8"/>
        <v>0</v>
      </c>
      <c r="I173" s="1">
        <f t="shared" si="9"/>
        <v>-3.470000003289897E-3</v>
      </c>
    </row>
    <row r="174" spans="1:9" hidden="1" outlineLevel="1" x14ac:dyDescent="0.2">
      <c r="A174" s="9" t="s">
        <v>104</v>
      </c>
      <c r="B174" s="30" t="s">
        <v>213</v>
      </c>
      <c r="C174" s="31">
        <f>C175</f>
        <v>1880.39</v>
      </c>
      <c r="D174" s="31">
        <f>D175</f>
        <v>0</v>
      </c>
      <c r="E174" s="32">
        <f t="shared" si="10"/>
        <v>0</v>
      </c>
      <c r="F174" s="6">
        <v>1880390</v>
      </c>
      <c r="G174" s="6" t="s">
        <v>6</v>
      </c>
      <c r="H174" s="1">
        <f t="shared" si="8"/>
        <v>0</v>
      </c>
      <c r="I174" s="1" t="e">
        <f t="shared" si="9"/>
        <v>#VALUE!</v>
      </c>
    </row>
    <row r="175" spans="1:9" ht="38.25" hidden="1" outlineLevel="1" x14ac:dyDescent="0.2">
      <c r="A175" s="9" t="s">
        <v>106</v>
      </c>
      <c r="B175" s="30" t="s">
        <v>214</v>
      </c>
      <c r="C175" s="31">
        <v>1880.39</v>
      </c>
      <c r="D175" s="31">
        <v>0</v>
      </c>
      <c r="E175" s="32">
        <f t="shared" si="10"/>
        <v>0</v>
      </c>
      <c r="F175" s="6">
        <v>1880390</v>
      </c>
      <c r="G175" s="6" t="s">
        <v>6</v>
      </c>
      <c r="H175" s="1">
        <f t="shared" si="8"/>
        <v>0</v>
      </c>
      <c r="I175" s="1" t="e">
        <f t="shared" si="9"/>
        <v>#VALUE!</v>
      </c>
    </row>
    <row r="176" spans="1:9" collapsed="1" x14ac:dyDescent="0.2">
      <c r="A176" s="9" t="s">
        <v>215</v>
      </c>
      <c r="B176" s="30" t="s">
        <v>429</v>
      </c>
      <c r="C176" s="31">
        <f>C177+C181+C185</f>
        <v>90328.260000000009</v>
      </c>
      <c r="D176" s="31">
        <f>D177+D181+D185</f>
        <v>84881.64</v>
      </c>
      <c r="E176" s="32">
        <f t="shared" si="10"/>
        <v>0.93970192717096501</v>
      </c>
      <c r="F176" s="6">
        <v>90328266.400000006</v>
      </c>
      <c r="G176" s="6">
        <v>84881647.489999995</v>
      </c>
      <c r="H176" s="1">
        <f t="shared" si="8"/>
        <v>6.3999999983934686E-3</v>
      </c>
      <c r="I176" s="1">
        <f t="shared" si="9"/>
        <v>7.4899999890476465E-3</v>
      </c>
    </row>
    <row r="177" spans="1:9" ht="25.5" hidden="1" outlineLevel="1" x14ac:dyDescent="0.2">
      <c r="A177" s="9" t="s">
        <v>21</v>
      </c>
      <c r="B177" s="30" t="s">
        <v>216</v>
      </c>
      <c r="C177" s="31">
        <f>C178</f>
        <v>45371.6</v>
      </c>
      <c r="D177" s="31">
        <f>D178</f>
        <v>41109.199999999997</v>
      </c>
      <c r="E177" s="32">
        <f t="shared" si="10"/>
        <v>0.90605577057013631</v>
      </c>
      <c r="F177" s="6">
        <v>45371606.399999999</v>
      </c>
      <c r="G177" s="6">
        <v>41109207.450000003</v>
      </c>
      <c r="H177" s="1">
        <f t="shared" si="8"/>
        <v>6.3999999983934686E-3</v>
      </c>
      <c r="I177" s="1">
        <f t="shared" si="9"/>
        <v>7.4500000046100467E-3</v>
      </c>
    </row>
    <row r="178" spans="1:9" ht="38.25" hidden="1" outlineLevel="1" x14ac:dyDescent="0.2">
      <c r="A178" s="9" t="s">
        <v>23</v>
      </c>
      <c r="B178" s="30" t="s">
        <v>217</v>
      </c>
      <c r="C178" s="31">
        <f>C179+C180</f>
        <v>45371.6</v>
      </c>
      <c r="D178" s="31">
        <f>D179+D180</f>
        <v>41109.199999999997</v>
      </c>
      <c r="E178" s="32">
        <f t="shared" si="10"/>
        <v>0.90605577057013631</v>
      </c>
      <c r="F178" s="6">
        <v>45371606.399999999</v>
      </c>
      <c r="G178" s="6">
        <v>41109207.450000003</v>
      </c>
      <c r="H178" s="1">
        <f t="shared" si="8"/>
        <v>6.3999999983934686E-3</v>
      </c>
      <c r="I178" s="1">
        <f t="shared" si="9"/>
        <v>7.4500000046100467E-3</v>
      </c>
    </row>
    <row r="179" spans="1:9" hidden="1" outlineLevel="1" x14ac:dyDescent="0.2">
      <c r="A179" s="9" t="s">
        <v>25</v>
      </c>
      <c r="B179" s="30" t="s">
        <v>218</v>
      </c>
      <c r="C179" s="31">
        <v>32215.21</v>
      </c>
      <c r="D179" s="31">
        <v>27952.81</v>
      </c>
      <c r="E179" s="32">
        <f t="shared" si="10"/>
        <v>0.86768982725861488</v>
      </c>
      <c r="F179" s="6">
        <v>32215213.800000001</v>
      </c>
      <c r="G179" s="6">
        <v>27952814.850000001</v>
      </c>
      <c r="H179" s="1">
        <f t="shared" si="8"/>
        <v>3.8000000022293534E-3</v>
      </c>
      <c r="I179" s="1">
        <f t="shared" si="9"/>
        <v>4.850000001169974E-3</v>
      </c>
    </row>
    <row r="180" spans="1:9" hidden="1" outlineLevel="1" x14ac:dyDescent="0.2">
      <c r="A180" s="9" t="s">
        <v>79</v>
      </c>
      <c r="B180" s="30" t="s">
        <v>219</v>
      </c>
      <c r="C180" s="31">
        <v>13156.39</v>
      </c>
      <c r="D180" s="31">
        <v>13156.39</v>
      </c>
      <c r="E180" s="32">
        <f t="shared" si="10"/>
        <v>1</v>
      </c>
      <c r="F180" s="6">
        <v>13156392.6</v>
      </c>
      <c r="G180" s="6">
        <v>13156392.6</v>
      </c>
      <c r="H180" s="1">
        <f t="shared" si="8"/>
        <v>2.599999999802094E-3</v>
      </c>
      <c r="I180" s="1">
        <f t="shared" si="9"/>
        <v>2.599999999802094E-3</v>
      </c>
    </row>
    <row r="181" spans="1:9" ht="38.25" hidden="1" outlineLevel="1" x14ac:dyDescent="0.2">
      <c r="A181" s="9" t="s">
        <v>87</v>
      </c>
      <c r="B181" s="30" t="s">
        <v>220</v>
      </c>
      <c r="C181" s="31">
        <f>C182</f>
        <v>43142.66</v>
      </c>
      <c r="D181" s="31">
        <f>D182</f>
        <v>41959.94</v>
      </c>
      <c r="E181" s="32">
        <f t="shared" si="10"/>
        <v>0.97258583499487516</v>
      </c>
      <c r="F181" s="6">
        <v>43142660</v>
      </c>
      <c r="G181" s="6">
        <v>41959940.039999999</v>
      </c>
      <c r="H181" s="1">
        <f t="shared" si="8"/>
        <v>0</v>
      </c>
      <c r="I181" s="1">
        <f t="shared" si="9"/>
        <v>3.9999998989515007E-5</v>
      </c>
    </row>
    <row r="182" spans="1:9" hidden="1" outlineLevel="1" x14ac:dyDescent="0.2">
      <c r="A182" s="9" t="s">
        <v>89</v>
      </c>
      <c r="B182" s="30" t="s">
        <v>221</v>
      </c>
      <c r="C182" s="31">
        <f>C183+C184</f>
        <v>43142.66</v>
      </c>
      <c r="D182" s="31">
        <f>D183+D184</f>
        <v>41959.94</v>
      </c>
      <c r="E182" s="32">
        <f t="shared" si="10"/>
        <v>0.97258583499487516</v>
      </c>
      <c r="F182" s="6">
        <v>43142660</v>
      </c>
      <c r="G182" s="6">
        <v>41959940.039999999</v>
      </c>
      <c r="H182" s="1">
        <f t="shared" si="8"/>
        <v>0</v>
      </c>
      <c r="I182" s="1">
        <f t="shared" si="9"/>
        <v>3.9999998989515007E-5</v>
      </c>
    </row>
    <row r="183" spans="1:9" ht="63.75" hidden="1" outlineLevel="1" x14ac:dyDescent="0.2">
      <c r="A183" s="9" t="s">
        <v>174</v>
      </c>
      <c r="B183" s="30" t="s">
        <v>222</v>
      </c>
      <c r="C183" s="31">
        <v>25994.36</v>
      </c>
      <c r="D183" s="31">
        <v>25993.24</v>
      </c>
      <c r="E183" s="32">
        <f t="shared" si="10"/>
        <v>0.99995691373051698</v>
      </c>
      <c r="F183" s="6">
        <v>25994360</v>
      </c>
      <c r="G183" s="6">
        <v>25993243.379999999</v>
      </c>
      <c r="H183" s="1">
        <f t="shared" si="8"/>
        <v>0</v>
      </c>
      <c r="I183" s="1">
        <f t="shared" si="9"/>
        <v>3.3799999982875306E-3</v>
      </c>
    </row>
    <row r="184" spans="1:9" hidden="1" outlineLevel="1" x14ac:dyDescent="0.2">
      <c r="A184" s="9" t="s">
        <v>91</v>
      </c>
      <c r="B184" s="30" t="s">
        <v>223</v>
      </c>
      <c r="C184" s="31">
        <v>17148.3</v>
      </c>
      <c r="D184" s="31">
        <v>15966.7</v>
      </c>
      <c r="E184" s="32">
        <f t="shared" si="10"/>
        <v>0.93109521060396661</v>
      </c>
      <c r="F184" s="6">
        <v>17148300</v>
      </c>
      <c r="G184" s="6">
        <v>15966696.66</v>
      </c>
      <c r="H184" s="1">
        <f t="shared" si="8"/>
        <v>0</v>
      </c>
      <c r="I184" s="1">
        <f t="shared" si="9"/>
        <v>-3.340000001117005E-3</v>
      </c>
    </row>
    <row r="185" spans="1:9" hidden="1" outlineLevel="1" x14ac:dyDescent="0.2">
      <c r="A185" s="9" t="s">
        <v>36</v>
      </c>
      <c r="B185" s="30" t="s">
        <v>224</v>
      </c>
      <c r="C185" s="31">
        <f>C186+C188</f>
        <v>1814</v>
      </c>
      <c r="D185" s="31">
        <f>D186+D188</f>
        <v>1812.5</v>
      </c>
      <c r="E185" s="32">
        <f t="shared" si="10"/>
        <v>0.99917309812568911</v>
      </c>
      <c r="F185" s="6">
        <v>1814000</v>
      </c>
      <c r="G185" s="6">
        <v>1812500</v>
      </c>
      <c r="H185" s="1">
        <f t="shared" si="8"/>
        <v>0</v>
      </c>
      <c r="I185" s="1">
        <f t="shared" si="9"/>
        <v>0</v>
      </c>
    </row>
    <row r="186" spans="1:9" ht="51" hidden="1" outlineLevel="1" x14ac:dyDescent="0.2">
      <c r="A186" s="9" t="s">
        <v>100</v>
      </c>
      <c r="B186" s="30" t="s">
        <v>225</v>
      </c>
      <c r="C186" s="31">
        <f>C187</f>
        <v>1812.5</v>
      </c>
      <c r="D186" s="31">
        <f>D187</f>
        <v>1812.5</v>
      </c>
      <c r="E186" s="32">
        <f t="shared" si="10"/>
        <v>1</v>
      </c>
      <c r="F186" s="6">
        <v>1812500</v>
      </c>
      <c r="G186" s="6">
        <v>1812500</v>
      </c>
      <c r="H186" s="1">
        <f t="shared" si="8"/>
        <v>0</v>
      </c>
      <c r="I186" s="1">
        <f t="shared" si="9"/>
        <v>0</v>
      </c>
    </row>
    <row r="187" spans="1:9" ht="51" hidden="1" outlineLevel="1" x14ac:dyDescent="0.2">
      <c r="A187" s="9" t="s">
        <v>102</v>
      </c>
      <c r="B187" s="30" t="s">
        <v>226</v>
      </c>
      <c r="C187" s="31">
        <v>1812.5</v>
      </c>
      <c r="D187" s="31">
        <v>1812.5</v>
      </c>
      <c r="E187" s="32">
        <f t="shared" si="10"/>
        <v>1</v>
      </c>
      <c r="F187" s="6">
        <v>1812500</v>
      </c>
      <c r="G187" s="6">
        <v>1812500</v>
      </c>
      <c r="H187" s="1">
        <f t="shared" si="8"/>
        <v>0</v>
      </c>
      <c r="I187" s="1">
        <f t="shared" si="9"/>
        <v>0</v>
      </c>
    </row>
    <row r="188" spans="1:9" hidden="1" outlineLevel="1" x14ac:dyDescent="0.2">
      <c r="A188" s="9" t="s">
        <v>38</v>
      </c>
      <c r="B188" s="30" t="s">
        <v>227</v>
      </c>
      <c r="C188" s="31">
        <f>C189</f>
        <v>1.5</v>
      </c>
      <c r="D188" s="31">
        <f>D189</f>
        <v>0</v>
      </c>
      <c r="E188" s="32">
        <f t="shared" si="10"/>
        <v>0</v>
      </c>
      <c r="F188" s="6">
        <v>1500</v>
      </c>
      <c r="G188" s="6" t="s">
        <v>6</v>
      </c>
      <c r="H188" s="1">
        <f t="shared" si="8"/>
        <v>0</v>
      </c>
      <c r="I188" s="1" t="e">
        <f t="shared" si="9"/>
        <v>#VALUE!</v>
      </c>
    </row>
    <row r="189" spans="1:9" hidden="1" outlineLevel="1" x14ac:dyDescent="0.2">
      <c r="A189" s="9" t="s">
        <v>40</v>
      </c>
      <c r="B189" s="30" t="s">
        <v>228</v>
      </c>
      <c r="C189" s="31">
        <v>1.5</v>
      </c>
      <c r="D189" s="31"/>
      <c r="E189" s="32">
        <f t="shared" si="10"/>
        <v>0</v>
      </c>
      <c r="F189" s="6">
        <v>1500</v>
      </c>
      <c r="G189" s="6" t="s">
        <v>6</v>
      </c>
      <c r="H189" s="1">
        <f t="shared" si="8"/>
        <v>0</v>
      </c>
      <c r="I189" s="1" t="e">
        <f t="shared" si="9"/>
        <v>#VALUE!</v>
      </c>
    </row>
    <row r="190" spans="1:9" ht="25.5" collapsed="1" x14ac:dyDescent="0.2">
      <c r="A190" s="9" t="s">
        <v>229</v>
      </c>
      <c r="B190" s="30" t="s">
        <v>430</v>
      </c>
      <c r="C190" s="31">
        <f>C191+C196+C200+C203</f>
        <v>128613.74</v>
      </c>
      <c r="D190" s="31">
        <f>D191+D196+D200+D203</f>
        <v>127124.03</v>
      </c>
      <c r="E190" s="32">
        <f t="shared" si="10"/>
        <v>0.98841717844454247</v>
      </c>
      <c r="F190" s="6">
        <v>128613737.42</v>
      </c>
      <c r="G190" s="6">
        <v>127124009.83</v>
      </c>
      <c r="H190" s="1">
        <f t="shared" si="8"/>
        <v>-2.5800000003073364E-3</v>
      </c>
      <c r="I190" s="1">
        <f t="shared" si="9"/>
        <v>-2.0170000003417954E-2</v>
      </c>
    </row>
    <row r="191" spans="1:9" ht="63.75" hidden="1" outlineLevel="1" x14ac:dyDescent="0.2">
      <c r="A191" s="9" t="s">
        <v>11</v>
      </c>
      <c r="B191" s="30" t="s">
        <v>230</v>
      </c>
      <c r="C191" s="31">
        <f>C192</f>
        <v>8300.7899999999991</v>
      </c>
      <c r="D191" s="31">
        <f>D192</f>
        <v>8200.6</v>
      </c>
      <c r="E191" s="32">
        <f t="shared" si="10"/>
        <v>0.98793006448783804</v>
      </c>
      <c r="F191" s="6">
        <v>8300791.0999999996</v>
      </c>
      <c r="G191" s="6">
        <v>8200585.5499999998</v>
      </c>
      <c r="H191" s="1">
        <f t="shared" si="8"/>
        <v>1.1000000013154931E-3</v>
      </c>
      <c r="I191" s="1">
        <f t="shared" si="9"/>
        <v>-1.4450000000579166E-2</v>
      </c>
    </row>
    <row r="192" spans="1:9" ht="25.5" hidden="1" outlineLevel="1" x14ac:dyDescent="0.2">
      <c r="A192" s="9" t="s">
        <v>63</v>
      </c>
      <c r="B192" s="30" t="s">
        <v>231</v>
      </c>
      <c r="C192" s="31">
        <f>C193+C194+C195</f>
        <v>8300.7899999999991</v>
      </c>
      <c r="D192" s="31">
        <f>D193+D194+D195</f>
        <v>8200.6</v>
      </c>
      <c r="E192" s="32">
        <f t="shared" si="10"/>
        <v>0.98793006448783804</v>
      </c>
      <c r="F192" s="6">
        <v>8300791.0999999996</v>
      </c>
      <c r="G192" s="6">
        <v>8200585.5499999998</v>
      </c>
      <c r="H192" s="1">
        <f t="shared" si="8"/>
        <v>1.1000000013154931E-3</v>
      </c>
      <c r="I192" s="1">
        <f t="shared" si="9"/>
        <v>-1.4450000000579166E-2</v>
      </c>
    </row>
    <row r="193" spans="1:9" hidden="1" outlineLevel="1" x14ac:dyDescent="0.2">
      <c r="A193" s="9" t="s">
        <v>65</v>
      </c>
      <c r="B193" s="30" t="s">
        <v>232</v>
      </c>
      <c r="C193" s="31">
        <v>6348.03</v>
      </c>
      <c r="D193" s="31">
        <v>6284</v>
      </c>
      <c r="E193" s="32">
        <f t="shared" si="10"/>
        <v>0.98991340620633494</v>
      </c>
      <c r="F193" s="6">
        <v>6348034.5</v>
      </c>
      <c r="G193" s="6">
        <v>6283991.4299999997</v>
      </c>
      <c r="H193" s="1">
        <f t="shared" si="8"/>
        <v>4.500000000007276E-3</v>
      </c>
      <c r="I193" s="1">
        <f t="shared" si="9"/>
        <v>-8.5699999999633292E-3</v>
      </c>
    </row>
    <row r="194" spans="1:9" ht="25.5" hidden="1" outlineLevel="1" x14ac:dyDescent="0.2">
      <c r="A194" s="9" t="s">
        <v>67</v>
      </c>
      <c r="B194" s="30" t="s">
        <v>233</v>
      </c>
      <c r="C194" s="31">
        <v>43.44</v>
      </c>
      <c r="D194" s="31">
        <v>38.15</v>
      </c>
      <c r="E194" s="32">
        <f t="shared" si="10"/>
        <v>0.87822283609576424</v>
      </c>
      <c r="F194" s="6">
        <v>43436</v>
      </c>
      <c r="G194" s="6">
        <v>38146</v>
      </c>
      <c r="H194" s="1">
        <f t="shared" si="8"/>
        <v>-3.9999999999977831E-3</v>
      </c>
      <c r="I194" s="1">
        <f t="shared" si="9"/>
        <v>-3.9999999999977831E-3</v>
      </c>
    </row>
    <row r="195" spans="1:9" ht="51" hidden="1" outlineLevel="1" x14ac:dyDescent="0.2">
      <c r="A195" s="9" t="s">
        <v>69</v>
      </c>
      <c r="B195" s="30" t="s">
        <v>234</v>
      </c>
      <c r="C195" s="31">
        <v>1909.32</v>
      </c>
      <c r="D195" s="31">
        <v>1878.45</v>
      </c>
      <c r="E195" s="32">
        <f t="shared" si="10"/>
        <v>0.98383194016718001</v>
      </c>
      <c r="F195" s="6">
        <v>1909320.6</v>
      </c>
      <c r="G195" s="6">
        <v>1878448.12</v>
      </c>
      <c r="H195" s="1">
        <f t="shared" si="8"/>
        <v>6.0000000007676135E-4</v>
      </c>
      <c r="I195" s="1">
        <f t="shared" si="9"/>
        <v>-1.8800000000283035E-3</v>
      </c>
    </row>
    <row r="196" spans="1:9" ht="25.5" hidden="1" outlineLevel="1" x14ac:dyDescent="0.2">
      <c r="A196" s="9" t="s">
        <v>21</v>
      </c>
      <c r="B196" s="30" t="s">
        <v>235</v>
      </c>
      <c r="C196" s="31">
        <f>C197</f>
        <v>9096.61</v>
      </c>
      <c r="D196" s="31">
        <f>D197</f>
        <v>8648.7099999999991</v>
      </c>
      <c r="E196" s="32">
        <f t="shared" si="10"/>
        <v>0.95076187722679095</v>
      </c>
      <c r="F196" s="6">
        <v>9096604.9299999997</v>
      </c>
      <c r="G196" s="6">
        <v>8648706.3000000007</v>
      </c>
      <c r="H196" s="1">
        <f t="shared" si="8"/>
        <v>-5.0700000010692747E-3</v>
      </c>
      <c r="I196" s="1">
        <f t="shared" si="9"/>
        <v>-3.6999999974796083E-3</v>
      </c>
    </row>
    <row r="197" spans="1:9" ht="38.25" hidden="1" outlineLevel="1" x14ac:dyDescent="0.2">
      <c r="A197" s="9" t="s">
        <v>23</v>
      </c>
      <c r="B197" s="30" t="s">
        <v>236</v>
      </c>
      <c r="C197" s="31">
        <f>C198+C199</f>
        <v>9096.61</v>
      </c>
      <c r="D197" s="31">
        <f>D198+D199</f>
        <v>8648.7099999999991</v>
      </c>
      <c r="E197" s="32">
        <f t="shared" si="10"/>
        <v>0.95076187722679095</v>
      </c>
      <c r="F197" s="6">
        <v>9096604.9299999997</v>
      </c>
      <c r="G197" s="6">
        <v>8648706.3000000007</v>
      </c>
      <c r="H197" s="1">
        <f t="shared" si="8"/>
        <v>-5.0700000010692747E-3</v>
      </c>
      <c r="I197" s="1">
        <f t="shared" si="9"/>
        <v>-3.6999999974796083E-3</v>
      </c>
    </row>
    <row r="198" spans="1:9" ht="38.25" hidden="1" outlineLevel="1" x14ac:dyDescent="0.2">
      <c r="A198" s="9" t="s">
        <v>153</v>
      </c>
      <c r="B198" s="30" t="s">
        <v>237</v>
      </c>
      <c r="C198" s="31">
        <v>1926.12</v>
      </c>
      <c r="D198" s="31">
        <v>1926.12</v>
      </c>
      <c r="E198" s="32">
        <f t="shared" si="10"/>
        <v>1</v>
      </c>
      <c r="F198" s="6">
        <v>1926119.3</v>
      </c>
      <c r="G198" s="6">
        <v>1926119.3</v>
      </c>
      <c r="H198" s="1">
        <f t="shared" si="8"/>
        <v>-6.9999999982428562E-4</v>
      </c>
      <c r="I198" s="1">
        <f t="shared" si="9"/>
        <v>-6.9999999982428562E-4</v>
      </c>
    </row>
    <row r="199" spans="1:9" hidden="1" outlineLevel="1" x14ac:dyDescent="0.2">
      <c r="A199" s="9" t="s">
        <v>25</v>
      </c>
      <c r="B199" s="30" t="s">
        <v>238</v>
      </c>
      <c r="C199" s="31">
        <v>7170.49</v>
      </c>
      <c r="D199" s="31">
        <v>6722.59</v>
      </c>
      <c r="E199" s="32">
        <f t="shared" si="10"/>
        <v>0.93753564958601165</v>
      </c>
      <c r="F199" s="6">
        <v>7170485.6299999999</v>
      </c>
      <c r="G199" s="6">
        <v>6722587</v>
      </c>
      <c r="H199" s="1">
        <f t="shared" si="8"/>
        <v>-4.3699999996533734E-3</v>
      </c>
      <c r="I199" s="1">
        <f t="shared" si="9"/>
        <v>-2.9999999997016857E-3</v>
      </c>
    </row>
    <row r="200" spans="1:9" ht="38.25" hidden="1" outlineLevel="1" x14ac:dyDescent="0.2">
      <c r="A200" s="9" t="s">
        <v>87</v>
      </c>
      <c r="B200" s="30" t="s">
        <v>239</v>
      </c>
      <c r="C200" s="31">
        <f>C201</f>
        <v>111082.54</v>
      </c>
      <c r="D200" s="31">
        <f>D201</f>
        <v>110140.92</v>
      </c>
      <c r="E200" s="32">
        <f t="shared" si="10"/>
        <v>0.99152324028600713</v>
      </c>
      <c r="F200" s="6">
        <v>111082540.39</v>
      </c>
      <c r="G200" s="6">
        <v>110140917.06999999</v>
      </c>
      <c r="H200" s="1">
        <f t="shared" si="8"/>
        <v>3.9000000106170774E-4</v>
      </c>
      <c r="I200" s="1">
        <f t="shared" si="9"/>
        <v>-2.9300000023795292E-3</v>
      </c>
    </row>
    <row r="201" spans="1:9" hidden="1" outlineLevel="1" x14ac:dyDescent="0.2">
      <c r="A201" s="9" t="s">
        <v>89</v>
      </c>
      <c r="B201" s="30" t="s">
        <v>240</v>
      </c>
      <c r="C201" s="31">
        <f>C202</f>
        <v>111082.54</v>
      </c>
      <c r="D201" s="31">
        <f>D202</f>
        <v>110140.92</v>
      </c>
      <c r="E201" s="32">
        <f t="shared" si="10"/>
        <v>0.99152324028600713</v>
      </c>
      <c r="F201" s="6">
        <v>111082540.39</v>
      </c>
      <c r="G201" s="6">
        <v>110140917.06999999</v>
      </c>
      <c r="H201" s="1">
        <f t="shared" si="8"/>
        <v>3.9000000106170774E-4</v>
      </c>
      <c r="I201" s="1">
        <f t="shared" si="9"/>
        <v>-2.9300000023795292E-3</v>
      </c>
    </row>
    <row r="202" spans="1:9" hidden="1" outlineLevel="1" x14ac:dyDescent="0.2">
      <c r="A202" s="9" t="s">
        <v>91</v>
      </c>
      <c r="B202" s="30" t="s">
        <v>241</v>
      </c>
      <c r="C202" s="31">
        <v>111082.54</v>
      </c>
      <c r="D202" s="31">
        <v>110140.92</v>
      </c>
      <c r="E202" s="32">
        <f t="shared" si="10"/>
        <v>0.99152324028600713</v>
      </c>
      <c r="F202" s="6">
        <v>111082540.39</v>
      </c>
      <c r="G202" s="6">
        <v>110140917.06999999</v>
      </c>
      <c r="H202" s="1">
        <f t="shared" si="8"/>
        <v>3.9000000106170774E-4</v>
      </c>
      <c r="I202" s="1">
        <f t="shared" si="9"/>
        <v>-2.9300000023795292E-3</v>
      </c>
    </row>
    <row r="203" spans="1:9" hidden="1" outlineLevel="1" x14ac:dyDescent="0.2">
      <c r="A203" s="9" t="s">
        <v>36</v>
      </c>
      <c r="B203" s="30" t="s">
        <v>242</v>
      </c>
      <c r="C203" s="31">
        <f>C204</f>
        <v>133.80000000000001</v>
      </c>
      <c r="D203" s="31">
        <f>D204</f>
        <v>133.80000000000001</v>
      </c>
      <c r="E203" s="32">
        <f t="shared" si="10"/>
        <v>1</v>
      </c>
      <c r="F203" s="6">
        <v>133801</v>
      </c>
      <c r="G203" s="6">
        <v>133800.91</v>
      </c>
      <c r="H203" s="1">
        <f t="shared" ref="H203:H266" si="11">F203/1000-C203</f>
        <v>9.9999999997635314E-4</v>
      </c>
      <c r="I203" s="1">
        <f t="shared" ref="I203:I266" si="12">G203/1000-D203</f>
        <v>9.1000000000462933E-4</v>
      </c>
    </row>
    <row r="204" spans="1:9" hidden="1" outlineLevel="1" x14ac:dyDescent="0.2">
      <c r="A204" s="9" t="s">
        <v>38</v>
      </c>
      <c r="B204" s="30" t="s">
        <v>243</v>
      </c>
      <c r="C204" s="31">
        <f>C205+C206+C207</f>
        <v>133.80000000000001</v>
      </c>
      <c r="D204" s="31">
        <f>D205+D206+D207</f>
        <v>133.80000000000001</v>
      </c>
      <c r="E204" s="32">
        <f t="shared" ref="E204:E267" si="13">D204/C204</f>
        <v>1</v>
      </c>
      <c r="F204" s="6">
        <v>133801</v>
      </c>
      <c r="G204" s="6">
        <v>133800.91</v>
      </c>
      <c r="H204" s="1">
        <f t="shared" si="11"/>
        <v>9.9999999997635314E-4</v>
      </c>
      <c r="I204" s="1">
        <f t="shared" si="12"/>
        <v>9.1000000000462933E-4</v>
      </c>
    </row>
    <row r="205" spans="1:9" ht="25.5" hidden="1" outlineLevel="1" x14ac:dyDescent="0.2">
      <c r="A205" s="9" t="s">
        <v>109</v>
      </c>
      <c r="B205" s="30" t="s">
        <v>244</v>
      </c>
      <c r="C205" s="31">
        <v>55.32</v>
      </c>
      <c r="D205" s="31">
        <v>55.32</v>
      </c>
      <c r="E205" s="32">
        <f t="shared" si="13"/>
        <v>1</v>
      </c>
      <c r="F205" s="6">
        <v>55319.59</v>
      </c>
      <c r="G205" s="6">
        <v>55319.5</v>
      </c>
      <c r="H205" s="1">
        <f t="shared" si="11"/>
        <v>-4.100000000022419E-4</v>
      </c>
      <c r="I205" s="1">
        <f t="shared" si="12"/>
        <v>-5.0000000000238742E-4</v>
      </c>
    </row>
    <row r="206" spans="1:9" hidden="1" outlineLevel="1" x14ac:dyDescent="0.2">
      <c r="A206" s="9" t="s">
        <v>111</v>
      </c>
      <c r="B206" s="30" t="s">
        <v>245</v>
      </c>
      <c r="C206" s="31">
        <v>17.95</v>
      </c>
      <c r="D206" s="31">
        <v>17.95</v>
      </c>
      <c r="E206" s="32">
        <f t="shared" si="13"/>
        <v>1</v>
      </c>
      <c r="F206" s="6">
        <v>17954.5</v>
      </c>
      <c r="G206" s="6">
        <v>17954.5</v>
      </c>
      <c r="H206" s="1">
        <f t="shared" si="11"/>
        <v>4.5000000000001705E-3</v>
      </c>
      <c r="I206" s="1">
        <f t="shared" si="12"/>
        <v>4.5000000000001705E-3</v>
      </c>
    </row>
    <row r="207" spans="1:9" hidden="1" outlineLevel="1" x14ac:dyDescent="0.2">
      <c r="A207" s="9" t="s">
        <v>40</v>
      </c>
      <c r="B207" s="30" t="s">
        <v>246</v>
      </c>
      <c r="C207" s="31">
        <v>60.53</v>
      </c>
      <c r="D207" s="31">
        <v>60.53</v>
      </c>
      <c r="E207" s="32">
        <f t="shared" si="13"/>
        <v>1</v>
      </c>
      <c r="F207" s="6">
        <v>60526.91</v>
      </c>
      <c r="G207" s="6">
        <v>60526.91</v>
      </c>
      <c r="H207" s="1">
        <f t="shared" si="11"/>
        <v>-3.0900000000002592E-3</v>
      </c>
      <c r="I207" s="1">
        <f t="shared" si="12"/>
        <v>-3.0900000000002592E-3</v>
      </c>
    </row>
    <row r="208" spans="1:9" collapsed="1" x14ac:dyDescent="0.2">
      <c r="A208" s="13" t="s">
        <v>247</v>
      </c>
      <c r="B208" s="41" t="s">
        <v>431</v>
      </c>
      <c r="C208" s="28">
        <f>C209+C217+C231+C239+C245+C260</f>
        <v>322041.10000000009</v>
      </c>
      <c r="D208" s="28">
        <f>D209+D217+D231+D239+D245+D260</f>
        <v>304736.46999999997</v>
      </c>
      <c r="E208" s="29">
        <f t="shared" si="13"/>
        <v>0.94626577166703219</v>
      </c>
      <c r="F208" s="6">
        <v>322041102.88</v>
      </c>
      <c r="G208" s="6">
        <v>304736463.75999999</v>
      </c>
      <c r="H208" s="1">
        <f t="shared" si="11"/>
        <v>2.8799999272450805E-3</v>
      </c>
      <c r="I208" s="1">
        <f t="shared" si="12"/>
        <v>-6.2399999587796628E-3</v>
      </c>
    </row>
    <row r="209" spans="1:9" x14ac:dyDescent="0.2">
      <c r="A209" s="9" t="s">
        <v>248</v>
      </c>
      <c r="B209" s="30" t="s">
        <v>432</v>
      </c>
      <c r="C209" s="31">
        <f>C210</f>
        <v>104646.84</v>
      </c>
      <c r="D209" s="31">
        <f>D210</f>
        <v>103511.78</v>
      </c>
      <c r="E209" s="32">
        <f t="shared" si="13"/>
        <v>0.98915342307517362</v>
      </c>
      <c r="F209" s="6">
        <v>104646846.88</v>
      </c>
      <c r="G209" s="6">
        <v>103511777.65000001</v>
      </c>
      <c r="H209" s="1">
        <f t="shared" si="11"/>
        <v>6.8800000008195639E-3</v>
      </c>
      <c r="I209" s="1">
        <f t="shared" si="12"/>
        <v>-2.3499999952036887E-3</v>
      </c>
    </row>
    <row r="210" spans="1:9" ht="38.25" hidden="1" outlineLevel="1" x14ac:dyDescent="0.2">
      <c r="A210" s="9" t="s">
        <v>87</v>
      </c>
      <c r="B210" s="30" t="s">
        <v>249</v>
      </c>
      <c r="C210" s="31">
        <f>C211+C214</f>
        <v>104646.84</v>
      </c>
      <c r="D210" s="31">
        <f>D211+D214</f>
        <v>103511.78</v>
      </c>
      <c r="E210" s="32">
        <f t="shared" si="13"/>
        <v>0.98915342307517362</v>
      </c>
      <c r="F210" s="6">
        <v>104646846.88</v>
      </c>
      <c r="G210" s="6">
        <v>103511777.65000001</v>
      </c>
      <c r="H210" s="1">
        <f t="shared" si="11"/>
        <v>6.8800000008195639E-3</v>
      </c>
      <c r="I210" s="1">
        <f t="shared" si="12"/>
        <v>-2.3499999952036887E-3</v>
      </c>
    </row>
    <row r="211" spans="1:9" hidden="1" outlineLevel="1" x14ac:dyDescent="0.2">
      <c r="A211" s="9" t="s">
        <v>89</v>
      </c>
      <c r="B211" s="30" t="s">
        <v>250</v>
      </c>
      <c r="C211" s="31">
        <f>C212+C213</f>
        <v>6790.59</v>
      </c>
      <c r="D211" s="31">
        <f>D212+D213</f>
        <v>5800.64</v>
      </c>
      <c r="E211" s="32">
        <f t="shared" si="13"/>
        <v>0.8542173802276386</v>
      </c>
      <c r="F211" s="6">
        <v>6790594.8799999999</v>
      </c>
      <c r="G211" s="6">
        <v>5800639</v>
      </c>
      <c r="H211" s="1">
        <f t="shared" si="11"/>
        <v>4.8799999995026155E-3</v>
      </c>
      <c r="I211" s="1">
        <f t="shared" si="12"/>
        <v>-1.0000000002037268E-3</v>
      </c>
    </row>
    <row r="212" spans="1:9" ht="63.75" hidden="1" outlineLevel="1" x14ac:dyDescent="0.2">
      <c r="A212" s="9" t="s">
        <v>174</v>
      </c>
      <c r="B212" s="30" t="s">
        <v>251</v>
      </c>
      <c r="C212" s="31">
        <v>5171.93</v>
      </c>
      <c r="D212" s="31">
        <v>5171.93</v>
      </c>
      <c r="E212" s="32">
        <f t="shared" si="13"/>
        <v>1</v>
      </c>
      <c r="F212" s="6">
        <v>5171932</v>
      </c>
      <c r="G212" s="6">
        <v>5171932</v>
      </c>
      <c r="H212" s="1">
        <f t="shared" si="11"/>
        <v>1.9999999994979589E-3</v>
      </c>
      <c r="I212" s="1">
        <f t="shared" si="12"/>
        <v>1.9999999994979589E-3</v>
      </c>
    </row>
    <row r="213" spans="1:9" hidden="1" outlineLevel="1" x14ac:dyDescent="0.2">
      <c r="A213" s="9" t="s">
        <v>91</v>
      </c>
      <c r="B213" s="30" t="s">
        <v>252</v>
      </c>
      <c r="C213" s="31">
        <v>1618.66</v>
      </c>
      <c r="D213" s="31">
        <v>628.71</v>
      </c>
      <c r="E213" s="32">
        <f t="shared" si="13"/>
        <v>0.38841387320376114</v>
      </c>
      <c r="F213" s="6">
        <v>1618662.88</v>
      </c>
      <c r="G213" s="6">
        <v>628707</v>
      </c>
      <c r="H213" s="1">
        <f t="shared" si="11"/>
        <v>2.8799999997772829E-3</v>
      </c>
      <c r="I213" s="1">
        <f t="shared" si="12"/>
        <v>-3.0000000000427463E-3</v>
      </c>
    </row>
    <row r="214" spans="1:9" hidden="1" outlineLevel="1" x14ac:dyDescent="0.2">
      <c r="A214" s="9" t="s">
        <v>93</v>
      </c>
      <c r="B214" s="30" t="s">
        <v>253</v>
      </c>
      <c r="C214" s="31">
        <f>C215+C216</f>
        <v>97856.25</v>
      </c>
      <c r="D214" s="31">
        <f>D215+D216</f>
        <v>97711.14</v>
      </c>
      <c r="E214" s="32">
        <f t="shared" si="13"/>
        <v>0.99851711055757808</v>
      </c>
      <c r="F214" s="6">
        <v>97856252</v>
      </c>
      <c r="G214" s="6">
        <v>97711138.650000006</v>
      </c>
      <c r="H214" s="1">
        <f t="shared" si="11"/>
        <v>1.999999993131496E-3</v>
      </c>
      <c r="I214" s="1">
        <f t="shared" si="12"/>
        <v>-1.3499999913619831E-3</v>
      </c>
    </row>
    <row r="215" spans="1:9" ht="63.75" hidden="1" outlineLevel="1" x14ac:dyDescent="0.2">
      <c r="A215" s="9" t="s">
        <v>95</v>
      </c>
      <c r="B215" s="30" t="s">
        <v>254</v>
      </c>
      <c r="C215" s="31">
        <v>90698.77</v>
      </c>
      <c r="D215" s="31">
        <v>90698.77</v>
      </c>
      <c r="E215" s="32">
        <f t="shared" si="13"/>
        <v>1</v>
      </c>
      <c r="F215" s="6">
        <v>90698773</v>
      </c>
      <c r="G215" s="6">
        <v>90698773</v>
      </c>
      <c r="H215" s="1">
        <f t="shared" si="11"/>
        <v>2.9999999969732016E-3</v>
      </c>
      <c r="I215" s="1">
        <f t="shared" si="12"/>
        <v>2.9999999969732016E-3</v>
      </c>
    </row>
    <row r="216" spans="1:9" hidden="1" outlineLevel="1" x14ac:dyDescent="0.2">
      <c r="A216" s="9" t="s">
        <v>97</v>
      </c>
      <c r="B216" s="30" t="s">
        <v>255</v>
      </c>
      <c r="C216" s="31">
        <v>7157.48</v>
      </c>
      <c r="D216" s="31">
        <v>7012.37</v>
      </c>
      <c r="E216" s="32">
        <f t="shared" si="13"/>
        <v>0.97972610471842048</v>
      </c>
      <c r="F216" s="6">
        <v>7157479</v>
      </c>
      <c r="G216" s="6">
        <v>7012365.6500000004</v>
      </c>
      <c r="H216" s="1">
        <f t="shared" si="11"/>
        <v>-9.9999999929423211E-4</v>
      </c>
      <c r="I216" s="1">
        <f t="shared" si="12"/>
        <v>-4.3499999992491212E-3</v>
      </c>
    </row>
    <row r="217" spans="1:9" collapsed="1" x14ac:dyDescent="0.2">
      <c r="A217" s="9" t="s">
        <v>256</v>
      </c>
      <c r="B217" s="30" t="s">
        <v>433</v>
      </c>
      <c r="C217" s="31">
        <f>C218+C221+C228</f>
        <v>165625.69</v>
      </c>
      <c r="D217" s="31">
        <f>D218+D221+D228</f>
        <v>150164.49</v>
      </c>
      <c r="E217" s="32">
        <f t="shared" si="13"/>
        <v>0.90664974739124093</v>
      </c>
      <c r="F217" s="6">
        <v>165625685.09999999</v>
      </c>
      <c r="G217" s="6">
        <v>150164483.86000001</v>
      </c>
      <c r="H217" s="1">
        <f t="shared" si="11"/>
        <v>-4.8999999999068677E-3</v>
      </c>
      <c r="I217" s="1">
        <f t="shared" si="12"/>
        <v>-6.1399999831337482E-3</v>
      </c>
    </row>
    <row r="218" spans="1:9" ht="25.5" hidden="1" outlineLevel="1" x14ac:dyDescent="0.2">
      <c r="A218" s="9" t="s">
        <v>21</v>
      </c>
      <c r="B218" s="30" t="s">
        <v>257</v>
      </c>
      <c r="C218" s="31">
        <f>C219</f>
        <v>2018.8</v>
      </c>
      <c r="D218" s="31">
        <f>D219</f>
        <v>2018.8</v>
      </c>
      <c r="E218" s="32">
        <f t="shared" si="13"/>
        <v>1</v>
      </c>
      <c r="F218" s="6">
        <v>2018801.11</v>
      </c>
      <c r="G218" s="6">
        <v>2018794.5</v>
      </c>
      <c r="H218" s="1">
        <f t="shared" si="11"/>
        <v>1.1100000001533772E-3</v>
      </c>
      <c r="I218" s="1">
        <f t="shared" si="12"/>
        <v>-5.4999999999836291E-3</v>
      </c>
    </row>
    <row r="219" spans="1:9" ht="38.25" hidden="1" outlineLevel="1" x14ac:dyDescent="0.2">
      <c r="A219" s="9" t="s">
        <v>23</v>
      </c>
      <c r="B219" s="30" t="s">
        <v>258</v>
      </c>
      <c r="C219" s="31">
        <f>C220</f>
        <v>2018.8</v>
      </c>
      <c r="D219" s="31">
        <f>D220</f>
        <v>2018.8</v>
      </c>
      <c r="E219" s="32">
        <f t="shared" si="13"/>
        <v>1</v>
      </c>
      <c r="F219" s="6">
        <v>2018801.11</v>
      </c>
      <c r="G219" s="6">
        <v>2018794.5</v>
      </c>
      <c r="H219" s="1">
        <f t="shared" si="11"/>
        <v>1.1100000001533772E-3</v>
      </c>
      <c r="I219" s="1">
        <f t="shared" si="12"/>
        <v>-5.4999999999836291E-3</v>
      </c>
    </row>
    <row r="220" spans="1:9" hidden="1" outlineLevel="1" x14ac:dyDescent="0.2">
      <c r="A220" s="9" t="s">
        <v>25</v>
      </c>
      <c r="B220" s="30" t="s">
        <v>259</v>
      </c>
      <c r="C220" s="31">
        <v>2018.8</v>
      </c>
      <c r="D220" s="31">
        <v>2018.8</v>
      </c>
      <c r="E220" s="32">
        <f t="shared" si="13"/>
        <v>1</v>
      </c>
      <c r="F220" s="6">
        <v>2018801.11</v>
      </c>
      <c r="G220" s="6">
        <v>2018794.5</v>
      </c>
      <c r="H220" s="1">
        <f t="shared" si="11"/>
        <v>1.1100000001533772E-3</v>
      </c>
      <c r="I220" s="1">
        <f t="shared" si="12"/>
        <v>-5.4999999999836291E-3</v>
      </c>
    </row>
    <row r="221" spans="1:9" ht="38.25" hidden="1" outlineLevel="1" x14ac:dyDescent="0.2">
      <c r="A221" s="9" t="s">
        <v>87</v>
      </c>
      <c r="B221" s="30" t="s">
        <v>260</v>
      </c>
      <c r="C221" s="31">
        <f>C222+C225</f>
        <v>162766.41</v>
      </c>
      <c r="D221" s="31">
        <f>D222+D225</f>
        <v>147439.88</v>
      </c>
      <c r="E221" s="32">
        <f t="shared" si="13"/>
        <v>0.90583726703808243</v>
      </c>
      <c r="F221" s="6">
        <v>162766403.99000001</v>
      </c>
      <c r="G221" s="6">
        <v>147439881.36000001</v>
      </c>
      <c r="H221" s="1">
        <f t="shared" si="11"/>
        <v>-6.0099999827798456E-3</v>
      </c>
      <c r="I221" s="1">
        <f t="shared" si="12"/>
        <v>1.3600000238511711E-3</v>
      </c>
    </row>
    <row r="222" spans="1:9" hidden="1" outlineLevel="1" x14ac:dyDescent="0.2">
      <c r="A222" s="9" t="s">
        <v>89</v>
      </c>
      <c r="B222" s="30" t="s">
        <v>261</v>
      </c>
      <c r="C222" s="31">
        <f>C223+C224</f>
        <v>36408.509999999995</v>
      </c>
      <c r="D222" s="31">
        <f>D223+D224</f>
        <v>24799.78</v>
      </c>
      <c r="E222" s="32">
        <f t="shared" si="13"/>
        <v>0.68115338968828998</v>
      </c>
      <c r="F222" s="6">
        <v>36408506.119999997</v>
      </c>
      <c r="G222" s="6">
        <v>24799783.710000001</v>
      </c>
      <c r="H222" s="1">
        <f t="shared" si="11"/>
        <v>-3.8799999965704046E-3</v>
      </c>
      <c r="I222" s="1">
        <f t="shared" si="12"/>
        <v>3.7100000008649658E-3</v>
      </c>
    </row>
    <row r="223" spans="1:9" ht="63.75" hidden="1" outlineLevel="1" x14ac:dyDescent="0.2">
      <c r="A223" s="9" t="s">
        <v>174</v>
      </c>
      <c r="B223" s="30" t="s">
        <v>262</v>
      </c>
      <c r="C223" s="31">
        <v>12233.14</v>
      </c>
      <c r="D223" s="31">
        <v>12233.14</v>
      </c>
      <c r="E223" s="32">
        <f t="shared" si="13"/>
        <v>1</v>
      </c>
      <c r="F223" s="6">
        <v>12233140</v>
      </c>
      <c r="G223" s="6">
        <v>12233140</v>
      </c>
      <c r="H223" s="1">
        <f t="shared" si="11"/>
        <v>0</v>
      </c>
      <c r="I223" s="1">
        <f t="shared" si="12"/>
        <v>0</v>
      </c>
    </row>
    <row r="224" spans="1:9" hidden="1" outlineLevel="1" x14ac:dyDescent="0.2">
      <c r="A224" s="9" t="s">
        <v>91</v>
      </c>
      <c r="B224" s="30" t="s">
        <v>263</v>
      </c>
      <c r="C224" s="31">
        <v>24175.37</v>
      </c>
      <c r="D224" s="31">
        <v>12566.64</v>
      </c>
      <c r="E224" s="32">
        <f t="shared" si="13"/>
        <v>0.51981169264420768</v>
      </c>
      <c r="F224" s="6">
        <v>24175366.120000001</v>
      </c>
      <c r="G224" s="6">
        <v>12566643.710000001</v>
      </c>
      <c r="H224" s="1">
        <f t="shared" si="11"/>
        <v>-3.8799999965704046E-3</v>
      </c>
      <c r="I224" s="1">
        <f t="shared" si="12"/>
        <v>3.7100000008649658E-3</v>
      </c>
    </row>
    <row r="225" spans="1:9" hidden="1" outlineLevel="1" x14ac:dyDescent="0.2">
      <c r="A225" s="9" t="s">
        <v>93</v>
      </c>
      <c r="B225" s="30" t="s">
        <v>264</v>
      </c>
      <c r="C225" s="31">
        <f>C226+C227</f>
        <v>126357.90000000001</v>
      </c>
      <c r="D225" s="31">
        <f>D226+D227</f>
        <v>122640.1</v>
      </c>
      <c r="E225" s="32">
        <f t="shared" si="13"/>
        <v>0.97057722548412084</v>
      </c>
      <c r="F225" s="6">
        <v>126357897.87</v>
      </c>
      <c r="G225" s="6">
        <v>122640097.65000001</v>
      </c>
      <c r="H225" s="1">
        <f t="shared" si="11"/>
        <v>-2.1300000080373138E-3</v>
      </c>
      <c r="I225" s="1">
        <f t="shared" si="12"/>
        <v>-2.3499999952036887E-3</v>
      </c>
    </row>
    <row r="226" spans="1:9" ht="63.75" hidden="1" outlineLevel="1" x14ac:dyDescent="0.2">
      <c r="A226" s="9" t="s">
        <v>95</v>
      </c>
      <c r="B226" s="30" t="s">
        <v>265</v>
      </c>
      <c r="C226" s="31">
        <v>90736.71</v>
      </c>
      <c r="D226" s="31">
        <v>90736.71</v>
      </c>
      <c r="E226" s="32">
        <f t="shared" si="13"/>
        <v>1</v>
      </c>
      <c r="F226" s="6">
        <v>90736710</v>
      </c>
      <c r="G226" s="6">
        <v>90736710</v>
      </c>
      <c r="H226" s="1">
        <f t="shared" si="11"/>
        <v>0</v>
      </c>
      <c r="I226" s="1">
        <f t="shared" si="12"/>
        <v>0</v>
      </c>
    </row>
    <row r="227" spans="1:9" hidden="1" outlineLevel="1" x14ac:dyDescent="0.2">
      <c r="A227" s="9" t="s">
        <v>97</v>
      </c>
      <c r="B227" s="30" t="s">
        <v>266</v>
      </c>
      <c r="C227" s="31">
        <v>35621.19</v>
      </c>
      <c r="D227" s="31">
        <v>31903.39</v>
      </c>
      <c r="E227" s="32">
        <f t="shared" si="13"/>
        <v>0.89562953960830616</v>
      </c>
      <c r="F227" s="6">
        <v>35621187.869999997</v>
      </c>
      <c r="G227" s="6">
        <v>31903387.649999999</v>
      </c>
      <c r="H227" s="1">
        <f t="shared" si="11"/>
        <v>-2.1300000080373138E-3</v>
      </c>
      <c r="I227" s="1">
        <f t="shared" si="12"/>
        <v>-2.3500000024796464E-3</v>
      </c>
    </row>
    <row r="228" spans="1:9" hidden="1" outlineLevel="1" x14ac:dyDescent="0.2">
      <c r="A228" s="9" t="s">
        <v>36</v>
      </c>
      <c r="B228" s="30" t="s">
        <v>267</v>
      </c>
      <c r="C228" s="31">
        <f>C229</f>
        <v>840.48</v>
      </c>
      <c r="D228" s="31">
        <f>D229</f>
        <v>705.81</v>
      </c>
      <c r="E228" s="32">
        <f t="shared" si="13"/>
        <v>0.83977013135351219</v>
      </c>
      <c r="F228" s="6">
        <v>840480</v>
      </c>
      <c r="G228" s="6">
        <v>705808</v>
      </c>
      <c r="H228" s="1">
        <f t="shared" si="11"/>
        <v>0</v>
      </c>
      <c r="I228" s="1">
        <f t="shared" si="12"/>
        <v>-1.9999999999527063E-3</v>
      </c>
    </row>
    <row r="229" spans="1:9" ht="51" hidden="1" outlineLevel="1" x14ac:dyDescent="0.2">
      <c r="A229" s="9" t="s">
        <v>100</v>
      </c>
      <c r="B229" s="30" t="s">
        <v>268</v>
      </c>
      <c r="C229" s="31">
        <f>C230</f>
        <v>840.48</v>
      </c>
      <c r="D229" s="31">
        <f>D230</f>
        <v>705.81</v>
      </c>
      <c r="E229" s="32">
        <f t="shared" si="13"/>
        <v>0.83977013135351219</v>
      </c>
      <c r="F229" s="6">
        <v>840480</v>
      </c>
      <c r="G229" s="6">
        <v>705808</v>
      </c>
      <c r="H229" s="1">
        <f t="shared" si="11"/>
        <v>0</v>
      </c>
      <c r="I229" s="1">
        <f t="shared" si="12"/>
        <v>-1.9999999999527063E-3</v>
      </c>
    </row>
    <row r="230" spans="1:9" ht="51" hidden="1" outlineLevel="1" x14ac:dyDescent="0.2">
      <c r="A230" s="9" t="s">
        <v>102</v>
      </c>
      <c r="B230" s="30" t="s">
        <v>269</v>
      </c>
      <c r="C230" s="31">
        <v>840.48</v>
      </c>
      <c r="D230" s="31">
        <v>705.81</v>
      </c>
      <c r="E230" s="32">
        <f t="shared" si="13"/>
        <v>0.83977013135351219</v>
      </c>
      <c r="F230" s="6">
        <v>840480</v>
      </c>
      <c r="G230" s="6">
        <v>705808</v>
      </c>
      <c r="H230" s="1">
        <f t="shared" si="11"/>
        <v>0</v>
      </c>
      <c r="I230" s="1">
        <f t="shared" si="12"/>
        <v>-1.9999999999527063E-3</v>
      </c>
    </row>
    <row r="231" spans="1:9" collapsed="1" x14ac:dyDescent="0.2">
      <c r="A231" s="9" t="s">
        <v>270</v>
      </c>
      <c r="B231" s="30" t="s">
        <v>434</v>
      </c>
      <c r="C231" s="31">
        <f>C232</f>
        <v>44158.020000000004</v>
      </c>
      <c r="D231" s="31">
        <f>D232</f>
        <v>43997.79</v>
      </c>
      <c r="E231" s="32">
        <f t="shared" si="13"/>
        <v>0.99637144056730798</v>
      </c>
      <c r="F231" s="6">
        <v>44158021.200000003</v>
      </c>
      <c r="G231" s="6">
        <v>43997795.079999998</v>
      </c>
      <c r="H231" s="1">
        <f t="shared" si="11"/>
        <v>1.1999999987892807E-3</v>
      </c>
      <c r="I231" s="1">
        <f t="shared" si="12"/>
        <v>5.0799999953596853E-3</v>
      </c>
    </row>
    <row r="232" spans="1:9" ht="38.25" hidden="1" outlineLevel="1" x14ac:dyDescent="0.2">
      <c r="A232" s="9" t="s">
        <v>87</v>
      </c>
      <c r="B232" s="30" t="s">
        <v>271</v>
      </c>
      <c r="C232" s="31">
        <f>C233+C236</f>
        <v>44158.020000000004</v>
      </c>
      <c r="D232" s="31">
        <f>D233+D236</f>
        <v>43997.79</v>
      </c>
      <c r="E232" s="32">
        <f t="shared" si="13"/>
        <v>0.99637144056730798</v>
      </c>
      <c r="F232" s="6">
        <v>44158021.200000003</v>
      </c>
      <c r="G232" s="6">
        <v>43997795.079999998</v>
      </c>
      <c r="H232" s="1">
        <f t="shared" si="11"/>
        <v>1.1999999987892807E-3</v>
      </c>
      <c r="I232" s="1">
        <f t="shared" si="12"/>
        <v>5.0799999953596853E-3</v>
      </c>
    </row>
    <row r="233" spans="1:9" hidden="1" outlineLevel="1" x14ac:dyDescent="0.2">
      <c r="A233" s="9" t="s">
        <v>89</v>
      </c>
      <c r="B233" s="30" t="s">
        <v>272</v>
      </c>
      <c r="C233" s="31">
        <f>C234+C235</f>
        <v>34574.450000000004</v>
      </c>
      <c r="D233" s="31">
        <f>D234+D235</f>
        <v>34437.660000000003</v>
      </c>
      <c r="E233" s="32">
        <f t="shared" si="13"/>
        <v>0.9960436102381961</v>
      </c>
      <c r="F233" s="6">
        <v>34574450.200000003</v>
      </c>
      <c r="G233" s="6">
        <v>34437660.079999998</v>
      </c>
      <c r="H233" s="1">
        <f t="shared" si="11"/>
        <v>2.0000000222353265E-4</v>
      </c>
      <c r="I233" s="1">
        <f t="shared" si="12"/>
        <v>7.9999997979030013E-5</v>
      </c>
    </row>
    <row r="234" spans="1:9" ht="63.75" hidden="1" outlineLevel="1" x14ac:dyDescent="0.2">
      <c r="A234" s="9" t="s">
        <v>174</v>
      </c>
      <c r="B234" s="30" t="s">
        <v>273</v>
      </c>
      <c r="C234" s="31">
        <v>32556.9</v>
      </c>
      <c r="D234" s="31">
        <v>32556.9</v>
      </c>
      <c r="E234" s="32">
        <f t="shared" si="13"/>
        <v>1</v>
      </c>
      <c r="F234" s="6">
        <v>32556904</v>
      </c>
      <c r="G234" s="6">
        <v>32556904</v>
      </c>
      <c r="H234" s="1">
        <f t="shared" si="11"/>
        <v>3.9999999971769284E-3</v>
      </c>
      <c r="I234" s="1">
        <f t="shared" si="12"/>
        <v>3.9999999971769284E-3</v>
      </c>
    </row>
    <row r="235" spans="1:9" hidden="1" outlineLevel="1" x14ac:dyDescent="0.2">
      <c r="A235" s="9" t="s">
        <v>91</v>
      </c>
      <c r="B235" s="30" t="s">
        <v>274</v>
      </c>
      <c r="C235" s="31">
        <v>2017.55</v>
      </c>
      <c r="D235" s="31">
        <v>1880.76</v>
      </c>
      <c r="E235" s="32">
        <f t="shared" si="13"/>
        <v>0.93219994547842677</v>
      </c>
      <c r="F235" s="6">
        <v>2017546.2</v>
      </c>
      <c r="G235" s="6">
        <v>1880756.08</v>
      </c>
      <c r="H235" s="1">
        <f t="shared" si="11"/>
        <v>-3.7999999999556167E-3</v>
      </c>
      <c r="I235" s="1">
        <f t="shared" si="12"/>
        <v>-3.9199999998800195E-3</v>
      </c>
    </row>
    <row r="236" spans="1:9" hidden="1" outlineLevel="1" x14ac:dyDescent="0.2">
      <c r="A236" s="9" t="s">
        <v>93</v>
      </c>
      <c r="B236" s="30" t="s">
        <v>275</v>
      </c>
      <c r="C236" s="31">
        <f>C237+C238</f>
        <v>9583.57</v>
      </c>
      <c r="D236" s="31">
        <f>D237+D238</f>
        <v>9560.1299999999992</v>
      </c>
      <c r="E236" s="32">
        <f t="shared" si="13"/>
        <v>0.99755414735844783</v>
      </c>
      <c r="F236" s="6">
        <v>9583571</v>
      </c>
      <c r="G236" s="6">
        <v>9560135</v>
      </c>
      <c r="H236" s="1">
        <f t="shared" si="11"/>
        <v>1.0000000002037268E-3</v>
      </c>
      <c r="I236" s="1">
        <f t="shared" si="12"/>
        <v>5.0000000010186341E-3</v>
      </c>
    </row>
    <row r="237" spans="1:9" ht="63.75" hidden="1" outlineLevel="1" x14ac:dyDescent="0.2">
      <c r="A237" s="9" t="s">
        <v>95</v>
      </c>
      <c r="B237" s="30" t="s">
        <v>276</v>
      </c>
      <c r="C237" s="31">
        <v>9396.08</v>
      </c>
      <c r="D237" s="31">
        <v>9396.08</v>
      </c>
      <c r="E237" s="32">
        <f t="shared" si="13"/>
        <v>1</v>
      </c>
      <c r="F237" s="6">
        <v>9396083</v>
      </c>
      <c r="G237" s="6">
        <v>9396083</v>
      </c>
      <c r="H237" s="1">
        <f t="shared" si="11"/>
        <v>3.0000000006111804E-3</v>
      </c>
      <c r="I237" s="1">
        <f t="shared" si="12"/>
        <v>3.0000000006111804E-3</v>
      </c>
    </row>
    <row r="238" spans="1:9" hidden="1" outlineLevel="1" x14ac:dyDescent="0.2">
      <c r="A238" s="9" t="s">
        <v>97</v>
      </c>
      <c r="B238" s="30" t="s">
        <v>277</v>
      </c>
      <c r="C238" s="31">
        <v>187.49</v>
      </c>
      <c r="D238" s="31">
        <v>164.05</v>
      </c>
      <c r="E238" s="32">
        <f t="shared" si="13"/>
        <v>0.87497999893327649</v>
      </c>
      <c r="F238" s="6">
        <v>187488</v>
      </c>
      <c r="G238" s="6">
        <v>164052</v>
      </c>
      <c r="H238" s="1">
        <f t="shared" si="11"/>
        <v>-2.0000000000095497E-3</v>
      </c>
      <c r="I238" s="1">
        <f t="shared" si="12"/>
        <v>1.999999999981128E-3</v>
      </c>
    </row>
    <row r="239" spans="1:9" ht="25.5" collapsed="1" x14ac:dyDescent="0.2">
      <c r="A239" s="9" t="s">
        <v>278</v>
      </c>
      <c r="B239" s="30" t="s">
        <v>435</v>
      </c>
      <c r="C239" s="31">
        <f>C240</f>
        <v>205.21</v>
      </c>
      <c r="D239" s="31">
        <f>D240</f>
        <v>44.45</v>
      </c>
      <c r="E239" s="32">
        <f t="shared" si="13"/>
        <v>0.21660737780809902</v>
      </c>
      <c r="F239" s="6">
        <v>205210</v>
      </c>
      <c r="G239" s="6">
        <v>44450</v>
      </c>
      <c r="H239" s="1">
        <f t="shared" si="11"/>
        <v>0</v>
      </c>
      <c r="I239" s="1">
        <f t="shared" si="12"/>
        <v>0</v>
      </c>
    </row>
    <row r="240" spans="1:9" ht="38.25" hidden="1" outlineLevel="1" x14ac:dyDescent="0.2">
      <c r="A240" s="9" t="s">
        <v>87</v>
      </c>
      <c r="B240" s="30" t="s">
        <v>279</v>
      </c>
      <c r="C240" s="31">
        <f>C241+C243</f>
        <v>205.21</v>
      </c>
      <c r="D240" s="31">
        <f>D241+D243</f>
        <v>44.45</v>
      </c>
      <c r="E240" s="32">
        <f t="shared" si="13"/>
        <v>0.21660737780809902</v>
      </c>
      <c r="F240" s="6">
        <v>205210</v>
      </c>
      <c r="G240" s="6">
        <v>44450</v>
      </c>
      <c r="H240" s="1">
        <f t="shared" si="11"/>
        <v>0</v>
      </c>
      <c r="I240" s="1">
        <f t="shared" si="12"/>
        <v>0</v>
      </c>
    </row>
    <row r="241" spans="1:9" hidden="1" outlineLevel="1" x14ac:dyDescent="0.2">
      <c r="A241" s="9" t="s">
        <v>89</v>
      </c>
      <c r="B241" s="30" t="s">
        <v>280</v>
      </c>
      <c r="C241" s="31">
        <f>C242</f>
        <v>116.9</v>
      </c>
      <c r="D241" s="31">
        <f>D242</f>
        <v>44.45</v>
      </c>
      <c r="E241" s="32">
        <f t="shared" si="13"/>
        <v>0.38023952095808383</v>
      </c>
      <c r="F241" s="6">
        <v>116900</v>
      </c>
      <c r="G241" s="6">
        <v>44450</v>
      </c>
      <c r="H241" s="1">
        <f t="shared" si="11"/>
        <v>0</v>
      </c>
      <c r="I241" s="1">
        <f t="shared" si="12"/>
        <v>0</v>
      </c>
    </row>
    <row r="242" spans="1:9" hidden="1" outlineLevel="1" x14ac:dyDescent="0.2">
      <c r="A242" s="9" t="s">
        <v>91</v>
      </c>
      <c r="B242" s="30" t="s">
        <v>281</v>
      </c>
      <c r="C242" s="31">
        <v>116.9</v>
      </c>
      <c r="D242" s="31">
        <v>44.45</v>
      </c>
      <c r="E242" s="32">
        <f t="shared" si="13"/>
        <v>0.38023952095808383</v>
      </c>
      <c r="F242" s="6">
        <v>116900</v>
      </c>
      <c r="G242" s="6">
        <v>44450</v>
      </c>
      <c r="H242" s="1">
        <f t="shared" si="11"/>
        <v>0</v>
      </c>
      <c r="I242" s="1">
        <f t="shared" si="12"/>
        <v>0</v>
      </c>
    </row>
    <row r="243" spans="1:9" hidden="1" outlineLevel="1" x14ac:dyDescent="0.2">
      <c r="A243" s="9" t="s">
        <v>93</v>
      </c>
      <c r="B243" s="30" t="s">
        <v>282</v>
      </c>
      <c r="C243" s="31">
        <f>C244</f>
        <v>88.31</v>
      </c>
      <c r="D243" s="31">
        <f>D244</f>
        <v>0</v>
      </c>
      <c r="E243" s="32">
        <f t="shared" si="13"/>
        <v>0</v>
      </c>
      <c r="F243" s="6">
        <v>88310</v>
      </c>
      <c r="G243" s="6" t="s">
        <v>6</v>
      </c>
      <c r="H243" s="1">
        <f t="shared" si="11"/>
        <v>0</v>
      </c>
      <c r="I243" s="1" t="e">
        <f t="shared" si="12"/>
        <v>#VALUE!</v>
      </c>
    </row>
    <row r="244" spans="1:9" hidden="1" outlineLevel="1" x14ac:dyDescent="0.2">
      <c r="A244" s="9" t="s">
        <v>97</v>
      </c>
      <c r="B244" s="30" t="s">
        <v>283</v>
      </c>
      <c r="C244" s="31">
        <v>88.31</v>
      </c>
      <c r="D244" s="31">
        <v>0</v>
      </c>
      <c r="E244" s="32">
        <f t="shared" si="13"/>
        <v>0</v>
      </c>
      <c r="F244" s="6">
        <v>88310</v>
      </c>
      <c r="G244" s="6" t="s">
        <v>6</v>
      </c>
      <c r="H244" s="1">
        <f t="shared" si="11"/>
        <v>0</v>
      </c>
      <c r="I244" s="1" t="e">
        <f t="shared" si="12"/>
        <v>#VALUE!</v>
      </c>
    </row>
    <row r="245" spans="1:9" collapsed="1" x14ac:dyDescent="0.2">
      <c r="A245" s="9" t="s">
        <v>284</v>
      </c>
      <c r="B245" s="30" t="s">
        <v>436</v>
      </c>
      <c r="C245" s="31">
        <f>C246+C249+C252+C255</f>
        <v>6991.3399999999992</v>
      </c>
      <c r="D245" s="31">
        <f>D246+D249+D252+D255</f>
        <v>6716.2999999999993</v>
      </c>
      <c r="E245" s="32">
        <f t="shared" si="13"/>
        <v>0.96065990210746433</v>
      </c>
      <c r="F245" s="6">
        <v>6991339.7000000002</v>
      </c>
      <c r="G245" s="6">
        <v>6716297.6100000003</v>
      </c>
      <c r="H245" s="1">
        <f t="shared" si="11"/>
        <v>-2.9999999878782546E-4</v>
      </c>
      <c r="I245" s="1">
        <f t="shared" si="12"/>
        <v>-2.3899999987406773E-3</v>
      </c>
    </row>
    <row r="246" spans="1:9" ht="63.75" hidden="1" outlineLevel="1" x14ac:dyDescent="0.2">
      <c r="A246" s="9" t="s">
        <v>11</v>
      </c>
      <c r="B246" s="30" t="s">
        <v>285</v>
      </c>
      <c r="C246" s="31">
        <f>C247</f>
        <v>150</v>
      </c>
      <c r="D246" s="31">
        <f>D247</f>
        <v>149.85</v>
      </c>
      <c r="E246" s="32">
        <f t="shared" si="13"/>
        <v>0.999</v>
      </c>
      <c r="F246" s="6">
        <v>150000</v>
      </c>
      <c r="G246" s="6">
        <v>149847</v>
      </c>
      <c r="H246" s="1">
        <f t="shared" si="11"/>
        <v>0</v>
      </c>
      <c r="I246" s="1">
        <f t="shared" si="12"/>
        <v>-2.9999999999859028E-3</v>
      </c>
    </row>
    <row r="247" spans="1:9" ht="25.5" hidden="1" outlineLevel="1" x14ac:dyDescent="0.2">
      <c r="A247" s="9" t="s">
        <v>63</v>
      </c>
      <c r="B247" s="30" t="s">
        <v>286</v>
      </c>
      <c r="C247" s="31">
        <f>C248</f>
        <v>150</v>
      </c>
      <c r="D247" s="31">
        <f>D248</f>
        <v>149.85</v>
      </c>
      <c r="E247" s="32">
        <f t="shared" si="13"/>
        <v>0.999</v>
      </c>
      <c r="F247" s="6">
        <v>150000</v>
      </c>
      <c r="G247" s="6">
        <v>149847</v>
      </c>
      <c r="H247" s="1">
        <f t="shared" si="11"/>
        <v>0</v>
      </c>
      <c r="I247" s="1">
        <f t="shared" si="12"/>
        <v>-2.9999999999859028E-3</v>
      </c>
    </row>
    <row r="248" spans="1:9" ht="51" hidden="1" outlineLevel="1" x14ac:dyDescent="0.2">
      <c r="A248" s="9" t="s">
        <v>287</v>
      </c>
      <c r="B248" s="30" t="s">
        <v>288</v>
      </c>
      <c r="C248" s="31">
        <v>150</v>
      </c>
      <c r="D248" s="31">
        <v>149.85</v>
      </c>
      <c r="E248" s="32">
        <f t="shared" si="13"/>
        <v>0.999</v>
      </c>
      <c r="F248" s="6">
        <v>150000</v>
      </c>
      <c r="G248" s="6">
        <v>149847</v>
      </c>
      <c r="H248" s="1">
        <f t="shared" si="11"/>
        <v>0</v>
      </c>
      <c r="I248" s="1">
        <f t="shared" si="12"/>
        <v>-2.9999999999859028E-3</v>
      </c>
    </row>
    <row r="249" spans="1:9" ht="25.5" hidden="1" outlineLevel="1" x14ac:dyDescent="0.2">
      <c r="A249" s="9" t="s">
        <v>21</v>
      </c>
      <c r="B249" s="30" t="s">
        <v>289</v>
      </c>
      <c r="C249" s="31">
        <f>C250</f>
        <v>115</v>
      </c>
      <c r="D249" s="31">
        <f>D250</f>
        <v>115</v>
      </c>
      <c r="E249" s="32">
        <f t="shared" si="13"/>
        <v>1</v>
      </c>
      <c r="F249" s="6">
        <v>115000</v>
      </c>
      <c r="G249" s="6">
        <v>115000</v>
      </c>
      <c r="H249" s="1">
        <f t="shared" si="11"/>
        <v>0</v>
      </c>
      <c r="I249" s="1">
        <f t="shared" si="12"/>
        <v>0</v>
      </c>
    </row>
    <row r="250" spans="1:9" ht="38.25" hidden="1" outlineLevel="1" x14ac:dyDescent="0.2">
      <c r="A250" s="9" t="s">
        <v>23</v>
      </c>
      <c r="B250" s="30" t="s">
        <v>290</v>
      </c>
      <c r="C250" s="31">
        <f>C251</f>
        <v>115</v>
      </c>
      <c r="D250" s="31">
        <f>D251</f>
        <v>115</v>
      </c>
      <c r="E250" s="32">
        <f t="shared" si="13"/>
        <v>1</v>
      </c>
      <c r="F250" s="6">
        <v>115000</v>
      </c>
      <c r="G250" s="6">
        <v>115000</v>
      </c>
      <c r="H250" s="1">
        <f t="shared" si="11"/>
        <v>0</v>
      </c>
      <c r="I250" s="1">
        <f t="shared" si="12"/>
        <v>0</v>
      </c>
    </row>
    <row r="251" spans="1:9" hidden="1" outlineLevel="1" x14ac:dyDescent="0.2">
      <c r="A251" s="9" t="s">
        <v>25</v>
      </c>
      <c r="B251" s="30" t="s">
        <v>291</v>
      </c>
      <c r="C251" s="31">
        <v>115</v>
      </c>
      <c r="D251" s="31">
        <v>115</v>
      </c>
      <c r="E251" s="32">
        <f t="shared" si="13"/>
        <v>1</v>
      </c>
      <c r="F251" s="6">
        <v>115000</v>
      </c>
      <c r="G251" s="6">
        <v>115000</v>
      </c>
      <c r="H251" s="1">
        <f t="shared" si="11"/>
        <v>0</v>
      </c>
      <c r="I251" s="1">
        <f t="shared" si="12"/>
        <v>0</v>
      </c>
    </row>
    <row r="252" spans="1:9" ht="25.5" hidden="1" outlineLevel="1" x14ac:dyDescent="0.2">
      <c r="A252" s="9" t="s">
        <v>81</v>
      </c>
      <c r="B252" s="30" t="s">
        <v>292</v>
      </c>
      <c r="C252" s="31">
        <f>C253</f>
        <v>1540.7</v>
      </c>
      <c r="D252" s="31">
        <f>D253</f>
        <v>1527.25</v>
      </c>
      <c r="E252" s="32">
        <f t="shared" si="13"/>
        <v>0.9912702018562991</v>
      </c>
      <c r="F252" s="6">
        <v>1540700</v>
      </c>
      <c r="G252" s="6">
        <v>1527246</v>
      </c>
      <c r="H252" s="1">
        <f t="shared" si="11"/>
        <v>0</v>
      </c>
      <c r="I252" s="1">
        <f t="shared" si="12"/>
        <v>-3.9999999999054126E-3</v>
      </c>
    </row>
    <row r="253" spans="1:9" ht="25.5" hidden="1" outlineLevel="1" x14ac:dyDescent="0.2">
      <c r="A253" s="9" t="s">
        <v>83</v>
      </c>
      <c r="B253" s="30" t="s">
        <v>293</v>
      </c>
      <c r="C253" s="31">
        <f>C254</f>
        <v>1540.7</v>
      </c>
      <c r="D253" s="31">
        <f>D254</f>
        <v>1527.25</v>
      </c>
      <c r="E253" s="32">
        <f t="shared" si="13"/>
        <v>0.9912702018562991</v>
      </c>
      <c r="F253" s="6">
        <v>1540700</v>
      </c>
      <c r="G253" s="6">
        <v>1527246</v>
      </c>
      <c r="H253" s="1">
        <f t="shared" si="11"/>
        <v>0</v>
      </c>
      <c r="I253" s="1">
        <f t="shared" si="12"/>
        <v>-3.9999999999054126E-3</v>
      </c>
    </row>
    <row r="254" spans="1:9" ht="25.5" hidden="1" outlineLevel="1" x14ac:dyDescent="0.2">
      <c r="A254" s="9" t="s">
        <v>294</v>
      </c>
      <c r="B254" s="30" t="s">
        <v>295</v>
      </c>
      <c r="C254" s="31">
        <v>1540.7</v>
      </c>
      <c r="D254" s="31">
        <v>1527.25</v>
      </c>
      <c r="E254" s="32">
        <f t="shared" si="13"/>
        <v>0.9912702018562991</v>
      </c>
      <c r="F254" s="6">
        <v>1540700</v>
      </c>
      <c r="G254" s="6">
        <v>1527246</v>
      </c>
      <c r="H254" s="1">
        <f t="shared" si="11"/>
        <v>0</v>
      </c>
      <c r="I254" s="1">
        <f t="shared" si="12"/>
        <v>-3.9999999999054126E-3</v>
      </c>
    </row>
    <row r="255" spans="1:9" ht="38.25" hidden="1" outlineLevel="1" x14ac:dyDescent="0.2">
      <c r="A255" s="9" t="s">
        <v>87</v>
      </c>
      <c r="B255" s="30" t="s">
        <v>296</v>
      </c>
      <c r="C255" s="31">
        <f>C256+C258</f>
        <v>5185.6399999999994</v>
      </c>
      <c r="D255" s="31">
        <f>D256+D258</f>
        <v>4924.2</v>
      </c>
      <c r="E255" s="32">
        <f t="shared" si="13"/>
        <v>0.94958385078794527</v>
      </c>
      <c r="F255" s="6">
        <v>5185639.7</v>
      </c>
      <c r="G255" s="6">
        <v>4924204.6100000003</v>
      </c>
      <c r="H255" s="1">
        <f t="shared" si="11"/>
        <v>-2.9999999878782546E-4</v>
      </c>
      <c r="I255" s="1">
        <f t="shared" si="12"/>
        <v>4.610000000866421E-3</v>
      </c>
    </row>
    <row r="256" spans="1:9" hidden="1" outlineLevel="1" x14ac:dyDescent="0.2">
      <c r="A256" s="9" t="s">
        <v>89</v>
      </c>
      <c r="B256" s="30" t="s">
        <v>297</v>
      </c>
      <c r="C256" s="31">
        <f>C257</f>
        <v>2586.44</v>
      </c>
      <c r="D256" s="31">
        <f>D257</f>
        <v>2335.04</v>
      </c>
      <c r="E256" s="32">
        <f t="shared" si="13"/>
        <v>0.90280076089141825</v>
      </c>
      <c r="F256" s="6">
        <v>2586444.56</v>
      </c>
      <c r="G256" s="6">
        <v>2335040.29</v>
      </c>
      <c r="H256" s="1">
        <f t="shared" si="11"/>
        <v>4.5599999998557905E-3</v>
      </c>
      <c r="I256" s="1">
        <f t="shared" si="12"/>
        <v>2.8999999994994141E-4</v>
      </c>
    </row>
    <row r="257" spans="1:9" hidden="1" outlineLevel="1" x14ac:dyDescent="0.2">
      <c r="A257" s="9" t="s">
        <v>91</v>
      </c>
      <c r="B257" s="30" t="s">
        <v>298</v>
      </c>
      <c r="C257" s="31">
        <v>2586.44</v>
      </c>
      <c r="D257" s="31">
        <v>2335.04</v>
      </c>
      <c r="E257" s="32">
        <f t="shared" si="13"/>
        <v>0.90280076089141825</v>
      </c>
      <c r="F257" s="6">
        <v>2586444.56</v>
      </c>
      <c r="G257" s="6">
        <v>2335040.29</v>
      </c>
      <c r="H257" s="1">
        <f t="shared" si="11"/>
        <v>4.5599999998557905E-3</v>
      </c>
      <c r="I257" s="1">
        <f t="shared" si="12"/>
        <v>2.8999999994994141E-4</v>
      </c>
    </row>
    <row r="258" spans="1:9" hidden="1" outlineLevel="1" x14ac:dyDescent="0.2">
      <c r="A258" s="9" t="s">
        <v>93</v>
      </c>
      <c r="B258" s="30" t="s">
        <v>299</v>
      </c>
      <c r="C258" s="31">
        <f>C259</f>
        <v>2599.1999999999998</v>
      </c>
      <c r="D258" s="31">
        <f>D259</f>
        <v>2589.16</v>
      </c>
      <c r="E258" s="32">
        <f t="shared" si="13"/>
        <v>0.9961372730070791</v>
      </c>
      <c r="F258" s="6">
        <v>2599195.14</v>
      </c>
      <c r="G258" s="6">
        <v>2589164.3199999998</v>
      </c>
      <c r="H258" s="1">
        <f t="shared" si="11"/>
        <v>-4.8599999995531107E-3</v>
      </c>
      <c r="I258" s="1">
        <f t="shared" si="12"/>
        <v>4.3200000000069849E-3</v>
      </c>
    </row>
    <row r="259" spans="1:9" hidden="1" outlineLevel="1" x14ac:dyDescent="0.2">
      <c r="A259" s="9" t="s">
        <v>97</v>
      </c>
      <c r="B259" s="30" t="s">
        <v>300</v>
      </c>
      <c r="C259" s="31">
        <v>2599.1999999999998</v>
      </c>
      <c r="D259" s="31">
        <v>2589.16</v>
      </c>
      <c r="E259" s="32">
        <f t="shared" si="13"/>
        <v>0.9961372730070791</v>
      </c>
      <c r="F259" s="6">
        <v>2599195.14</v>
      </c>
      <c r="G259" s="6">
        <v>2589164.3199999998</v>
      </c>
      <c r="H259" s="1">
        <f t="shared" si="11"/>
        <v>-4.8599999995531107E-3</v>
      </c>
      <c r="I259" s="1">
        <f t="shared" si="12"/>
        <v>4.3200000000069849E-3</v>
      </c>
    </row>
    <row r="260" spans="1:9" collapsed="1" x14ac:dyDescent="0.2">
      <c r="A260" s="9" t="s">
        <v>301</v>
      </c>
      <c r="B260" s="30" t="s">
        <v>437</v>
      </c>
      <c r="C260" s="31">
        <f>C261+C264</f>
        <v>414</v>
      </c>
      <c r="D260" s="31">
        <f>D261+D264</f>
        <v>301.66000000000003</v>
      </c>
      <c r="E260" s="32">
        <f t="shared" si="13"/>
        <v>0.72864734299516909</v>
      </c>
      <c r="F260" s="6">
        <v>414000</v>
      </c>
      <c r="G260" s="6">
        <v>301659.56</v>
      </c>
      <c r="H260" s="1">
        <f t="shared" si="11"/>
        <v>0</v>
      </c>
      <c r="I260" s="1">
        <f t="shared" si="12"/>
        <v>-4.4000000002597517E-4</v>
      </c>
    </row>
    <row r="261" spans="1:9" ht="25.5" hidden="1" outlineLevel="2" x14ac:dyDescent="0.2">
      <c r="A261" s="9" t="s">
        <v>21</v>
      </c>
      <c r="B261" s="30" t="s">
        <v>302</v>
      </c>
      <c r="C261" s="31">
        <f>C262</f>
        <v>204.7</v>
      </c>
      <c r="D261" s="31">
        <f>D262</f>
        <v>102.86</v>
      </c>
      <c r="E261" s="32">
        <f t="shared" si="13"/>
        <v>0.50249145090376168</v>
      </c>
      <c r="F261" s="6">
        <v>204700</v>
      </c>
      <c r="G261" s="6">
        <v>102859.56</v>
      </c>
      <c r="H261" s="1">
        <f t="shared" si="11"/>
        <v>0</v>
      </c>
      <c r="I261" s="1">
        <f t="shared" si="12"/>
        <v>-4.3999999999755346E-4</v>
      </c>
    </row>
    <row r="262" spans="1:9" ht="38.25" hidden="1" outlineLevel="2" x14ac:dyDescent="0.2">
      <c r="A262" s="9" t="s">
        <v>23</v>
      </c>
      <c r="B262" s="30" t="s">
        <v>303</v>
      </c>
      <c r="C262" s="31">
        <f>C263</f>
        <v>204.7</v>
      </c>
      <c r="D262" s="31">
        <f>D263</f>
        <v>102.86</v>
      </c>
      <c r="E262" s="32">
        <f t="shared" si="13"/>
        <v>0.50249145090376168</v>
      </c>
      <c r="F262" s="6">
        <v>204700</v>
      </c>
      <c r="G262" s="6">
        <v>102859.56</v>
      </c>
      <c r="H262" s="1">
        <f t="shared" si="11"/>
        <v>0</v>
      </c>
      <c r="I262" s="1">
        <f t="shared" si="12"/>
        <v>-4.3999999999755346E-4</v>
      </c>
    </row>
    <row r="263" spans="1:9" hidden="1" outlineLevel="2" x14ac:dyDescent="0.2">
      <c r="A263" s="9" t="s">
        <v>25</v>
      </c>
      <c r="B263" s="30" t="s">
        <v>304</v>
      </c>
      <c r="C263" s="31">
        <v>204.7</v>
      </c>
      <c r="D263" s="31">
        <v>102.86</v>
      </c>
      <c r="E263" s="32">
        <f t="shared" si="13"/>
        <v>0.50249145090376168</v>
      </c>
      <c r="F263" s="6">
        <v>204700</v>
      </c>
      <c r="G263" s="6">
        <v>102859.56</v>
      </c>
      <c r="H263" s="1">
        <f t="shared" si="11"/>
        <v>0</v>
      </c>
      <c r="I263" s="1">
        <f t="shared" si="12"/>
        <v>-4.3999999999755346E-4</v>
      </c>
    </row>
    <row r="264" spans="1:9" ht="25.5" hidden="1" outlineLevel="2" x14ac:dyDescent="0.2">
      <c r="A264" s="9" t="s">
        <v>81</v>
      </c>
      <c r="B264" s="30" t="s">
        <v>305</v>
      </c>
      <c r="C264" s="31">
        <f>C265</f>
        <v>209.3</v>
      </c>
      <c r="D264" s="31">
        <f>D265</f>
        <v>198.8</v>
      </c>
      <c r="E264" s="32">
        <f t="shared" si="13"/>
        <v>0.94983277591973247</v>
      </c>
      <c r="F264" s="6">
        <v>209300</v>
      </c>
      <c r="G264" s="6">
        <v>198800</v>
      </c>
      <c r="H264" s="1">
        <f t="shared" si="11"/>
        <v>0</v>
      </c>
      <c r="I264" s="1">
        <f t="shared" si="12"/>
        <v>0</v>
      </c>
    </row>
    <row r="265" spans="1:9" hidden="1" outlineLevel="2" x14ac:dyDescent="0.2">
      <c r="A265" s="9" t="s">
        <v>306</v>
      </c>
      <c r="B265" s="30" t="s">
        <v>307</v>
      </c>
      <c r="C265" s="31">
        <v>209.3</v>
      </c>
      <c r="D265" s="31">
        <v>198.8</v>
      </c>
      <c r="E265" s="32">
        <f t="shared" si="13"/>
        <v>0.94983277591973247</v>
      </c>
      <c r="F265" s="6">
        <v>209300</v>
      </c>
      <c r="G265" s="6">
        <v>198800</v>
      </c>
      <c r="H265" s="1">
        <f t="shared" si="11"/>
        <v>0</v>
      </c>
      <c r="I265" s="1">
        <f t="shared" si="12"/>
        <v>0</v>
      </c>
    </row>
    <row r="266" spans="1:9" collapsed="1" x14ac:dyDescent="0.2">
      <c r="A266" s="13" t="s">
        <v>308</v>
      </c>
      <c r="B266" s="41" t="s">
        <v>438</v>
      </c>
      <c r="C266" s="28">
        <f>C267</f>
        <v>27986.510000000002</v>
      </c>
      <c r="D266" s="28">
        <f>D267</f>
        <v>26198.860000000004</v>
      </c>
      <c r="E266" s="29">
        <f t="shared" si="13"/>
        <v>0.93612458287939448</v>
      </c>
      <c r="F266" s="6">
        <v>27986512.780000001</v>
      </c>
      <c r="G266" s="6">
        <v>26198861.52</v>
      </c>
      <c r="H266" s="1">
        <f t="shared" si="11"/>
        <v>2.7799999988928903E-3</v>
      </c>
      <c r="I266" s="1">
        <f t="shared" si="12"/>
        <v>1.5199999943433795E-3</v>
      </c>
    </row>
    <row r="267" spans="1:9" x14ac:dyDescent="0.2">
      <c r="A267" s="9" t="s">
        <v>309</v>
      </c>
      <c r="B267" s="30" t="s">
        <v>439</v>
      </c>
      <c r="C267" s="31">
        <f>C268+C271+C277</f>
        <v>27986.510000000002</v>
      </c>
      <c r="D267" s="31">
        <f>D268+D271+D277</f>
        <v>26198.860000000004</v>
      </c>
      <c r="E267" s="32">
        <f t="shared" si="13"/>
        <v>0.93612458287939448</v>
      </c>
      <c r="F267" s="6">
        <v>27986512.780000001</v>
      </c>
      <c r="G267" s="6">
        <v>26198861.52</v>
      </c>
      <c r="H267" s="1">
        <f t="shared" ref="H267:H330" si="14">F267/1000-C267</f>
        <v>2.7799999988928903E-3</v>
      </c>
      <c r="I267" s="1">
        <f t="shared" ref="I267:I330" si="15">G267/1000-D267</f>
        <v>1.5199999943433795E-3</v>
      </c>
    </row>
    <row r="268" spans="1:9" ht="25.5" hidden="1" outlineLevel="1" x14ac:dyDescent="0.2">
      <c r="A268" s="9" t="s">
        <v>21</v>
      </c>
      <c r="B268" s="30" t="s">
        <v>310</v>
      </c>
      <c r="C268" s="31">
        <f>C269</f>
        <v>1206.7</v>
      </c>
      <c r="D268" s="31">
        <f>D269</f>
        <v>168.24</v>
      </c>
      <c r="E268" s="32">
        <f t="shared" ref="E268:E331" si="16">D268/C268</f>
        <v>0.13942156294025027</v>
      </c>
      <c r="F268" s="6">
        <v>1206700</v>
      </c>
      <c r="G268" s="6">
        <v>168239.6</v>
      </c>
      <c r="H268" s="1">
        <f t="shared" si="14"/>
        <v>0</v>
      </c>
      <c r="I268" s="1">
        <f t="shared" si="15"/>
        <v>-4.0000000001327862E-4</v>
      </c>
    </row>
    <row r="269" spans="1:9" ht="38.25" hidden="1" outlineLevel="1" x14ac:dyDescent="0.2">
      <c r="A269" s="9" t="s">
        <v>23</v>
      </c>
      <c r="B269" s="30" t="s">
        <v>311</v>
      </c>
      <c r="C269" s="31">
        <f>C270</f>
        <v>1206.7</v>
      </c>
      <c r="D269" s="31">
        <f>D270</f>
        <v>168.24</v>
      </c>
      <c r="E269" s="32">
        <f t="shared" si="16"/>
        <v>0.13942156294025027</v>
      </c>
      <c r="F269" s="6">
        <v>1206700</v>
      </c>
      <c r="G269" s="6">
        <v>168239.6</v>
      </c>
      <c r="H269" s="1">
        <f t="shared" si="14"/>
        <v>0</v>
      </c>
      <c r="I269" s="1">
        <f t="shared" si="15"/>
        <v>-4.0000000001327862E-4</v>
      </c>
    </row>
    <row r="270" spans="1:9" hidden="1" outlineLevel="1" x14ac:dyDescent="0.2">
      <c r="A270" s="9" t="s">
        <v>25</v>
      </c>
      <c r="B270" s="30" t="s">
        <v>312</v>
      </c>
      <c r="C270" s="31">
        <v>1206.7</v>
      </c>
      <c r="D270" s="31">
        <v>168.24</v>
      </c>
      <c r="E270" s="32">
        <f t="shared" si="16"/>
        <v>0.13942156294025027</v>
      </c>
      <c r="F270" s="6">
        <v>1206700</v>
      </c>
      <c r="G270" s="6">
        <v>168239.6</v>
      </c>
      <c r="H270" s="1">
        <f t="shared" si="14"/>
        <v>0</v>
      </c>
      <c r="I270" s="1">
        <f t="shared" si="15"/>
        <v>-4.0000000001327862E-4</v>
      </c>
    </row>
    <row r="271" spans="1:9" ht="38.25" hidden="1" outlineLevel="1" x14ac:dyDescent="0.2">
      <c r="A271" s="9" t="s">
        <v>87</v>
      </c>
      <c r="B271" s="30" t="s">
        <v>313</v>
      </c>
      <c r="C271" s="31">
        <f>C272+C275</f>
        <v>26179.81</v>
      </c>
      <c r="D271" s="31">
        <f>D272+D275</f>
        <v>25430.620000000003</v>
      </c>
      <c r="E271" s="32">
        <f t="shared" si="16"/>
        <v>0.97138290919605608</v>
      </c>
      <c r="F271" s="6">
        <v>26179812.780000001</v>
      </c>
      <c r="G271" s="6">
        <v>25430621.920000002</v>
      </c>
      <c r="H271" s="1">
        <f t="shared" si="14"/>
        <v>2.7799999988928903E-3</v>
      </c>
      <c r="I271" s="1">
        <f t="shared" si="15"/>
        <v>1.9199999987904448E-3</v>
      </c>
    </row>
    <row r="272" spans="1:9" hidden="1" outlineLevel="1" x14ac:dyDescent="0.2">
      <c r="A272" s="9" t="s">
        <v>89</v>
      </c>
      <c r="B272" s="30" t="s">
        <v>314</v>
      </c>
      <c r="C272" s="31">
        <f>C273+C274</f>
        <v>24504.61</v>
      </c>
      <c r="D272" s="31">
        <f>D273+D274</f>
        <v>23810.870000000003</v>
      </c>
      <c r="E272" s="32">
        <f t="shared" si="16"/>
        <v>0.97168940864596509</v>
      </c>
      <c r="F272" s="6">
        <v>24504612.780000001</v>
      </c>
      <c r="G272" s="6">
        <v>23810871.640000001</v>
      </c>
      <c r="H272" s="1">
        <f t="shared" si="14"/>
        <v>2.7799999988928903E-3</v>
      </c>
      <c r="I272" s="1">
        <f t="shared" si="15"/>
        <v>1.6399999985878821E-3</v>
      </c>
    </row>
    <row r="273" spans="1:9" ht="63.75" hidden="1" outlineLevel="1" x14ac:dyDescent="0.2">
      <c r="A273" s="9" t="s">
        <v>174</v>
      </c>
      <c r="B273" s="30" t="s">
        <v>315</v>
      </c>
      <c r="C273" s="31">
        <v>8507.2800000000007</v>
      </c>
      <c r="D273" s="31">
        <v>8507.2800000000007</v>
      </c>
      <c r="E273" s="32">
        <f t="shared" si="16"/>
        <v>1</v>
      </c>
      <c r="F273" s="6">
        <v>8507282</v>
      </c>
      <c r="G273" s="6">
        <v>8507282</v>
      </c>
      <c r="H273" s="1">
        <f t="shared" si="14"/>
        <v>1.9999999985884642E-3</v>
      </c>
      <c r="I273" s="1">
        <f t="shared" si="15"/>
        <v>1.9999999985884642E-3</v>
      </c>
    </row>
    <row r="274" spans="1:9" hidden="1" outlineLevel="1" x14ac:dyDescent="0.2">
      <c r="A274" s="9" t="s">
        <v>91</v>
      </c>
      <c r="B274" s="30" t="s">
        <v>316</v>
      </c>
      <c r="C274" s="31">
        <v>15997.33</v>
      </c>
      <c r="D274" s="31">
        <v>15303.59</v>
      </c>
      <c r="E274" s="32">
        <f t="shared" si="16"/>
        <v>0.95663401330096964</v>
      </c>
      <c r="F274" s="6">
        <v>15997330.779999999</v>
      </c>
      <c r="G274" s="6">
        <v>15303589.640000001</v>
      </c>
      <c r="H274" s="1">
        <f t="shared" si="14"/>
        <v>7.8000000030442607E-4</v>
      </c>
      <c r="I274" s="1">
        <f t="shared" si="15"/>
        <v>-3.6000000000058208E-4</v>
      </c>
    </row>
    <row r="275" spans="1:9" hidden="1" outlineLevel="1" x14ac:dyDescent="0.2">
      <c r="A275" s="9" t="s">
        <v>93</v>
      </c>
      <c r="B275" s="30" t="s">
        <v>317</v>
      </c>
      <c r="C275" s="31">
        <f>C276</f>
        <v>1675.2</v>
      </c>
      <c r="D275" s="31">
        <f>D276</f>
        <v>1619.75</v>
      </c>
      <c r="E275" s="32">
        <f t="shared" si="16"/>
        <v>0.96689947468958926</v>
      </c>
      <c r="F275" s="6">
        <v>1675200</v>
      </c>
      <c r="G275" s="6">
        <v>1619750.28</v>
      </c>
      <c r="H275" s="1">
        <f t="shared" si="14"/>
        <v>0</v>
      </c>
      <c r="I275" s="1">
        <f t="shared" si="15"/>
        <v>2.7999999997518898E-4</v>
      </c>
    </row>
    <row r="276" spans="1:9" hidden="1" outlineLevel="1" x14ac:dyDescent="0.2">
      <c r="A276" s="9" t="s">
        <v>97</v>
      </c>
      <c r="B276" s="30" t="s">
        <v>318</v>
      </c>
      <c r="C276" s="31">
        <v>1675.2</v>
      </c>
      <c r="D276" s="31">
        <v>1619.75</v>
      </c>
      <c r="E276" s="32">
        <f t="shared" si="16"/>
        <v>0.96689947468958926</v>
      </c>
      <c r="F276" s="6">
        <v>1675200</v>
      </c>
      <c r="G276" s="6">
        <v>1619750.28</v>
      </c>
      <c r="H276" s="1">
        <f t="shared" si="14"/>
        <v>0</v>
      </c>
      <c r="I276" s="1">
        <f t="shared" si="15"/>
        <v>2.7999999997518898E-4</v>
      </c>
    </row>
    <row r="277" spans="1:9" hidden="1" outlineLevel="1" x14ac:dyDescent="0.2">
      <c r="A277" s="9" t="s">
        <v>36</v>
      </c>
      <c r="B277" s="30" t="s">
        <v>319</v>
      </c>
      <c r="C277" s="31">
        <f>C278</f>
        <v>600</v>
      </c>
      <c r="D277" s="31">
        <f>D278</f>
        <v>600</v>
      </c>
      <c r="E277" s="32">
        <f t="shared" si="16"/>
        <v>1</v>
      </c>
      <c r="F277" s="6">
        <v>600000</v>
      </c>
      <c r="G277" s="6">
        <v>600000</v>
      </c>
      <c r="H277" s="1">
        <f t="shared" si="14"/>
        <v>0</v>
      </c>
      <c r="I277" s="1">
        <f t="shared" si="15"/>
        <v>0</v>
      </c>
    </row>
    <row r="278" spans="1:9" ht="51" hidden="1" outlineLevel="1" x14ac:dyDescent="0.2">
      <c r="A278" s="9" t="s">
        <v>100</v>
      </c>
      <c r="B278" s="30" t="s">
        <v>320</v>
      </c>
      <c r="C278" s="31">
        <f>C279</f>
        <v>600</v>
      </c>
      <c r="D278" s="31">
        <f>D279</f>
        <v>600</v>
      </c>
      <c r="E278" s="32">
        <f t="shared" si="16"/>
        <v>1</v>
      </c>
      <c r="F278" s="6">
        <v>600000</v>
      </c>
      <c r="G278" s="6">
        <v>600000</v>
      </c>
      <c r="H278" s="1">
        <f t="shared" si="14"/>
        <v>0</v>
      </c>
      <c r="I278" s="1">
        <f t="shared" si="15"/>
        <v>0</v>
      </c>
    </row>
    <row r="279" spans="1:9" ht="51" hidden="1" outlineLevel="1" x14ac:dyDescent="0.2">
      <c r="A279" s="9" t="s">
        <v>102</v>
      </c>
      <c r="B279" s="30" t="s">
        <v>321</v>
      </c>
      <c r="C279" s="31">
        <v>600</v>
      </c>
      <c r="D279" s="31">
        <v>600</v>
      </c>
      <c r="E279" s="32">
        <f t="shared" si="16"/>
        <v>1</v>
      </c>
      <c r="F279" s="6">
        <v>600000</v>
      </c>
      <c r="G279" s="6">
        <v>600000</v>
      </c>
      <c r="H279" s="1">
        <f t="shared" si="14"/>
        <v>0</v>
      </c>
      <c r="I279" s="1">
        <f t="shared" si="15"/>
        <v>0</v>
      </c>
    </row>
    <row r="280" spans="1:9" collapsed="1" x14ac:dyDescent="0.2">
      <c r="A280" s="13" t="s">
        <v>322</v>
      </c>
      <c r="B280" s="41" t="s">
        <v>440</v>
      </c>
      <c r="C280" s="28">
        <f>C281+C285+C289+C305+C318</f>
        <v>21724.34</v>
      </c>
      <c r="D280" s="28">
        <f>D281+D285+D289+D305+D318</f>
        <v>20780.210000000003</v>
      </c>
      <c r="E280" s="29">
        <f t="shared" si="16"/>
        <v>0.95654045186182879</v>
      </c>
      <c r="F280" s="6">
        <v>21724352.780000001</v>
      </c>
      <c r="G280" s="6">
        <v>20780221.690000001</v>
      </c>
      <c r="H280" s="1">
        <f t="shared" si="14"/>
        <v>1.2780000000930158E-2</v>
      </c>
      <c r="I280" s="1">
        <f t="shared" si="15"/>
        <v>1.1689999999362044E-2</v>
      </c>
    </row>
    <row r="281" spans="1:9" x14ac:dyDescent="0.2">
      <c r="A281" s="9" t="s">
        <v>323</v>
      </c>
      <c r="B281" s="30" t="s">
        <v>441</v>
      </c>
      <c r="C281" s="31">
        <f t="shared" ref="C281:D283" si="17">C282</f>
        <v>576.33000000000004</v>
      </c>
      <c r="D281" s="31">
        <f t="shared" si="17"/>
        <v>576.33000000000004</v>
      </c>
      <c r="E281" s="32">
        <f t="shared" si="16"/>
        <v>1</v>
      </c>
      <c r="F281" s="6">
        <v>576334</v>
      </c>
      <c r="G281" s="6">
        <v>576333.84</v>
      </c>
      <c r="H281" s="1">
        <f t="shared" si="14"/>
        <v>3.9999999999054126E-3</v>
      </c>
      <c r="I281" s="1">
        <f t="shared" si="15"/>
        <v>3.8399999999683132E-3</v>
      </c>
    </row>
    <row r="282" spans="1:9" ht="25.5" hidden="1" outlineLevel="1" x14ac:dyDescent="0.2">
      <c r="A282" s="9" t="s">
        <v>81</v>
      </c>
      <c r="B282" s="30" t="s">
        <v>324</v>
      </c>
      <c r="C282" s="31">
        <f t="shared" si="17"/>
        <v>576.33000000000004</v>
      </c>
      <c r="D282" s="31">
        <f t="shared" si="17"/>
        <v>576.33000000000004</v>
      </c>
      <c r="E282" s="32">
        <f t="shared" si="16"/>
        <v>1</v>
      </c>
      <c r="F282" s="6">
        <v>576334</v>
      </c>
      <c r="G282" s="6">
        <v>576333.84</v>
      </c>
      <c r="H282" s="1">
        <f t="shared" si="14"/>
        <v>3.9999999999054126E-3</v>
      </c>
      <c r="I282" s="1">
        <f t="shared" si="15"/>
        <v>3.8399999999683132E-3</v>
      </c>
    </row>
    <row r="283" spans="1:9" ht="25.5" hidden="1" outlineLevel="1" x14ac:dyDescent="0.2">
      <c r="A283" s="9" t="s">
        <v>325</v>
      </c>
      <c r="B283" s="30" t="s">
        <v>326</v>
      </c>
      <c r="C283" s="31">
        <f t="shared" si="17"/>
        <v>576.33000000000004</v>
      </c>
      <c r="D283" s="31">
        <f t="shared" si="17"/>
        <v>576.33000000000004</v>
      </c>
      <c r="E283" s="32">
        <f t="shared" si="16"/>
        <v>1</v>
      </c>
      <c r="F283" s="6">
        <v>576334</v>
      </c>
      <c r="G283" s="6">
        <v>576333.84</v>
      </c>
      <c r="H283" s="1">
        <f t="shared" si="14"/>
        <v>3.9999999999054126E-3</v>
      </c>
      <c r="I283" s="1">
        <f t="shared" si="15"/>
        <v>3.8399999999683132E-3</v>
      </c>
    </row>
    <row r="284" spans="1:9" hidden="1" outlineLevel="1" x14ac:dyDescent="0.2">
      <c r="A284" s="9" t="s">
        <v>327</v>
      </c>
      <c r="B284" s="30" t="s">
        <v>328</v>
      </c>
      <c r="C284" s="31">
        <v>576.33000000000004</v>
      </c>
      <c r="D284" s="31">
        <v>576.33000000000004</v>
      </c>
      <c r="E284" s="32">
        <f t="shared" si="16"/>
        <v>1</v>
      </c>
      <c r="F284" s="6">
        <v>576334</v>
      </c>
      <c r="G284" s="6">
        <v>576333.84</v>
      </c>
      <c r="H284" s="1">
        <f t="shared" si="14"/>
        <v>3.9999999999054126E-3</v>
      </c>
      <c r="I284" s="1">
        <f t="shared" si="15"/>
        <v>3.8399999999683132E-3</v>
      </c>
    </row>
    <row r="285" spans="1:9" collapsed="1" x14ac:dyDescent="0.2">
      <c r="A285" s="9" t="s">
        <v>329</v>
      </c>
      <c r="B285" s="30" t="s">
        <v>442</v>
      </c>
      <c r="C285" s="31">
        <f t="shared" ref="C285:D287" si="18">C286</f>
        <v>4203.7700000000004</v>
      </c>
      <c r="D285" s="31">
        <f t="shared" si="18"/>
        <v>4203.7700000000004</v>
      </c>
      <c r="E285" s="32">
        <f t="shared" si="16"/>
        <v>1</v>
      </c>
      <c r="F285" s="6">
        <v>4203770</v>
      </c>
      <c r="G285" s="6">
        <v>4203770</v>
      </c>
      <c r="H285" s="1">
        <f t="shared" si="14"/>
        <v>0</v>
      </c>
      <c r="I285" s="1">
        <f t="shared" si="15"/>
        <v>0</v>
      </c>
    </row>
    <row r="286" spans="1:9" ht="38.25" hidden="1" outlineLevel="1" x14ac:dyDescent="0.2">
      <c r="A286" s="9" t="s">
        <v>87</v>
      </c>
      <c r="B286" s="30" t="s">
        <v>330</v>
      </c>
      <c r="C286" s="31">
        <f t="shared" si="18"/>
        <v>4203.7700000000004</v>
      </c>
      <c r="D286" s="31">
        <f t="shared" si="18"/>
        <v>4203.7700000000004</v>
      </c>
      <c r="E286" s="32">
        <f t="shared" si="16"/>
        <v>1</v>
      </c>
      <c r="F286" s="6">
        <v>4203770</v>
      </c>
      <c r="G286" s="6">
        <v>4203770</v>
      </c>
      <c r="H286" s="1">
        <f t="shared" si="14"/>
        <v>0</v>
      </c>
      <c r="I286" s="1">
        <f t="shared" si="15"/>
        <v>0</v>
      </c>
    </row>
    <row r="287" spans="1:9" hidden="1" outlineLevel="1" x14ac:dyDescent="0.2">
      <c r="A287" s="9" t="s">
        <v>89</v>
      </c>
      <c r="B287" s="30" t="s">
        <v>331</v>
      </c>
      <c r="C287" s="31">
        <f t="shared" si="18"/>
        <v>4203.7700000000004</v>
      </c>
      <c r="D287" s="31">
        <f t="shared" si="18"/>
        <v>4203.7700000000004</v>
      </c>
      <c r="E287" s="32">
        <f t="shared" si="16"/>
        <v>1</v>
      </c>
      <c r="F287" s="6">
        <v>4203770</v>
      </c>
      <c r="G287" s="6">
        <v>4203770</v>
      </c>
      <c r="H287" s="1">
        <f t="shared" si="14"/>
        <v>0</v>
      </c>
      <c r="I287" s="1">
        <f t="shared" si="15"/>
        <v>0</v>
      </c>
    </row>
    <row r="288" spans="1:9" ht="63.75" hidden="1" outlineLevel="1" x14ac:dyDescent="0.2">
      <c r="A288" s="9" t="s">
        <v>174</v>
      </c>
      <c r="B288" s="30" t="s">
        <v>332</v>
      </c>
      <c r="C288" s="31">
        <v>4203.7700000000004</v>
      </c>
      <c r="D288" s="31">
        <v>4203.7700000000004</v>
      </c>
      <c r="E288" s="32">
        <f t="shared" si="16"/>
        <v>1</v>
      </c>
      <c r="F288" s="6">
        <v>4203770</v>
      </c>
      <c r="G288" s="6">
        <v>4203770</v>
      </c>
      <c r="H288" s="1">
        <f t="shared" si="14"/>
        <v>0</v>
      </c>
      <c r="I288" s="1">
        <f t="shared" si="15"/>
        <v>0</v>
      </c>
    </row>
    <row r="289" spans="1:9" collapsed="1" x14ac:dyDescent="0.2">
      <c r="A289" s="9" t="s">
        <v>333</v>
      </c>
      <c r="B289" s="30" t="s">
        <v>443</v>
      </c>
      <c r="C289" s="31">
        <f>C290+C293+C297+C302</f>
        <v>3222.58</v>
      </c>
      <c r="D289" s="31">
        <f>D290+D293+D297+D302</f>
        <v>2772.89</v>
      </c>
      <c r="E289" s="32">
        <f t="shared" si="16"/>
        <v>0.86045652861992561</v>
      </c>
      <c r="F289" s="6">
        <v>3222590</v>
      </c>
      <c r="G289" s="6">
        <v>2772896.23</v>
      </c>
      <c r="H289" s="1">
        <f t="shared" si="14"/>
        <v>1.0000000000218279E-2</v>
      </c>
      <c r="I289" s="1">
        <f t="shared" si="15"/>
        <v>6.2299999999595457E-3</v>
      </c>
    </row>
    <row r="290" spans="1:9" ht="25.5" hidden="1" outlineLevel="1" x14ac:dyDescent="0.2">
      <c r="A290" s="9" t="s">
        <v>21</v>
      </c>
      <c r="B290" s="30" t="s">
        <v>334</v>
      </c>
      <c r="C290" s="31">
        <f>C291</f>
        <v>1092.3599999999999</v>
      </c>
      <c r="D290" s="31">
        <f>D291</f>
        <v>1020.54</v>
      </c>
      <c r="E290" s="32">
        <f t="shared" si="16"/>
        <v>0.93425244424914866</v>
      </c>
      <c r="F290" s="6">
        <v>1092360</v>
      </c>
      <c r="G290" s="6">
        <v>1020537.77</v>
      </c>
      <c r="H290" s="1">
        <f t="shared" si="14"/>
        <v>0</v>
      </c>
      <c r="I290" s="1">
        <f t="shared" si="15"/>
        <v>-2.2299999999404463E-3</v>
      </c>
    </row>
    <row r="291" spans="1:9" ht="38.25" hidden="1" outlineLevel="1" x14ac:dyDescent="0.2">
      <c r="A291" s="9" t="s">
        <v>23</v>
      </c>
      <c r="B291" s="30" t="s">
        <v>335</v>
      </c>
      <c r="C291" s="31">
        <f>C292</f>
        <v>1092.3599999999999</v>
      </c>
      <c r="D291" s="31">
        <f>D292</f>
        <v>1020.54</v>
      </c>
      <c r="E291" s="32">
        <f t="shared" si="16"/>
        <v>0.93425244424914866</v>
      </c>
      <c r="F291" s="6">
        <v>1092360</v>
      </c>
      <c r="G291" s="6">
        <v>1020537.77</v>
      </c>
      <c r="H291" s="1">
        <f t="shared" si="14"/>
        <v>0</v>
      </c>
      <c r="I291" s="1">
        <f t="shared" si="15"/>
        <v>-2.2299999999404463E-3</v>
      </c>
    </row>
    <row r="292" spans="1:9" hidden="1" outlineLevel="1" x14ac:dyDescent="0.2">
      <c r="A292" s="9" t="s">
        <v>25</v>
      </c>
      <c r="B292" s="30" t="s">
        <v>336</v>
      </c>
      <c r="C292" s="31">
        <v>1092.3599999999999</v>
      </c>
      <c r="D292" s="31">
        <v>1020.54</v>
      </c>
      <c r="E292" s="32">
        <f t="shared" si="16"/>
        <v>0.93425244424914866</v>
      </c>
      <c r="F292" s="6">
        <v>1092360</v>
      </c>
      <c r="G292" s="6">
        <v>1020537.77</v>
      </c>
      <c r="H292" s="1">
        <f t="shared" si="14"/>
        <v>0</v>
      </c>
      <c r="I292" s="1">
        <f t="shared" si="15"/>
        <v>-2.2299999999404463E-3</v>
      </c>
    </row>
    <row r="293" spans="1:9" ht="25.5" hidden="1" outlineLevel="1" x14ac:dyDescent="0.2">
      <c r="A293" s="9" t="s">
        <v>81</v>
      </c>
      <c r="B293" s="30" t="s">
        <v>337</v>
      </c>
      <c r="C293" s="31">
        <f>C294</f>
        <v>1283.4100000000001</v>
      </c>
      <c r="D293" s="31">
        <f>D294</f>
        <v>1042.7</v>
      </c>
      <c r="E293" s="32">
        <f t="shared" si="16"/>
        <v>0.81244497081992506</v>
      </c>
      <c r="F293" s="6">
        <v>1283414</v>
      </c>
      <c r="G293" s="6">
        <v>1042704.23</v>
      </c>
      <c r="H293" s="1">
        <f t="shared" si="14"/>
        <v>3.9999999999054126E-3</v>
      </c>
      <c r="I293" s="1">
        <f t="shared" si="15"/>
        <v>4.2300000000068394E-3</v>
      </c>
    </row>
    <row r="294" spans="1:9" ht="25.5" hidden="1" outlineLevel="1" x14ac:dyDescent="0.2">
      <c r="A294" s="9" t="s">
        <v>83</v>
      </c>
      <c r="B294" s="30" t="s">
        <v>338</v>
      </c>
      <c r="C294" s="31">
        <f>C295+C296</f>
        <v>1283.4100000000001</v>
      </c>
      <c r="D294" s="31">
        <f>D295+D296</f>
        <v>1042.7</v>
      </c>
      <c r="E294" s="32">
        <f t="shared" si="16"/>
        <v>0.81244497081992506</v>
      </c>
      <c r="F294" s="6">
        <v>1283414</v>
      </c>
      <c r="G294" s="6">
        <v>1042704.23</v>
      </c>
      <c r="H294" s="1">
        <f t="shared" si="14"/>
        <v>3.9999999999054126E-3</v>
      </c>
      <c r="I294" s="1">
        <f t="shared" si="15"/>
        <v>4.2300000000068394E-3</v>
      </c>
    </row>
    <row r="295" spans="1:9" ht="38.25" hidden="1" outlineLevel="1" x14ac:dyDescent="0.2">
      <c r="A295" s="9" t="s">
        <v>85</v>
      </c>
      <c r="B295" s="30" t="s">
        <v>339</v>
      </c>
      <c r="C295" s="31">
        <v>1170.4100000000001</v>
      </c>
      <c r="D295" s="31">
        <v>947.2</v>
      </c>
      <c r="E295" s="32">
        <f t="shared" si="16"/>
        <v>0.80928905255423311</v>
      </c>
      <c r="F295" s="6">
        <v>1170414</v>
      </c>
      <c r="G295" s="6">
        <v>947204.23</v>
      </c>
      <c r="H295" s="1">
        <f t="shared" si="14"/>
        <v>3.9999999999054126E-3</v>
      </c>
      <c r="I295" s="1">
        <f t="shared" si="15"/>
        <v>4.2299999998931526E-3</v>
      </c>
    </row>
    <row r="296" spans="1:9" ht="25.5" hidden="1" outlineLevel="1" x14ac:dyDescent="0.2">
      <c r="A296" s="9" t="s">
        <v>294</v>
      </c>
      <c r="B296" s="30" t="s">
        <v>340</v>
      </c>
      <c r="C296" s="31">
        <v>113</v>
      </c>
      <c r="D296" s="31">
        <v>95.5</v>
      </c>
      <c r="E296" s="32">
        <f t="shared" si="16"/>
        <v>0.84513274336283184</v>
      </c>
      <c r="F296" s="6">
        <v>113000</v>
      </c>
      <c r="G296" s="6">
        <v>95500</v>
      </c>
      <c r="H296" s="1">
        <f t="shared" si="14"/>
        <v>0</v>
      </c>
      <c r="I296" s="1">
        <f t="shared" si="15"/>
        <v>0</v>
      </c>
    </row>
    <row r="297" spans="1:9" ht="38.25" hidden="1" outlineLevel="1" x14ac:dyDescent="0.2">
      <c r="A297" s="9" t="s">
        <v>87</v>
      </c>
      <c r="B297" s="30" t="s">
        <v>341</v>
      </c>
      <c r="C297" s="31">
        <f>C298+C300</f>
        <v>566.01</v>
      </c>
      <c r="D297" s="31">
        <f>D298+D300</f>
        <v>563.65</v>
      </c>
      <c r="E297" s="32">
        <f t="shared" si="16"/>
        <v>0.99583046235932227</v>
      </c>
      <c r="F297" s="6">
        <v>566016</v>
      </c>
      <c r="G297" s="6">
        <v>563654.23</v>
      </c>
      <c r="H297" s="1">
        <f t="shared" si="14"/>
        <v>5.9999999999718057E-3</v>
      </c>
      <c r="I297" s="1">
        <f t="shared" si="15"/>
        <v>4.2300000000068394E-3</v>
      </c>
    </row>
    <row r="298" spans="1:9" hidden="1" outlineLevel="1" x14ac:dyDescent="0.2">
      <c r="A298" s="9" t="s">
        <v>89</v>
      </c>
      <c r="B298" s="30" t="s">
        <v>342</v>
      </c>
      <c r="C298" s="31">
        <f>C299</f>
        <v>464.95</v>
      </c>
      <c r="D298" s="31">
        <f>D299</f>
        <v>464.95</v>
      </c>
      <c r="E298" s="32">
        <f t="shared" si="16"/>
        <v>1</v>
      </c>
      <c r="F298" s="6">
        <v>464951.66</v>
      </c>
      <c r="G298" s="6">
        <v>464951.66</v>
      </c>
      <c r="H298" s="1">
        <f t="shared" si="14"/>
        <v>1.6599999999584725E-3</v>
      </c>
      <c r="I298" s="1">
        <f t="shared" si="15"/>
        <v>1.6599999999584725E-3</v>
      </c>
    </row>
    <row r="299" spans="1:9" hidden="1" outlineLevel="1" x14ac:dyDescent="0.2">
      <c r="A299" s="9" t="s">
        <v>91</v>
      </c>
      <c r="B299" s="30" t="s">
        <v>343</v>
      </c>
      <c r="C299" s="31">
        <v>464.95</v>
      </c>
      <c r="D299" s="31">
        <v>464.95</v>
      </c>
      <c r="E299" s="32">
        <f t="shared" si="16"/>
        <v>1</v>
      </c>
      <c r="F299" s="6">
        <v>464951.66</v>
      </c>
      <c r="G299" s="6">
        <v>464951.66</v>
      </c>
      <c r="H299" s="1">
        <f t="shared" si="14"/>
        <v>1.6599999999584725E-3</v>
      </c>
      <c r="I299" s="1">
        <f t="shared" si="15"/>
        <v>1.6599999999584725E-3</v>
      </c>
    </row>
    <row r="300" spans="1:9" hidden="1" outlineLevel="1" x14ac:dyDescent="0.2">
      <c r="A300" s="9" t="s">
        <v>93</v>
      </c>
      <c r="B300" s="30" t="s">
        <v>344</v>
      </c>
      <c r="C300" s="31">
        <f>C301</f>
        <v>101.06</v>
      </c>
      <c r="D300" s="31">
        <f>D301</f>
        <v>98.7</v>
      </c>
      <c r="E300" s="32">
        <f t="shared" si="16"/>
        <v>0.97664753611715815</v>
      </c>
      <c r="F300" s="6">
        <v>101064.34</v>
      </c>
      <c r="G300" s="6">
        <v>98702.57</v>
      </c>
      <c r="H300" s="1">
        <f t="shared" si="14"/>
        <v>4.3399999999991223E-3</v>
      </c>
      <c r="I300" s="1">
        <f t="shared" si="15"/>
        <v>2.5700000000057344E-3</v>
      </c>
    </row>
    <row r="301" spans="1:9" hidden="1" outlineLevel="1" x14ac:dyDescent="0.2">
      <c r="A301" s="9" t="s">
        <v>97</v>
      </c>
      <c r="B301" s="30" t="s">
        <v>345</v>
      </c>
      <c r="C301" s="31">
        <v>101.06</v>
      </c>
      <c r="D301" s="31">
        <v>98.7</v>
      </c>
      <c r="E301" s="32">
        <f t="shared" si="16"/>
        <v>0.97664753611715815</v>
      </c>
      <c r="F301" s="6">
        <v>101064.34</v>
      </c>
      <c r="G301" s="6">
        <v>98702.57</v>
      </c>
      <c r="H301" s="1">
        <f t="shared" si="14"/>
        <v>4.3399999999991223E-3</v>
      </c>
      <c r="I301" s="1">
        <f t="shared" si="15"/>
        <v>2.5700000000057344E-3</v>
      </c>
    </row>
    <row r="302" spans="1:9" hidden="1" outlineLevel="1" x14ac:dyDescent="0.2">
      <c r="A302" s="9" t="s">
        <v>36</v>
      </c>
      <c r="B302" s="30" t="s">
        <v>346</v>
      </c>
      <c r="C302" s="31">
        <f>C303</f>
        <v>280.8</v>
      </c>
      <c r="D302" s="31">
        <f>D303</f>
        <v>146</v>
      </c>
      <c r="E302" s="32">
        <f t="shared" si="16"/>
        <v>0.51994301994301995</v>
      </c>
      <c r="F302" s="6">
        <v>280800</v>
      </c>
      <c r="G302" s="6">
        <v>146000</v>
      </c>
      <c r="H302" s="1">
        <f t="shared" si="14"/>
        <v>0</v>
      </c>
      <c r="I302" s="1">
        <f t="shared" si="15"/>
        <v>0</v>
      </c>
    </row>
    <row r="303" spans="1:9" ht="51" hidden="1" outlineLevel="1" x14ac:dyDescent="0.2">
      <c r="A303" s="9" t="s">
        <v>100</v>
      </c>
      <c r="B303" s="30" t="s">
        <v>347</v>
      </c>
      <c r="C303" s="31">
        <f>C304</f>
        <v>280.8</v>
      </c>
      <c r="D303" s="31">
        <f>D304</f>
        <v>146</v>
      </c>
      <c r="E303" s="32">
        <f t="shared" si="16"/>
        <v>0.51994301994301995</v>
      </c>
      <c r="F303" s="6">
        <v>280800</v>
      </c>
      <c r="G303" s="6">
        <v>146000</v>
      </c>
      <c r="H303" s="1">
        <f t="shared" si="14"/>
        <v>0</v>
      </c>
      <c r="I303" s="1">
        <f t="shared" si="15"/>
        <v>0</v>
      </c>
    </row>
    <row r="304" spans="1:9" ht="51" hidden="1" outlineLevel="1" x14ac:dyDescent="0.2">
      <c r="A304" s="9" t="s">
        <v>102</v>
      </c>
      <c r="B304" s="30" t="s">
        <v>348</v>
      </c>
      <c r="C304" s="31">
        <v>280.8</v>
      </c>
      <c r="D304" s="31">
        <v>146</v>
      </c>
      <c r="E304" s="32">
        <f t="shared" si="16"/>
        <v>0.51994301994301995</v>
      </c>
      <c r="F304" s="6">
        <v>280800</v>
      </c>
      <c r="G304" s="6">
        <v>146000</v>
      </c>
      <c r="H304" s="1">
        <f t="shared" si="14"/>
        <v>0</v>
      </c>
      <c r="I304" s="1">
        <f t="shared" si="15"/>
        <v>0</v>
      </c>
    </row>
    <row r="305" spans="1:9" collapsed="1" x14ac:dyDescent="0.2">
      <c r="A305" s="9" t="s">
        <v>349</v>
      </c>
      <c r="B305" s="30" t="s">
        <v>444</v>
      </c>
      <c r="C305" s="31">
        <f>C306+C309+C313</f>
        <v>7510.21</v>
      </c>
      <c r="D305" s="31">
        <f>D306+D309+D313</f>
        <v>7030.630000000001</v>
      </c>
      <c r="E305" s="32">
        <f t="shared" si="16"/>
        <v>0.93614293075692967</v>
      </c>
      <c r="F305" s="6">
        <v>7510210</v>
      </c>
      <c r="G305" s="6">
        <v>7030632.7599999998</v>
      </c>
      <c r="H305" s="1">
        <f t="shared" si="14"/>
        <v>0</v>
      </c>
      <c r="I305" s="1">
        <f t="shared" si="15"/>
        <v>2.7599999984886381E-3</v>
      </c>
    </row>
    <row r="306" spans="1:9" ht="25.5" hidden="1" outlineLevel="1" x14ac:dyDescent="0.2">
      <c r="A306" s="9" t="s">
        <v>21</v>
      </c>
      <c r="B306" s="30" t="s">
        <v>350</v>
      </c>
      <c r="C306" s="31">
        <f>C307</f>
        <v>1157.3399999999999</v>
      </c>
      <c r="D306" s="31">
        <f>D307</f>
        <v>1067.02</v>
      </c>
      <c r="E306" s="32">
        <f t="shared" si="16"/>
        <v>0.92195897489069767</v>
      </c>
      <c r="F306" s="6">
        <v>1157340</v>
      </c>
      <c r="G306" s="6">
        <v>1067023</v>
      </c>
      <c r="H306" s="1">
        <f t="shared" si="14"/>
        <v>0</v>
      </c>
      <c r="I306" s="1">
        <f t="shared" si="15"/>
        <v>2.9999999999290594E-3</v>
      </c>
    </row>
    <row r="307" spans="1:9" ht="38.25" hidden="1" outlineLevel="1" x14ac:dyDescent="0.2">
      <c r="A307" s="9" t="s">
        <v>23</v>
      </c>
      <c r="B307" s="30" t="s">
        <v>351</v>
      </c>
      <c r="C307" s="31">
        <f>C308</f>
        <v>1157.3399999999999</v>
      </c>
      <c r="D307" s="31">
        <f>D308</f>
        <v>1067.02</v>
      </c>
      <c r="E307" s="32">
        <f t="shared" si="16"/>
        <v>0.92195897489069767</v>
      </c>
      <c r="F307" s="6">
        <v>1157340</v>
      </c>
      <c r="G307" s="6">
        <v>1067023</v>
      </c>
      <c r="H307" s="1">
        <f t="shared" si="14"/>
        <v>0</v>
      </c>
      <c r="I307" s="1">
        <f t="shared" si="15"/>
        <v>2.9999999999290594E-3</v>
      </c>
    </row>
    <row r="308" spans="1:9" hidden="1" outlineLevel="1" x14ac:dyDescent="0.2">
      <c r="A308" s="9" t="s">
        <v>25</v>
      </c>
      <c r="B308" s="30" t="s">
        <v>352</v>
      </c>
      <c r="C308" s="31">
        <v>1157.3399999999999</v>
      </c>
      <c r="D308" s="31">
        <v>1067.02</v>
      </c>
      <c r="E308" s="32">
        <f t="shared" si="16"/>
        <v>0.92195897489069767</v>
      </c>
      <c r="F308" s="6">
        <v>1157340</v>
      </c>
      <c r="G308" s="6">
        <v>1067023</v>
      </c>
      <c r="H308" s="1">
        <f t="shared" si="14"/>
        <v>0</v>
      </c>
      <c r="I308" s="1">
        <f t="shared" si="15"/>
        <v>2.9999999999290594E-3</v>
      </c>
    </row>
    <row r="309" spans="1:9" ht="25.5" hidden="1" outlineLevel="1" x14ac:dyDescent="0.2">
      <c r="A309" s="9" t="s">
        <v>81</v>
      </c>
      <c r="B309" s="30" t="s">
        <v>353</v>
      </c>
      <c r="C309" s="31">
        <f>C310</f>
        <v>5766</v>
      </c>
      <c r="D309" s="31">
        <f>D310</f>
        <v>5401.9400000000005</v>
      </c>
      <c r="E309" s="32">
        <f t="shared" si="16"/>
        <v>0.93686090877558104</v>
      </c>
      <c r="F309" s="6">
        <v>5766000</v>
      </c>
      <c r="G309" s="6">
        <v>5401944.7599999998</v>
      </c>
      <c r="H309" s="1">
        <f t="shared" si="14"/>
        <v>0</v>
      </c>
      <c r="I309" s="1">
        <f t="shared" si="15"/>
        <v>4.7599999988960917E-3</v>
      </c>
    </row>
    <row r="310" spans="1:9" ht="25.5" hidden="1" outlineLevel="1" x14ac:dyDescent="0.2">
      <c r="A310" s="9" t="s">
        <v>83</v>
      </c>
      <c r="B310" s="30" t="s">
        <v>354</v>
      </c>
      <c r="C310" s="31">
        <f>C311+C312</f>
        <v>5766</v>
      </c>
      <c r="D310" s="31">
        <f>D311+D312</f>
        <v>5401.9400000000005</v>
      </c>
      <c r="E310" s="32">
        <f t="shared" si="16"/>
        <v>0.93686090877558104</v>
      </c>
      <c r="F310" s="6">
        <v>5766000</v>
      </c>
      <c r="G310" s="6">
        <v>5401944.7599999998</v>
      </c>
      <c r="H310" s="1">
        <f t="shared" si="14"/>
        <v>0</v>
      </c>
      <c r="I310" s="1">
        <f t="shared" si="15"/>
        <v>4.7599999988960917E-3</v>
      </c>
    </row>
    <row r="311" spans="1:9" ht="38.25" hidden="1" outlineLevel="1" x14ac:dyDescent="0.2">
      <c r="A311" s="9" t="s">
        <v>85</v>
      </c>
      <c r="B311" s="30" t="s">
        <v>355</v>
      </c>
      <c r="C311" s="31">
        <v>3196.04</v>
      </c>
      <c r="D311" s="31">
        <v>2991.64</v>
      </c>
      <c r="E311" s="32">
        <f t="shared" si="16"/>
        <v>0.93604585674772534</v>
      </c>
      <c r="F311" s="6">
        <v>3196038</v>
      </c>
      <c r="G311" s="6">
        <v>2991648.38</v>
      </c>
      <c r="H311" s="1">
        <f t="shared" si="14"/>
        <v>-1.9999999999527063E-3</v>
      </c>
      <c r="I311" s="1">
        <f t="shared" si="15"/>
        <v>8.3800000002156594E-3</v>
      </c>
    </row>
    <row r="312" spans="1:9" ht="25.5" hidden="1" outlineLevel="1" x14ac:dyDescent="0.2">
      <c r="A312" s="9" t="s">
        <v>294</v>
      </c>
      <c r="B312" s="30" t="s">
        <v>356</v>
      </c>
      <c r="C312" s="31">
        <v>2569.96</v>
      </c>
      <c r="D312" s="31">
        <v>2410.3000000000002</v>
      </c>
      <c r="E312" s="32">
        <f t="shared" si="16"/>
        <v>0.93787451944777356</v>
      </c>
      <c r="F312" s="6">
        <v>2569962</v>
      </c>
      <c r="G312" s="6">
        <v>2410296.38</v>
      </c>
      <c r="H312" s="1">
        <f t="shared" si="14"/>
        <v>1.9999999999527063E-3</v>
      </c>
      <c r="I312" s="1">
        <f t="shared" si="15"/>
        <v>-3.620000000410073E-3</v>
      </c>
    </row>
    <row r="313" spans="1:9" ht="38.25" hidden="1" outlineLevel="1" x14ac:dyDescent="0.2">
      <c r="A313" s="9" t="s">
        <v>87</v>
      </c>
      <c r="B313" s="30" t="s">
        <v>357</v>
      </c>
      <c r="C313" s="31">
        <f>C314+C316</f>
        <v>586.87</v>
      </c>
      <c r="D313" s="31">
        <f>D314+D316</f>
        <v>561.66999999999996</v>
      </c>
      <c r="E313" s="32">
        <f t="shared" si="16"/>
        <v>0.957060337042275</v>
      </c>
      <c r="F313" s="6">
        <v>586870</v>
      </c>
      <c r="G313" s="6">
        <v>561665</v>
      </c>
      <c r="H313" s="1">
        <f t="shared" si="14"/>
        <v>0</v>
      </c>
      <c r="I313" s="1">
        <f t="shared" si="15"/>
        <v>-4.9999999999954525E-3</v>
      </c>
    </row>
    <row r="314" spans="1:9" hidden="1" outlineLevel="1" x14ac:dyDescent="0.2">
      <c r="A314" s="9" t="s">
        <v>89</v>
      </c>
      <c r="B314" s="30" t="s">
        <v>358</v>
      </c>
      <c r="C314" s="31">
        <f>C315</f>
        <v>51.23</v>
      </c>
      <c r="D314" s="31">
        <f>D315</f>
        <v>51.23</v>
      </c>
      <c r="E314" s="32">
        <f t="shared" si="16"/>
        <v>1</v>
      </c>
      <c r="F314" s="6">
        <v>51230</v>
      </c>
      <c r="G314" s="6">
        <v>51225</v>
      </c>
      <c r="H314" s="1">
        <f t="shared" si="14"/>
        <v>0</v>
      </c>
      <c r="I314" s="1">
        <f t="shared" si="15"/>
        <v>-4.9999999999954525E-3</v>
      </c>
    </row>
    <row r="315" spans="1:9" hidden="1" outlineLevel="1" x14ac:dyDescent="0.2">
      <c r="A315" s="9" t="s">
        <v>91</v>
      </c>
      <c r="B315" s="30" t="s">
        <v>359</v>
      </c>
      <c r="C315" s="31">
        <v>51.23</v>
      </c>
      <c r="D315" s="31">
        <v>51.23</v>
      </c>
      <c r="E315" s="32">
        <f t="shared" si="16"/>
        <v>1</v>
      </c>
      <c r="F315" s="6">
        <v>51230</v>
      </c>
      <c r="G315" s="6">
        <v>51225</v>
      </c>
      <c r="H315" s="1">
        <f t="shared" si="14"/>
        <v>0</v>
      </c>
      <c r="I315" s="1">
        <f t="shared" si="15"/>
        <v>-4.9999999999954525E-3</v>
      </c>
    </row>
    <row r="316" spans="1:9" hidden="1" outlineLevel="1" x14ac:dyDescent="0.2">
      <c r="A316" s="9" t="s">
        <v>93</v>
      </c>
      <c r="B316" s="30" t="s">
        <v>360</v>
      </c>
      <c r="C316" s="31">
        <f>C317</f>
        <v>535.64</v>
      </c>
      <c r="D316" s="31">
        <f>D317</f>
        <v>510.44</v>
      </c>
      <c r="E316" s="32">
        <f t="shared" si="16"/>
        <v>0.95295347621536852</v>
      </c>
      <c r="F316" s="6">
        <v>535640</v>
      </c>
      <c r="G316" s="6">
        <v>510440</v>
      </c>
      <c r="H316" s="1">
        <f t="shared" si="14"/>
        <v>0</v>
      </c>
      <c r="I316" s="1">
        <f t="shared" si="15"/>
        <v>0</v>
      </c>
    </row>
    <row r="317" spans="1:9" hidden="1" outlineLevel="1" x14ac:dyDescent="0.2">
      <c r="A317" s="9" t="s">
        <v>97</v>
      </c>
      <c r="B317" s="30" t="s">
        <v>361</v>
      </c>
      <c r="C317" s="31">
        <v>535.64</v>
      </c>
      <c r="D317" s="31">
        <v>510.44</v>
      </c>
      <c r="E317" s="32">
        <f t="shared" si="16"/>
        <v>0.95295347621536852</v>
      </c>
      <c r="F317" s="6">
        <v>535640</v>
      </c>
      <c r="G317" s="6">
        <v>510440</v>
      </c>
      <c r="H317" s="1">
        <f t="shared" si="14"/>
        <v>0</v>
      </c>
      <c r="I317" s="1">
        <f t="shared" si="15"/>
        <v>0</v>
      </c>
    </row>
    <row r="318" spans="1:9" collapsed="1" x14ac:dyDescent="0.2">
      <c r="A318" s="9" t="s">
        <v>362</v>
      </c>
      <c r="B318" s="30" t="s">
        <v>445</v>
      </c>
      <c r="C318" s="31">
        <f>C319+C324+C327</f>
        <v>6211.4500000000007</v>
      </c>
      <c r="D318" s="31">
        <f>D319+D324+D327</f>
        <v>6196.5900000000011</v>
      </c>
      <c r="E318" s="32">
        <f t="shared" si="16"/>
        <v>0.99760764394787049</v>
      </c>
      <c r="F318" s="6">
        <v>6211448.7800000003</v>
      </c>
      <c r="G318" s="6">
        <v>6196588.8600000003</v>
      </c>
      <c r="H318" s="1">
        <f t="shared" si="14"/>
        <v>-1.2200000001030276E-3</v>
      </c>
      <c r="I318" s="1">
        <f t="shared" si="15"/>
        <v>-1.1400000003050081E-3</v>
      </c>
    </row>
    <row r="319" spans="1:9" ht="63.75" hidden="1" outlineLevel="1" x14ac:dyDescent="0.2">
      <c r="A319" s="9" t="s">
        <v>11</v>
      </c>
      <c r="B319" s="30" t="s">
        <v>363</v>
      </c>
      <c r="C319" s="31">
        <f>C320</f>
        <v>5735.0300000000007</v>
      </c>
      <c r="D319" s="31">
        <f>D320</f>
        <v>5722.2300000000005</v>
      </c>
      <c r="E319" s="32">
        <f t="shared" si="16"/>
        <v>0.99776810234645674</v>
      </c>
      <c r="F319" s="6">
        <v>5735029.7800000003</v>
      </c>
      <c r="G319" s="6">
        <v>5722233.8600000003</v>
      </c>
      <c r="H319" s="1">
        <f t="shared" si="14"/>
        <v>-2.2000000080879545E-4</v>
      </c>
      <c r="I319" s="1">
        <f t="shared" si="15"/>
        <v>3.8599999998041312E-3</v>
      </c>
    </row>
    <row r="320" spans="1:9" ht="25.5" hidden="1" outlineLevel="1" x14ac:dyDescent="0.2">
      <c r="A320" s="9" t="s">
        <v>13</v>
      </c>
      <c r="B320" s="30" t="s">
        <v>364</v>
      </c>
      <c r="C320" s="31">
        <f>C321+C322+C323</f>
        <v>5735.0300000000007</v>
      </c>
      <c r="D320" s="31">
        <f>D321+D322+D323</f>
        <v>5722.2300000000005</v>
      </c>
      <c r="E320" s="32">
        <f t="shared" si="16"/>
        <v>0.99776810234645674</v>
      </c>
      <c r="F320" s="6">
        <v>5735029.7800000003</v>
      </c>
      <c r="G320" s="6">
        <v>5722233.8600000003</v>
      </c>
      <c r="H320" s="1">
        <f t="shared" si="14"/>
        <v>-2.2000000080879545E-4</v>
      </c>
      <c r="I320" s="1">
        <f t="shared" si="15"/>
        <v>3.8599999998041312E-3</v>
      </c>
    </row>
    <row r="321" spans="1:9" ht="25.5" hidden="1" outlineLevel="1" x14ac:dyDescent="0.2">
      <c r="A321" s="9" t="s">
        <v>15</v>
      </c>
      <c r="B321" s="30" t="s">
        <v>365</v>
      </c>
      <c r="C321" s="31">
        <v>4412.63</v>
      </c>
      <c r="D321" s="31">
        <v>4408.51</v>
      </c>
      <c r="E321" s="32">
        <f t="shared" si="16"/>
        <v>0.99906631645979838</v>
      </c>
      <c r="F321" s="6">
        <v>4412629</v>
      </c>
      <c r="G321" s="6">
        <v>4408515.2</v>
      </c>
      <c r="H321" s="1">
        <f t="shared" si="14"/>
        <v>-1.0000000002037268E-3</v>
      </c>
      <c r="I321" s="1">
        <f t="shared" si="15"/>
        <v>5.1999999996041879E-3</v>
      </c>
    </row>
    <row r="322" spans="1:9" ht="38.25" hidden="1" outlineLevel="1" x14ac:dyDescent="0.2">
      <c r="A322" s="9" t="s">
        <v>17</v>
      </c>
      <c r="B322" s="30" t="s">
        <v>366</v>
      </c>
      <c r="C322" s="31">
        <v>3</v>
      </c>
      <c r="D322" s="31"/>
      <c r="E322" s="32">
        <f t="shared" si="16"/>
        <v>0</v>
      </c>
      <c r="F322" s="6">
        <v>3000</v>
      </c>
      <c r="G322" s="6" t="s">
        <v>6</v>
      </c>
      <c r="H322" s="1">
        <f t="shared" si="14"/>
        <v>0</v>
      </c>
      <c r="I322" s="1" t="e">
        <f t="shared" si="15"/>
        <v>#VALUE!</v>
      </c>
    </row>
    <row r="323" spans="1:9" ht="51" hidden="1" outlineLevel="1" x14ac:dyDescent="0.2">
      <c r="A323" s="9" t="s">
        <v>19</v>
      </c>
      <c r="B323" s="30" t="s">
        <v>367</v>
      </c>
      <c r="C323" s="31">
        <v>1319.4</v>
      </c>
      <c r="D323" s="31">
        <v>1313.72</v>
      </c>
      <c r="E323" s="32">
        <f t="shared" si="16"/>
        <v>0.99569501288464446</v>
      </c>
      <c r="F323" s="6">
        <v>1319400.78</v>
      </c>
      <c r="G323" s="6">
        <v>1313718.6599999999</v>
      </c>
      <c r="H323" s="1">
        <f t="shared" si="14"/>
        <v>7.7999999984967872E-4</v>
      </c>
      <c r="I323" s="1">
        <f t="shared" si="15"/>
        <v>-1.3400000000274304E-3</v>
      </c>
    </row>
    <row r="324" spans="1:9" ht="25.5" hidden="1" outlineLevel="1" x14ac:dyDescent="0.2">
      <c r="A324" s="9" t="s">
        <v>21</v>
      </c>
      <c r="B324" s="30" t="s">
        <v>368</v>
      </c>
      <c r="C324" s="31">
        <f>C325</f>
        <v>125.55</v>
      </c>
      <c r="D324" s="31">
        <f>D325</f>
        <v>124.05</v>
      </c>
      <c r="E324" s="32">
        <f t="shared" si="16"/>
        <v>0.98805256869772995</v>
      </c>
      <c r="F324" s="6">
        <v>125549</v>
      </c>
      <c r="G324" s="6">
        <v>124049</v>
      </c>
      <c r="H324" s="1">
        <f t="shared" si="14"/>
        <v>-9.9999999999056399E-4</v>
      </c>
      <c r="I324" s="1">
        <f t="shared" si="15"/>
        <v>-9.9999999999056399E-4</v>
      </c>
    </row>
    <row r="325" spans="1:9" ht="38.25" hidden="1" outlineLevel="1" x14ac:dyDescent="0.2">
      <c r="A325" s="9" t="s">
        <v>23</v>
      </c>
      <c r="B325" s="30" t="s">
        <v>369</v>
      </c>
      <c r="C325" s="31">
        <f>C326</f>
        <v>125.55</v>
      </c>
      <c r="D325" s="31">
        <f>D326</f>
        <v>124.05</v>
      </c>
      <c r="E325" s="32">
        <f t="shared" si="16"/>
        <v>0.98805256869772995</v>
      </c>
      <c r="F325" s="6">
        <v>125549</v>
      </c>
      <c r="G325" s="6">
        <v>124049</v>
      </c>
      <c r="H325" s="1">
        <f t="shared" si="14"/>
        <v>-9.9999999999056399E-4</v>
      </c>
      <c r="I325" s="1">
        <f t="shared" si="15"/>
        <v>-9.9999999999056399E-4</v>
      </c>
    </row>
    <row r="326" spans="1:9" hidden="1" outlineLevel="1" x14ac:dyDescent="0.2">
      <c r="A326" s="9" t="s">
        <v>25</v>
      </c>
      <c r="B326" s="30" t="s">
        <v>370</v>
      </c>
      <c r="C326" s="31">
        <v>125.55</v>
      </c>
      <c r="D326" s="31">
        <v>124.05</v>
      </c>
      <c r="E326" s="32">
        <f t="shared" si="16"/>
        <v>0.98805256869772995</v>
      </c>
      <c r="F326" s="6">
        <v>125549</v>
      </c>
      <c r="G326" s="6">
        <v>124049</v>
      </c>
      <c r="H326" s="1">
        <f t="shared" si="14"/>
        <v>-9.9999999999056399E-4</v>
      </c>
      <c r="I326" s="1">
        <f t="shared" si="15"/>
        <v>-9.9999999999056399E-4</v>
      </c>
    </row>
    <row r="327" spans="1:9" ht="38.25" hidden="1" outlineLevel="1" x14ac:dyDescent="0.2">
      <c r="A327" s="9" t="s">
        <v>87</v>
      </c>
      <c r="B327" s="30" t="s">
        <v>371</v>
      </c>
      <c r="C327" s="31">
        <f>C328+C330</f>
        <v>350.87</v>
      </c>
      <c r="D327" s="31">
        <f>D328+D330</f>
        <v>350.31</v>
      </c>
      <c r="E327" s="32">
        <f t="shared" si="16"/>
        <v>0.9984039672813293</v>
      </c>
      <c r="F327" s="6">
        <v>350870</v>
      </c>
      <c r="G327" s="6">
        <v>350306</v>
      </c>
      <c r="H327" s="1">
        <f t="shared" si="14"/>
        <v>0</v>
      </c>
      <c r="I327" s="1">
        <f t="shared" si="15"/>
        <v>-4.0000000000190994E-3</v>
      </c>
    </row>
    <row r="328" spans="1:9" hidden="1" outlineLevel="1" x14ac:dyDescent="0.2">
      <c r="A328" s="9" t="s">
        <v>89</v>
      </c>
      <c r="B328" s="30" t="s">
        <v>372</v>
      </c>
      <c r="C328" s="31">
        <f>C329</f>
        <v>219.37</v>
      </c>
      <c r="D328" s="31">
        <f>D329</f>
        <v>219.34</v>
      </c>
      <c r="E328" s="32">
        <f t="shared" si="16"/>
        <v>0.99986324474631905</v>
      </c>
      <c r="F328" s="6">
        <v>219370</v>
      </c>
      <c r="G328" s="6">
        <v>219338</v>
      </c>
      <c r="H328" s="1">
        <f t="shared" si="14"/>
        <v>0</v>
      </c>
      <c r="I328" s="1">
        <f t="shared" si="15"/>
        <v>-2.0000000000095497E-3</v>
      </c>
    </row>
    <row r="329" spans="1:9" hidden="1" outlineLevel="1" x14ac:dyDescent="0.2">
      <c r="A329" s="9" t="s">
        <v>91</v>
      </c>
      <c r="B329" s="30" t="s">
        <v>373</v>
      </c>
      <c r="C329" s="31">
        <v>219.37</v>
      </c>
      <c r="D329" s="31">
        <v>219.34</v>
      </c>
      <c r="E329" s="32">
        <f t="shared" si="16"/>
        <v>0.99986324474631905</v>
      </c>
      <c r="F329" s="6">
        <v>219370</v>
      </c>
      <c r="G329" s="6">
        <v>219338</v>
      </c>
      <c r="H329" s="1">
        <f t="shared" si="14"/>
        <v>0</v>
      </c>
      <c r="I329" s="1">
        <f t="shared" si="15"/>
        <v>-2.0000000000095497E-3</v>
      </c>
    </row>
    <row r="330" spans="1:9" hidden="1" outlineLevel="1" x14ac:dyDescent="0.2">
      <c r="A330" s="9" t="s">
        <v>93</v>
      </c>
      <c r="B330" s="30" t="s">
        <v>374</v>
      </c>
      <c r="C330" s="31">
        <f>C331</f>
        <v>131.5</v>
      </c>
      <c r="D330" s="31">
        <f>D331</f>
        <v>130.97</v>
      </c>
      <c r="E330" s="32">
        <f t="shared" si="16"/>
        <v>0.99596958174904937</v>
      </c>
      <c r="F330" s="6">
        <v>131500</v>
      </c>
      <c r="G330" s="6">
        <v>130968</v>
      </c>
      <c r="H330" s="1">
        <f t="shared" si="14"/>
        <v>0</v>
      </c>
      <c r="I330" s="1">
        <f t="shared" si="15"/>
        <v>-2.0000000000095497E-3</v>
      </c>
    </row>
    <row r="331" spans="1:9" hidden="1" outlineLevel="1" x14ac:dyDescent="0.2">
      <c r="A331" s="9" t="s">
        <v>97</v>
      </c>
      <c r="B331" s="30" t="s">
        <v>375</v>
      </c>
      <c r="C331" s="31">
        <v>131.5</v>
      </c>
      <c r="D331" s="31">
        <v>130.97</v>
      </c>
      <c r="E331" s="32">
        <f t="shared" si="16"/>
        <v>0.99596958174904937</v>
      </c>
      <c r="F331" s="6">
        <v>131500</v>
      </c>
      <c r="G331" s="6">
        <v>130968</v>
      </c>
      <c r="H331" s="1">
        <f t="shared" ref="H331:H355" si="19">F331/1000-C331</f>
        <v>0</v>
      </c>
      <c r="I331" s="1">
        <f t="shared" ref="I331:I355" si="20">G331/1000-D331</f>
        <v>-2.0000000000095497E-3</v>
      </c>
    </row>
    <row r="332" spans="1:9" collapsed="1" x14ac:dyDescent="0.2">
      <c r="A332" s="13" t="s">
        <v>376</v>
      </c>
      <c r="B332" s="41" t="s">
        <v>446</v>
      </c>
      <c r="C332" s="28">
        <f>C333+C344</f>
        <v>17237.849999999999</v>
      </c>
      <c r="D332" s="28">
        <f>D333+D344</f>
        <v>17022.650000000001</v>
      </c>
      <c r="E332" s="29">
        <f t="shared" ref="E332:E355" si="21">D332/C332</f>
        <v>0.98751584449336793</v>
      </c>
      <c r="F332" s="6">
        <v>17237845.329999998</v>
      </c>
      <c r="G332" s="6">
        <v>17022653.629999999</v>
      </c>
      <c r="H332" s="1">
        <f t="shared" si="19"/>
        <v>-4.6700000020791776E-3</v>
      </c>
      <c r="I332" s="1">
        <f t="shared" si="20"/>
        <v>3.629999999247957E-3</v>
      </c>
    </row>
    <row r="333" spans="1:9" x14ac:dyDescent="0.2">
      <c r="A333" s="9" t="s">
        <v>377</v>
      </c>
      <c r="B333" s="30" t="s">
        <v>447</v>
      </c>
      <c r="C333" s="31">
        <f>C334+C337+C340</f>
        <v>16732.8</v>
      </c>
      <c r="D333" s="31">
        <f>D334+D337+D340</f>
        <v>16517.600000000002</v>
      </c>
      <c r="E333" s="32">
        <f t="shared" si="21"/>
        <v>0.98713903231975542</v>
      </c>
      <c r="F333" s="6">
        <v>16732794.33</v>
      </c>
      <c r="G333" s="6">
        <v>16517602.630000001</v>
      </c>
      <c r="H333" s="1">
        <f t="shared" si="19"/>
        <v>-5.6699999986449257E-3</v>
      </c>
      <c r="I333" s="1">
        <f t="shared" si="20"/>
        <v>2.6299999990442302E-3</v>
      </c>
    </row>
    <row r="334" spans="1:9" ht="63.75" hidden="1" outlineLevel="1" x14ac:dyDescent="0.2">
      <c r="A334" s="9" t="s">
        <v>11</v>
      </c>
      <c r="B334" s="30" t="s">
        <v>378</v>
      </c>
      <c r="C334" s="31">
        <f>C335</f>
        <v>715</v>
      </c>
      <c r="D334" s="31">
        <f>D335</f>
        <v>617.58000000000004</v>
      </c>
      <c r="E334" s="32">
        <f t="shared" si="21"/>
        <v>0.86374825174825176</v>
      </c>
      <c r="F334" s="6">
        <v>715000</v>
      </c>
      <c r="G334" s="6">
        <v>617584</v>
      </c>
      <c r="H334" s="1">
        <f t="shared" si="19"/>
        <v>0</v>
      </c>
      <c r="I334" s="1">
        <f t="shared" si="20"/>
        <v>3.9999999999054126E-3</v>
      </c>
    </row>
    <row r="335" spans="1:9" ht="25.5" hidden="1" outlineLevel="1" x14ac:dyDescent="0.2">
      <c r="A335" s="9" t="s">
        <v>63</v>
      </c>
      <c r="B335" s="30" t="s">
        <v>379</v>
      </c>
      <c r="C335" s="31">
        <f>C336</f>
        <v>715</v>
      </c>
      <c r="D335" s="31">
        <f>D336</f>
        <v>617.58000000000004</v>
      </c>
      <c r="E335" s="32">
        <f t="shared" si="21"/>
        <v>0.86374825174825176</v>
      </c>
      <c r="F335" s="6">
        <v>715000</v>
      </c>
      <c r="G335" s="6">
        <v>617584</v>
      </c>
      <c r="H335" s="1">
        <f t="shared" si="19"/>
        <v>0</v>
      </c>
      <c r="I335" s="1">
        <f t="shared" si="20"/>
        <v>3.9999999999054126E-3</v>
      </c>
    </row>
    <row r="336" spans="1:9" ht="51" hidden="1" outlineLevel="1" x14ac:dyDescent="0.2">
      <c r="A336" s="9" t="s">
        <v>287</v>
      </c>
      <c r="B336" s="30" t="s">
        <v>380</v>
      </c>
      <c r="C336" s="31">
        <v>715</v>
      </c>
      <c r="D336" s="31">
        <v>617.58000000000004</v>
      </c>
      <c r="E336" s="32">
        <f t="shared" si="21"/>
        <v>0.86374825174825176</v>
      </c>
      <c r="F336" s="6">
        <v>715000</v>
      </c>
      <c r="G336" s="6">
        <v>617584</v>
      </c>
      <c r="H336" s="1">
        <f t="shared" si="19"/>
        <v>0</v>
      </c>
      <c r="I336" s="1">
        <f t="shared" si="20"/>
        <v>3.9999999999054126E-3</v>
      </c>
    </row>
    <row r="337" spans="1:9" ht="25.5" hidden="1" outlineLevel="1" x14ac:dyDescent="0.2">
      <c r="A337" s="9" t="s">
        <v>21</v>
      </c>
      <c r="B337" s="30" t="s">
        <v>381</v>
      </c>
      <c r="C337" s="31">
        <f>C338</f>
        <v>30</v>
      </c>
      <c r="D337" s="31">
        <f>D338</f>
        <v>30</v>
      </c>
      <c r="E337" s="32">
        <f t="shared" si="21"/>
        <v>1</v>
      </c>
      <c r="F337" s="6">
        <v>30000</v>
      </c>
      <c r="G337" s="6">
        <v>30000</v>
      </c>
      <c r="H337" s="1">
        <f t="shared" si="19"/>
        <v>0</v>
      </c>
      <c r="I337" s="1">
        <f t="shared" si="20"/>
        <v>0</v>
      </c>
    </row>
    <row r="338" spans="1:9" ht="38.25" hidden="1" outlineLevel="1" x14ac:dyDescent="0.2">
      <c r="A338" s="9" t="s">
        <v>23</v>
      </c>
      <c r="B338" s="30" t="s">
        <v>382</v>
      </c>
      <c r="C338" s="31">
        <f>C339</f>
        <v>30</v>
      </c>
      <c r="D338" s="31">
        <f>D339</f>
        <v>30</v>
      </c>
      <c r="E338" s="32">
        <f t="shared" si="21"/>
        <v>1</v>
      </c>
      <c r="F338" s="6">
        <v>30000</v>
      </c>
      <c r="G338" s="6">
        <v>30000</v>
      </c>
      <c r="H338" s="1">
        <f t="shared" si="19"/>
        <v>0</v>
      </c>
      <c r="I338" s="1">
        <f t="shared" si="20"/>
        <v>0</v>
      </c>
    </row>
    <row r="339" spans="1:9" hidden="1" outlineLevel="1" x14ac:dyDescent="0.2">
      <c r="A339" s="9" t="s">
        <v>25</v>
      </c>
      <c r="B339" s="30" t="s">
        <v>383</v>
      </c>
      <c r="C339" s="31">
        <v>30</v>
      </c>
      <c r="D339" s="31">
        <v>30</v>
      </c>
      <c r="E339" s="32">
        <f t="shared" si="21"/>
        <v>1</v>
      </c>
      <c r="F339" s="6">
        <v>30000</v>
      </c>
      <c r="G339" s="6">
        <v>30000</v>
      </c>
      <c r="H339" s="1">
        <f t="shared" si="19"/>
        <v>0</v>
      </c>
      <c r="I339" s="1">
        <f t="shared" si="20"/>
        <v>0</v>
      </c>
    </row>
    <row r="340" spans="1:9" ht="38.25" hidden="1" outlineLevel="1" x14ac:dyDescent="0.2">
      <c r="A340" s="9" t="s">
        <v>87</v>
      </c>
      <c r="B340" s="30" t="s">
        <v>384</v>
      </c>
      <c r="C340" s="31">
        <f>C341</f>
        <v>15987.8</v>
      </c>
      <c r="D340" s="31">
        <f>D341</f>
        <v>15870.02</v>
      </c>
      <c r="E340" s="32">
        <f t="shared" si="21"/>
        <v>0.99263313276373244</v>
      </c>
      <c r="F340" s="6">
        <v>15987794.33</v>
      </c>
      <c r="G340" s="6">
        <v>15870018.630000001</v>
      </c>
      <c r="H340" s="1">
        <f t="shared" si="19"/>
        <v>-5.6699999986449257E-3</v>
      </c>
      <c r="I340" s="1">
        <f t="shared" si="20"/>
        <v>-1.3699999999516876E-3</v>
      </c>
    </row>
    <row r="341" spans="1:9" hidden="1" outlineLevel="1" x14ac:dyDescent="0.2">
      <c r="A341" s="9" t="s">
        <v>93</v>
      </c>
      <c r="B341" s="30" t="s">
        <v>385</v>
      </c>
      <c r="C341" s="31">
        <f>C342+C343</f>
        <v>15987.8</v>
      </c>
      <c r="D341" s="31">
        <f>D342+D343</f>
        <v>15870.02</v>
      </c>
      <c r="E341" s="32">
        <f t="shared" si="21"/>
        <v>0.99263313276373244</v>
      </c>
      <c r="F341" s="6">
        <v>15987794.33</v>
      </c>
      <c r="G341" s="6">
        <v>15870018.630000001</v>
      </c>
      <c r="H341" s="1">
        <f t="shared" si="19"/>
        <v>-5.6699999986449257E-3</v>
      </c>
      <c r="I341" s="1">
        <f t="shared" si="20"/>
        <v>-1.3699999999516876E-3</v>
      </c>
    </row>
    <row r="342" spans="1:9" ht="63.75" hidden="1" outlineLevel="1" x14ac:dyDescent="0.2">
      <c r="A342" s="9" t="s">
        <v>95</v>
      </c>
      <c r="B342" s="30" t="s">
        <v>386</v>
      </c>
      <c r="C342" s="31">
        <v>9132.34</v>
      </c>
      <c r="D342" s="31">
        <v>9132.34</v>
      </c>
      <c r="E342" s="32">
        <f t="shared" si="21"/>
        <v>1</v>
      </c>
      <c r="F342" s="6">
        <v>9132335.3300000001</v>
      </c>
      <c r="G342" s="6">
        <v>9132335.3300000001</v>
      </c>
      <c r="H342" s="1">
        <f t="shared" si="19"/>
        <v>-4.6700000002601882E-3</v>
      </c>
      <c r="I342" s="1">
        <f t="shared" si="20"/>
        <v>-4.6700000002601882E-3</v>
      </c>
    </row>
    <row r="343" spans="1:9" hidden="1" outlineLevel="1" x14ac:dyDescent="0.2">
      <c r="A343" s="9" t="s">
        <v>97</v>
      </c>
      <c r="B343" s="30" t="s">
        <v>387</v>
      </c>
      <c r="C343" s="31">
        <v>6855.46</v>
      </c>
      <c r="D343" s="31">
        <v>6737.68</v>
      </c>
      <c r="E343" s="32">
        <f t="shared" si="21"/>
        <v>0.98281953362721108</v>
      </c>
      <c r="F343" s="6">
        <v>6855459</v>
      </c>
      <c r="G343" s="6">
        <v>6737683.2999999998</v>
      </c>
      <c r="H343" s="1">
        <f t="shared" si="19"/>
        <v>-1.0000000002037268E-3</v>
      </c>
      <c r="I343" s="1">
        <f t="shared" si="20"/>
        <v>3.2999999993990059E-3</v>
      </c>
    </row>
    <row r="344" spans="1:9" collapsed="1" x14ac:dyDescent="0.2">
      <c r="A344" s="9" t="s">
        <v>388</v>
      </c>
      <c r="B344" s="30" t="s">
        <v>448</v>
      </c>
      <c r="C344" s="31">
        <f>C345+C348</f>
        <v>505.05</v>
      </c>
      <c r="D344" s="31">
        <f>D345+D348</f>
        <v>505.05</v>
      </c>
      <c r="E344" s="32">
        <f t="shared" si="21"/>
        <v>1</v>
      </c>
      <c r="F344" s="6">
        <v>505051</v>
      </c>
      <c r="G344" s="6">
        <v>505051</v>
      </c>
      <c r="H344" s="1">
        <f t="shared" si="19"/>
        <v>9.9999999997635314E-4</v>
      </c>
      <c r="I344" s="1">
        <f t="shared" si="20"/>
        <v>9.9999999997635314E-4</v>
      </c>
    </row>
    <row r="345" spans="1:9" ht="25.5" hidden="1" outlineLevel="1" x14ac:dyDescent="0.2">
      <c r="A345" s="9" t="s">
        <v>21</v>
      </c>
      <c r="B345" s="30" t="s">
        <v>389</v>
      </c>
      <c r="C345" s="31">
        <f>C346</f>
        <v>383.51</v>
      </c>
      <c r="D345" s="31">
        <f>D346</f>
        <v>383.51</v>
      </c>
      <c r="E345" s="32">
        <f t="shared" si="21"/>
        <v>1</v>
      </c>
      <c r="F345" s="6">
        <v>383512</v>
      </c>
      <c r="G345" s="6">
        <v>383512</v>
      </c>
      <c r="H345" s="1">
        <f t="shared" si="19"/>
        <v>2.0000000000095497E-3</v>
      </c>
      <c r="I345" s="1">
        <f t="shared" si="20"/>
        <v>2.0000000000095497E-3</v>
      </c>
    </row>
    <row r="346" spans="1:9" ht="38.25" hidden="1" outlineLevel="1" x14ac:dyDescent="0.2">
      <c r="A346" s="9" t="s">
        <v>23</v>
      </c>
      <c r="B346" s="30" t="s">
        <v>390</v>
      </c>
      <c r="C346" s="31">
        <f>C347</f>
        <v>383.51</v>
      </c>
      <c r="D346" s="31">
        <f>D347</f>
        <v>383.51</v>
      </c>
      <c r="E346" s="32">
        <f t="shared" si="21"/>
        <v>1</v>
      </c>
      <c r="F346" s="6">
        <v>383512</v>
      </c>
      <c r="G346" s="6">
        <v>383512</v>
      </c>
      <c r="H346" s="1">
        <f t="shared" si="19"/>
        <v>2.0000000000095497E-3</v>
      </c>
      <c r="I346" s="1">
        <f t="shared" si="20"/>
        <v>2.0000000000095497E-3</v>
      </c>
    </row>
    <row r="347" spans="1:9" ht="38.25" hidden="1" outlineLevel="1" x14ac:dyDescent="0.2">
      <c r="A347" s="9" t="s">
        <v>153</v>
      </c>
      <c r="B347" s="30" t="s">
        <v>391</v>
      </c>
      <c r="C347" s="31">
        <v>383.51</v>
      </c>
      <c r="D347" s="31">
        <v>383.51</v>
      </c>
      <c r="E347" s="32">
        <f t="shared" si="21"/>
        <v>1</v>
      </c>
      <c r="F347" s="6">
        <v>383512</v>
      </c>
      <c r="G347" s="6">
        <v>383512</v>
      </c>
      <c r="H347" s="1">
        <f t="shared" si="19"/>
        <v>2.0000000000095497E-3</v>
      </c>
      <c r="I347" s="1">
        <f t="shared" si="20"/>
        <v>2.0000000000095497E-3</v>
      </c>
    </row>
    <row r="348" spans="1:9" ht="38.25" hidden="1" outlineLevel="1" x14ac:dyDescent="0.2">
      <c r="A348" s="9" t="s">
        <v>87</v>
      </c>
      <c r="B348" s="30" t="s">
        <v>392</v>
      </c>
      <c r="C348" s="31">
        <f>C349</f>
        <v>121.54</v>
      </c>
      <c r="D348" s="31">
        <f>D349</f>
        <v>121.54</v>
      </c>
      <c r="E348" s="32">
        <f t="shared" si="21"/>
        <v>1</v>
      </c>
      <c r="F348" s="6">
        <v>121539</v>
      </c>
      <c r="G348" s="6">
        <v>121539</v>
      </c>
      <c r="H348" s="1">
        <f t="shared" si="19"/>
        <v>-1.0000000000047748E-3</v>
      </c>
      <c r="I348" s="1">
        <f t="shared" si="20"/>
        <v>-1.0000000000047748E-3</v>
      </c>
    </row>
    <row r="349" spans="1:9" hidden="1" outlineLevel="1" x14ac:dyDescent="0.2">
      <c r="A349" s="9" t="s">
        <v>93</v>
      </c>
      <c r="B349" s="30" t="s">
        <v>393</v>
      </c>
      <c r="C349" s="31">
        <f>C350</f>
        <v>121.54</v>
      </c>
      <c r="D349" s="31">
        <f>D350</f>
        <v>121.54</v>
      </c>
      <c r="E349" s="32">
        <f t="shared" si="21"/>
        <v>1</v>
      </c>
      <c r="F349" s="6">
        <v>121539</v>
      </c>
      <c r="G349" s="6">
        <v>121539</v>
      </c>
      <c r="H349" s="1">
        <f t="shared" si="19"/>
        <v>-1.0000000000047748E-3</v>
      </c>
      <c r="I349" s="1">
        <f t="shared" si="20"/>
        <v>-1.0000000000047748E-3</v>
      </c>
    </row>
    <row r="350" spans="1:9" hidden="1" outlineLevel="1" x14ac:dyDescent="0.2">
      <c r="A350" s="9" t="s">
        <v>97</v>
      </c>
      <c r="B350" s="30" t="s">
        <v>394</v>
      </c>
      <c r="C350" s="31">
        <v>121.54</v>
      </c>
      <c r="D350" s="31">
        <v>121.54</v>
      </c>
      <c r="E350" s="32">
        <f t="shared" si="21"/>
        <v>1</v>
      </c>
      <c r="F350" s="6">
        <v>121539</v>
      </c>
      <c r="G350" s="6">
        <v>121539</v>
      </c>
      <c r="H350" s="1">
        <f t="shared" si="19"/>
        <v>-1.0000000000047748E-3</v>
      </c>
      <c r="I350" s="1">
        <f t="shared" si="20"/>
        <v>-1.0000000000047748E-3</v>
      </c>
    </row>
    <row r="351" spans="1:9" collapsed="1" x14ac:dyDescent="0.2">
      <c r="A351" s="13" t="s">
        <v>395</v>
      </c>
      <c r="B351" s="41" t="s">
        <v>449</v>
      </c>
      <c r="C351" s="28">
        <f t="shared" ref="C351:D354" si="22">C352</f>
        <v>4729.26</v>
      </c>
      <c r="D351" s="28">
        <f t="shared" si="22"/>
        <v>4729.26</v>
      </c>
      <c r="E351" s="29">
        <f t="shared" si="21"/>
        <v>1</v>
      </c>
      <c r="F351" s="6">
        <v>4729260</v>
      </c>
      <c r="G351" s="6">
        <v>4729260</v>
      </c>
      <c r="H351" s="1">
        <f t="shared" si="19"/>
        <v>0</v>
      </c>
      <c r="I351" s="1">
        <f t="shared" si="20"/>
        <v>0</v>
      </c>
    </row>
    <row r="352" spans="1:9" x14ac:dyDescent="0.2">
      <c r="A352" s="9" t="s">
        <v>396</v>
      </c>
      <c r="B352" s="30" t="s">
        <v>450</v>
      </c>
      <c r="C352" s="31">
        <f t="shared" si="22"/>
        <v>4729.26</v>
      </c>
      <c r="D352" s="31">
        <f t="shared" si="22"/>
        <v>4729.26</v>
      </c>
      <c r="E352" s="32">
        <f t="shared" si="21"/>
        <v>1</v>
      </c>
      <c r="F352" s="6">
        <v>4729260</v>
      </c>
      <c r="G352" s="6">
        <v>4729260</v>
      </c>
      <c r="H352" s="1">
        <f t="shared" si="19"/>
        <v>0</v>
      </c>
      <c r="I352" s="1">
        <f t="shared" si="20"/>
        <v>0</v>
      </c>
    </row>
    <row r="353" spans="1:9" hidden="1" outlineLevel="1" x14ac:dyDescent="0.2">
      <c r="A353" s="9" t="s">
        <v>36</v>
      </c>
      <c r="B353" s="30" t="s">
        <v>397</v>
      </c>
      <c r="C353" s="31">
        <f t="shared" si="22"/>
        <v>4729.26</v>
      </c>
      <c r="D353" s="31">
        <f t="shared" si="22"/>
        <v>4729.26</v>
      </c>
      <c r="E353" s="32">
        <f t="shared" si="21"/>
        <v>1</v>
      </c>
      <c r="F353" s="6">
        <v>4729260</v>
      </c>
      <c r="G353" s="6">
        <v>4729260</v>
      </c>
      <c r="H353" s="1">
        <f t="shared" si="19"/>
        <v>0</v>
      </c>
      <c r="I353" s="1">
        <f t="shared" si="20"/>
        <v>0</v>
      </c>
    </row>
    <row r="354" spans="1:9" ht="51" hidden="1" outlineLevel="1" x14ac:dyDescent="0.2">
      <c r="A354" s="9" t="s">
        <v>100</v>
      </c>
      <c r="B354" s="30" t="s">
        <v>398</v>
      </c>
      <c r="C354" s="31">
        <f t="shared" si="22"/>
        <v>4729.26</v>
      </c>
      <c r="D354" s="31">
        <f t="shared" si="22"/>
        <v>4729.26</v>
      </c>
      <c r="E354" s="32">
        <f t="shared" si="21"/>
        <v>1</v>
      </c>
      <c r="F354" s="6">
        <v>4729260</v>
      </c>
      <c r="G354" s="6">
        <v>4729260</v>
      </c>
      <c r="H354" s="1">
        <f t="shared" si="19"/>
        <v>0</v>
      </c>
      <c r="I354" s="1">
        <f t="shared" si="20"/>
        <v>0</v>
      </c>
    </row>
    <row r="355" spans="1:9" ht="51" hidden="1" outlineLevel="1" x14ac:dyDescent="0.2">
      <c r="A355" s="9" t="s">
        <v>102</v>
      </c>
      <c r="B355" s="30" t="s">
        <v>399</v>
      </c>
      <c r="C355" s="31">
        <v>4729.26</v>
      </c>
      <c r="D355" s="31">
        <v>4729.26</v>
      </c>
      <c r="E355" s="32">
        <f t="shared" si="21"/>
        <v>1</v>
      </c>
      <c r="F355" s="6">
        <v>4729260</v>
      </c>
      <c r="G355" s="6">
        <v>4729260</v>
      </c>
      <c r="H355" s="1">
        <f t="shared" si="19"/>
        <v>0</v>
      </c>
      <c r="I355" s="1">
        <f t="shared" si="20"/>
        <v>0</v>
      </c>
    </row>
    <row r="356" spans="1:9" s="2" customFormat="1" ht="14.25" customHeight="1" collapsed="1" x14ac:dyDescent="0.2">
      <c r="A356" s="33"/>
      <c r="B356" s="34"/>
      <c r="C356" s="35"/>
      <c r="D356" s="35"/>
      <c r="E356" s="36"/>
      <c r="F356" s="23"/>
      <c r="G356" s="23"/>
      <c r="H356" s="24"/>
      <c r="I356" s="24"/>
    </row>
    <row r="357" spans="1:9" ht="26.25" hidden="1" thickBot="1" x14ac:dyDescent="0.25">
      <c r="A357" s="37" t="s">
        <v>400</v>
      </c>
      <c r="B357" s="38" t="s">
        <v>5</v>
      </c>
      <c r="C357" s="39">
        <v>-27449.19</v>
      </c>
      <c r="D357" s="39">
        <v>58733.85</v>
      </c>
      <c r="E357" s="40">
        <f>D357/C357</f>
        <v>-2.1397298062347194</v>
      </c>
      <c r="F357" s="25">
        <v>-27449188.699999999</v>
      </c>
      <c r="G357" s="25">
        <v>58733847.579999998</v>
      </c>
    </row>
    <row r="359" spans="1:9" ht="9.75" customHeight="1" x14ac:dyDescent="0.2">
      <c r="A359" s="44"/>
      <c r="B359" s="45"/>
      <c r="C359" s="45"/>
      <c r="D359" s="45"/>
      <c r="E359" s="45"/>
      <c r="F359" s="45"/>
      <c r="G359" s="45"/>
    </row>
  </sheetData>
  <mergeCells count="7">
    <mergeCell ref="A359:G359"/>
    <mergeCell ref="A7:G7"/>
    <mergeCell ref="A1:E1"/>
    <mergeCell ref="A2:E2"/>
    <mergeCell ref="A3:E3"/>
    <mergeCell ref="A4:E4"/>
    <mergeCell ref="A6:E6"/>
  </mergeCells>
  <phoneticPr fontId="0" type="noConversion"/>
  <printOptions horizontalCentered="1"/>
  <pageMargins left="0.59055118110236227" right="0.19685039370078741" top="0.39370078740157483" bottom="0.19685039370078741" header="0" footer="0"/>
  <pageSetup paperSize="9" scale="85" orientation="portrait" r:id="rId1"/>
  <headerFooter alignWithMargins="0"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ООО "ЛИТ БАРС" (г.Ижевск)</dc:creator>
  <cp:lastModifiedBy>Усманова Наталья Манулловна</cp:lastModifiedBy>
  <cp:lastPrinted>2022-03-24T15:47:52Z</cp:lastPrinted>
  <dcterms:created xsi:type="dcterms:W3CDTF">2005-02-01T12:32:18Z</dcterms:created>
  <dcterms:modified xsi:type="dcterms:W3CDTF">2022-03-24T15:47:56Z</dcterms:modified>
</cp:coreProperties>
</file>