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1\и с п о л н е н и е   б ю д ж е т а\ОТЧЕТЫ ОБ ИСПОЛНЕНИИ_2021\год 2021\1) проект решения об исполнении + приложения_2021\"/>
    </mc:Choice>
  </mc:AlternateContent>
  <xr:revisionPtr revIDLastSave="0" documentId="13_ncr:1_{0DF20B7F-14FB-4EF4-8B1C-C54EAF555C3A}" xr6:coauthVersionLast="47" xr6:coauthVersionMax="47" xr10:uidLastSave="{00000000-0000-0000-0000-000000000000}"/>
  <bookViews>
    <workbookView xWindow="3510" yWindow="720" windowWidth="17475" windowHeight="15480" xr2:uid="{00000000-000D-0000-FFFF-FFFF00000000}"/>
  </bookViews>
  <sheets>
    <sheet name="Доходы" sheetId="1" r:id="rId1"/>
  </sheets>
  <definedNames>
    <definedName name="_xlnm.Print_Titles" localSheetId="0">Доходы!$9:$10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3" i="1" l="1"/>
  <c r="F181" i="1"/>
  <c r="F179" i="1"/>
  <c r="F177" i="1"/>
  <c r="F174" i="1"/>
  <c r="F172" i="1"/>
  <c r="F170" i="1"/>
  <c r="F168" i="1"/>
  <c r="F166" i="1"/>
  <c r="F164" i="1"/>
  <c r="F161" i="1"/>
  <c r="F159" i="1"/>
  <c r="F157" i="1"/>
  <c r="F155" i="1"/>
  <c r="F153" i="1"/>
  <c r="F151" i="1"/>
  <c r="F149" i="1"/>
  <c r="F146" i="1"/>
  <c r="F144" i="1"/>
  <c r="F140" i="1"/>
  <c r="F136" i="1"/>
  <c r="F127" i="1"/>
  <c r="F97" i="1"/>
  <c r="F94" i="1"/>
  <c r="F90" i="1"/>
  <c r="F87" i="1"/>
  <c r="F80" i="1"/>
  <c r="F79" i="1"/>
  <c r="F76" i="1"/>
  <c r="F74" i="1"/>
  <c r="F71" i="1"/>
  <c r="F68" i="1"/>
  <c r="F66" i="1"/>
  <c r="F56" i="1"/>
  <c r="F53" i="1"/>
  <c r="F51" i="1"/>
  <c r="F47" i="1"/>
  <c r="F45" i="1"/>
  <c r="F42" i="1"/>
  <c r="F40" i="1"/>
  <c r="F37" i="1"/>
  <c r="F32" i="1"/>
  <c r="F22" i="1"/>
  <c r="F15" i="1"/>
  <c r="E121" i="1"/>
  <c r="D121" i="1"/>
  <c r="E173" i="1"/>
  <c r="D173" i="1"/>
  <c r="E171" i="1"/>
  <c r="D171" i="1"/>
  <c r="E169" i="1"/>
  <c r="D169" i="1"/>
  <c r="E167" i="1"/>
  <c r="D167" i="1"/>
  <c r="E165" i="1"/>
  <c r="D165" i="1"/>
  <c r="E163" i="1"/>
  <c r="D163" i="1"/>
  <c r="E190" i="1"/>
  <c r="E189" i="1"/>
  <c r="E187" i="1"/>
  <c r="E186" i="1" s="1"/>
  <c r="E185" i="1" s="1"/>
  <c r="E184" i="1" s="1"/>
  <c r="E182" i="1"/>
  <c r="E180" i="1"/>
  <c r="E178" i="1"/>
  <c r="F178" i="1" s="1"/>
  <c r="E176" i="1"/>
  <c r="E160" i="1"/>
  <c r="E158" i="1"/>
  <c r="E156" i="1"/>
  <c r="E154" i="1"/>
  <c r="E152" i="1"/>
  <c r="E150" i="1"/>
  <c r="E148" i="1"/>
  <c r="E145" i="1"/>
  <c r="E143" i="1"/>
  <c r="E139" i="1"/>
  <c r="E138" i="1" s="1"/>
  <c r="E135" i="1"/>
  <c r="E133" i="1"/>
  <c r="E129" i="1"/>
  <c r="E128" i="1" s="1"/>
  <c r="E126" i="1"/>
  <c r="E124" i="1"/>
  <c r="E119" i="1"/>
  <c r="E117" i="1"/>
  <c r="E115" i="1"/>
  <c r="E113" i="1"/>
  <c r="E111" i="1"/>
  <c r="E109" i="1"/>
  <c r="E107" i="1"/>
  <c r="E104" i="1"/>
  <c r="E102" i="1"/>
  <c r="E100" i="1"/>
  <c r="E96" i="1"/>
  <c r="E95" i="1" s="1"/>
  <c r="E93" i="1"/>
  <c r="E92" i="1" s="1"/>
  <c r="E89" i="1"/>
  <c r="E88" i="1"/>
  <c r="E86" i="1" s="1"/>
  <c r="E85" i="1" s="1"/>
  <c r="E84" i="1" s="1"/>
  <c r="E81" i="1"/>
  <c r="E78" i="1"/>
  <c r="E77" i="1" s="1"/>
  <c r="E75" i="1"/>
  <c r="E73" i="1"/>
  <c r="E70" i="1"/>
  <c r="E67" i="1"/>
  <c r="E65" i="1"/>
  <c r="E61" i="1"/>
  <c r="E60" i="1" s="1"/>
  <c r="E59" i="1" s="1"/>
  <c r="E57" i="1"/>
  <c r="E55" i="1"/>
  <c r="E52" i="1"/>
  <c r="E50" i="1"/>
  <c r="E46" i="1"/>
  <c r="E44" i="1"/>
  <c r="E41" i="1"/>
  <c r="E39" i="1"/>
  <c r="E36" i="1"/>
  <c r="F36" i="1" s="1"/>
  <c r="E33" i="1"/>
  <c r="E31" i="1"/>
  <c r="E30" i="1" s="1"/>
  <c r="E27" i="1"/>
  <c r="E25" i="1"/>
  <c r="E23" i="1"/>
  <c r="E21" i="1"/>
  <c r="E14" i="1"/>
  <c r="E13" i="1" s="1"/>
  <c r="D190" i="1"/>
  <c r="D189" i="1" s="1"/>
  <c r="D187" i="1"/>
  <c r="D186" i="1" s="1"/>
  <c r="D185" i="1" s="1"/>
  <c r="D184" i="1" s="1"/>
  <c r="D182" i="1"/>
  <c r="D180" i="1"/>
  <c r="D178" i="1"/>
  <c r="D176" i="1"/>
  <c r="D160" i="1"/>
  <c r="D158" i="1"/>
  <c r="D156" i="1"/>
  <c r="D154" i="1"/>
  <c r="D152" i="1"/>
  <c r="D150" i="1"/>
  <c r="D148" i="1"/>
  <c r="D145" i="1"/>
  <c r="D143" i="1"/>
  <c r="D139" i="1"/>
  <c r="D138" i="1" s="1"/>
  <c r="D135" i="1"/>
  <c r="D133" i="1"/>
  <c r="D129" i="1"/>
  <c r="D128" i="1" s="1"/>
  <c r="D126" i="1"/>
  <c r="D124" i="1"/>
  <c r="D119" i="1"/>
  <c r="D117" i="1"/>
  <c r="D115" i="1"/>
  <c r="D113" i="1"/>
  <c r="D111" i="1"/>
  <c r="D109" i="1"/>
  <c r="D107" i="1"/>
  <c r="D104" i="1"/>
  <c r="D102" i="1"/>
  <c r="D100" i="1"/>
  <c r="D96" i="1"/>
  <c r="D95" i="1" s="1"/>
  <c r="D93" i="1"/>
  <c r="D92" i="1" s="1"/>
  <c r="D89" i="1"/>
  <c r="D88" i="1" s="1"/>
  <c r="D86" i="1"/>
  <c r="D85" i="1" s="1"/>
  <c r="D81" i="1"/>
  <c r="D78" i="1" s="1"/>
  <c r="D77" i="1" s="1"/>
  <c r="D75" i="1"/>
  <c r="D73" i="1"/>
  <c r="D70" i="1"/>
  <c r="D69" i="1" s="1"/>
  <c r="D67" i="1"/>
  <c r="D65" i="1"/>
  <c r="D61" i="1"/>
  <c r="D60" i="1" s="1"/>
  <c r="D59" i="1" s="1"/>
  <c r="D57" i="1"/>
  <c r="D55" i="1"/>
  <c r="D52" i="1"/>
  <c r="D50" i="1"/>
  <c r="D46" i="1"/>
  <c r="D44" i="1"/>
  <c r="D41" i="1"/>
  <c r="D39" i="1"/>
  <c r="D36" i="1"/>
  <c r="D33" i="1"/>
  <c r="D31" i="1"/>
  <c r="D27" i="1"/>
  <c r="D25" i="1"/>
  <c r="D23" i="1"/>
  <c r="D21" i="1"/>
  <c r="D14" i="1"/>
  <c r="D13" i="1" s="1"/>
  <c r="F13" i="1" l="1"/>
  <c r="F67" i="1"/>
  <c r="F73" i="1"/>
  <c r="D64" i="1"/>
  <c r="D30" i="1"/>
  <c r="F30" i="1" s="1"/>
  <c r="E54" i="1"/>
  <c r="E72" i="1"/>
  <c r="F41" i="1"/>
  <c r="F156" i="1"/>
  <c r="D91" i="1"/>
  <c r="F126" i="1"/>
  <c r="F145" i="1"/>
  <c r="F165" i="1"/>
  <c r="F171" i="1"/>
  <c r="F152" i="1"/>
  <c r="F44" i="1"/>
  <c r="D72" i="1"/>
  <c r="F72" i="1" s="1"/>
  <c r="F75" i="1"/>
  <c r="F92" i="1"/>
  <c r="F143" i="1"/>
  <c r="F182" i="1"/>
  <c r="F95" i="1"/>
  <c r="F46" i="1"/>
  <c r="F148" i="1"/>
  <c r="F160" i="1"/>
  <c r="F52" i="1"/>
  <c r="E49" i="1"/>
  <c r="E132" i="1"/>
  <c r="F176" i="1"/>
  <c r="F167" i="1"/>
  <c r="F173" i="1"/>
  <c r="F158" i="1"/>
  <c r="D147" i="1"/>
  <c r="F65" i="1"/>
  <c r="F70" i="1"/>
  <c r="F135" i="1"/>
  <c r="F39" i="1"/>
  <c r="F89" i="1"/>
  <c r="F154" i="1"/>
  <c r="F180" i="1"/>
  <c r="F163" i="1"/>
  <c r="F169" i="1"/>
  <c r="F93" i="1"/>
  <c r="F138" i="1"/>
  <c r="E64" i="1"/>
  <c r="F31" i="1"/>
  <c r="F55" i="1"/>
  <c r="F96" i="1"/>
  <c r="F85" i="1"/>
  <c r="F139" i="1"/>
  <c r="E20" i="1"/>
  <c r="E69" i="1"/>
  <c r="F69" i="1" s="1"/>
  <c r="E91" i="1"/>
  <c r="F91" i="1" s="1"/>
  <c r="F21" i="1"/>
  <c r="F50" i="1"/>
  <c r="F86" i="1"/>
  <c r="F77" i="1"/>
  <c r="F150" i="1"/>
  <c r="F14" i="1"/>
  <c r="F88" i="1"/>
  <c r="D84" i="1"/>
  <c r="F84" i="1" s="1"/>
  <c r="D175" i="1"/>
  <c r="D132" i="1"/>
  <c r="F78" i="1"/>
  <c r="E99" i="1"/>
  <c r="E147" i="1"/>
  <c r="E142" i="1"/>
  <c r="E175" i="1"/>
  <c r="F175" i="1" s="1"/>
  <c r="E162" i="1"/>
  <c r="D162" i="1"/>
  <c r="D49" i="1"/>
  <c r="F49" i="1" s="1"/>
  <c r="E43" i="1"/>
  <c r="E29" i="1"/>
  <c r="D20" i="1"/>
  <c r="D19" i="1" s="1"/>
  <c r="D142" i="1"/>
  <c r="D123" i="1"/>
  <c r="F123" i="1" s="1"/>
  <c r="D99" i="1"/>
  <c r="D54" i="1"/>
  <c r="E63" i="1" l="1"/>
  <c r="F64" i="1"/>
  <c r="F54" i="1"/>
  <c r="D29" i="1"/>
  <c r="F29" i="1" s="1"/>
  <c r="F132" i="1"/>
  <c r="F147" i="1"/>
  <c r="D43" i="1"/>
  <c r="F43" i="1" s="1"/>
  <c r="D63" i="1"/>
  <c r="F63" i="1" s="1"/>
  <c r="F142" i="1"/>
  <c r="D141" i="1"/>
  <c r="F162" i="1"/>
  <c r="E19" i="1"/>
  <c r="F19" i="1" s="1"/>
  <c r="F20" i="1"/>
  <c r="D98" i="1"/>
  <c r="E98" i="1"/>
  <c r="E141" i="1"/>
  <c r="F141" i="1" s="1"/>
  <c r="F98" i="1" l="1"/>
  <c r="D12" i="1"/>
  <c r="E12" i="1"/>
  <c r="E137" i="1"/>
  <c r="D137" i="1"/>
  <c r="F12" i="1" l="1"/>
  <c r="F137" i="1"/>
  <c r="D11" i="1"/>
  <c r="E11" i="1"/>
  <c r="F11" i="1" l="1"/>
</calcChain>
</file>

<file path=xl/sharedStrings.xml><?xml version="1.0" encoding="utf-8"?>
<sst xmlns="http://schemas.openxmlformats.org/spreadsheetml/2006/main" count="688" uniqueCount="378">
  <si>
    <t>Наименование показателя</t>
  </si>
  <si>
    <t>Код строки</t>
  </si>
  <si>
    <t>6</t>
  </si>
  <si>
    <t>10</t>
  </si>
  <si>
    <t>Иные межбюджетные трансферты</t>
  </si>
  <si>
    <t>5</t>
  </si>
  <si>
    <t>23</t>
  </si>
  <si>
    <t>X</t>
  </si>
  <si>
    <t>-</t>
  </si>
  <si>
    <t>Код дохода по бюджетной классификации</t>
  </si>
  <si>
    <t>Доходы бюджета - всего
в том числе:</t>
  </si>
  <si>
    <t>010</t>
  </si>
  <si>
    <t>НАЛОГОВЫЕ И НЕНАЛОГОВЫЕ ДОХОДЫ</t>
  </si>
  <si>
    <t>000 100 00000 00 0000 000</t>
  </si>
  <si>
    <t>НАЛОГИ НА ПРИБЫЛЬ, ДОХОДЫ</t>
  </si>
  <si>
    <t>000 101 00000 00 0000 000</t>
  </si>
  <si>
    <t>Налог на доходы физических лиц</t>
  </si>
  <si>
    <t>000 101 02000 01 0000 110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</si>
  <si>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</si>
  <si>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</si>
  <si>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</si>
  <si>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</si>
  <si>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</si>
  <si>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000 101 02030 01 0000 110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</si>
  <si>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</si>
  <si>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000 101 02080 01 0000 110</t>
  </si>
  <si>
    <t>НАЛОГИ НА ТОВАРЫ (РАБОТЫ, УСЛУГИ), РЕАЛИЗУЕМЫЕ НА ТЕРРИТОРИИ РОССИЙСКОЙ ФЕДЕРАЦИИ</t>
  </si>
  <si>
    <t>000 103 00000 00 0000 000</t>
  </si>
  <si>
    <t>Акцизы по подакцизным товарам (продукции), производимым на территории Российской Федерации</t>
  </si>
  <si>
    <t>000 103 02000 01 0000 110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</si>
  <si>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</si>
  <si>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</si>
  <si>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</si>
  <si>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</si>
  <si>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</si>
  <si>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</si>
  <si>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</si>
  <si>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</si>
  <si>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</si>
  <si>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</si>
  <si>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</si>
  <si>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</si>
  <si>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</si>
  <si>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</si>
  <si>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</si>
  <si>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000 103 02261 01 0000 110</t>
  </si>
  <si>
    <t>НАЛОГИ НА СОВОКУПНЫЙ ДОХОД</t>
  </si>
  <si>
    <t>000 105 00000 00 0000 000</t>
  </si>
  <si>
    <t>Налог, взимаемый в связи с применением упрощенной системы налогообложения</t>
  </si>
  <si>
    <t>000 105 01000 00 0000 110</t>
  </si>
  <si>
    <t>Налог, взимаемый с налогоплательщиков, выбравших в качестве объекта налогообложения доходы</t>
  </si>
  <si>
    <t>000 105 01010 01 0000 110</t>
  </si>
  <si>
    <t>000 105 01011 01 0000 110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</si>
  <si>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</si>
  <si>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</si>
  <si>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</si>
  <si>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</si>
  <si>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</si>
  <si>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000 105 01050 01 0000 110</t>
  </si>
  <si>
    <t>Единый налог на вмененный доход для отдельных видов деятельности</t>
  </si>
  <si>
    <t>000 105 02000 02 0000 110</t>
  </si>
  <si>
    <t>000 105 02010 02 0000 110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</si>
  <si>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</si>
  <si>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000 105 02020 02 0000 110</t>
  </si>
  <si>
    <t>Единый сельскохозяйственный налог</t>
  </si>
  <si>
    <t>000 105 03000 01 0000 110</t>
  </si>
  <si>
    <t>000 105 03010 01 0000 110</t>
  </si>
  <si>
    <t>Налог, взимаемый в связи с применением патентной системы налогообложения</t>
  </si>
  <si>
    <t>000 105 04000 02 0000 110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</si>
  <si>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</si>
  <si>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000 105 04010 02 0000 110</t>
  </si>
  <si>
    <t>НАЛОГИ НА ИМУЩЕСТВО</t>
  </si>
  <si>
    <t>000 106 00000 00 0000 000</t>
  </si>
  <si>
    <t>Налог на имущество физических лиц</t>
  </si>
  <si>
    <t>000 106 01000 00 0000 110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</si>
  <si>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</si>
  <si>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000 106 01020 04 0000 110</t>
  </si>
  <si>
    <t>Налог на имущество организаций</t>
  </si>
  <si>
    <t>000 106 02000 02 0000 110</t>
  </si>
  <si>
    <t>Налог на имущество организаций по имуществу, не входящему в Единую систему газоснабжения</t>
  </si>
  <si>
    <t>000 106 02010 02 0000 110</t>
  </si>
  <si>
    <t>Налог на имущество организаций по имуществу, входящему в Единую систему газоснабжения</t>
  </si>
  <si>
    <t>000 106 02020 02 0000 110</t>
  </si>
  <si>
    <t>Земельный налог</t>
  </si>
  <si>
    <t>000 106 06000 00 0000 110</t>
  </si>
  <si>
    <t>Земельный налог с организаций</t>
  </si>
  <si>
    <t>000 106 06030 00 0000 110</t>
  </si>
  <si>
    <t>Земельный налог с организаций, обладающих земельным участком, расположенным в границах городских округов</t>
  </si>
  <si>
    <t>000 106 06032 04 0000 110</t>
  </si>
  <si>
    <t>Земельный налог с физических лиц</t>
  </si>
  <si>
    <t>000 106 06040 00 0000 110</t>
  </si>
  <si>
    <t>Земельный налог с физических лиц, обладающих земельным участком, расположенным в границах городских округов</t>
  </si>
  <si>
    <t>000 106 06042 04 0000 110</t>
  </si>
  <si>
    <t>ГОСУДАРСТВЕННАЯ ПОШЛИНА</t>
  </si>
  <si>
    <t>000 108 00000 00 0000 000</t>
  </si>
  <si>
    <t>Государственная пошлина по делам, рассматриваемым в судах общей юрисдикции, мировыми судьями</t>
  </si>
  <si>
    <t>000 108 03000 01 0000 110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</si>
  <si>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</si>
  <si>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</si>
  <si>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</si>
  <si>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000 108 07000 01 0000 110</t>
  </si>
  <si>
    <t>Государственная пошлина за выдачу разрешения на установку рекламной конструкции</t>
  </si>
  <si>
    <t>000 108 07150 01 0000 110</t>
  </si>
  <si>
    <t>ЗАДОЛЖЕННОСТЬ И ПЕРЕРАСЧЕТЫ ПО ОТМЕНЕННЫМ НАЛОГАМ, СБОРАМ И ИНЫМ ОБЯЗАТЕЛЬНЫМ ПЛАТЕЖАМ</t>
  </si>
  <si>
    <t>000 109 00000 00 0000 000</t>
  </si>
  <si>
    <t>Налоги на имущество</t>
  </si>
  <si>
    <t>000 109 04000 00 0000 110</t>
  </si>
  <si>
    <t>Земельный налог (по обязательствам, возникшим до 1 января 2006 года)</t>
  </si>
  <si>
    <t>000 109 04050 00 0000 110</t>
  </si>
  <si>
    <t>Земельный налог (по обязательствам, возникшим до 1 января 2006 года), мобилизуемый на территориях городских округов</t>
  </si>
  <si>
    <t>000 109 04052 04 0000 110</t>
  </si>
  <si>
    <t>ДОХОДЫ ОТ ИСПОЛЬЗОВАНИЯ ИМУЩЕСТВА, НАХОДЯЩЕГОСЯ В ГОСУДАРСТВЕННОЙ И МУНИЦИПАЛЬНОЙ СОБСТВЕННОСТИ</t>
  </si>
  <si>
    <t>000 111 00000 00 0000 000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</si>
  <si>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</si>
  <si>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</si>
  <si>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</si>
  <si>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</si>
  <si>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</si>
  <si>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</si>
  <si>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</si>
  <si>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000 111 05070 00 0000 120</t>
  </si>
  <si>
    <t>Доходы от сдачи в аренду имущества, составляющего казну городских округов (за исключением земельных участков)</t>
  </si>
  <si>
    <t>000 111 05074 04 0000 120</t>
  </si>
  <si>
    <t>Платежи от государственных и муниципальных унитарных предприятий</t>
  </si>
  <si>
    <t>000 111 07000 00 0000 120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</si>
  <si>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</si>
  <si>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</si>
  <si>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</si>
  <si>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</si>
  <si>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</si>
  <si>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000 111 09000 00 0000 120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</si>
  <si>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</si>
  <si>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000 111 09030 00 0000 120</t>
  </si>
  <si>
    <t>Доходы от эксплуатации и использования имущества автомобильных дорог, находящихся в собственности городских округов</t>
  </si>
  <si>
    <t>000 111 09034 04 0000 120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</si>
  <si>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</si>
  <si>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</si>
  <si>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</si>
  <si>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000 111 09044 04 0000 120</t>
  </si>
  <si>
    <t>ПЛАТЕЖИ ПРИ ПОЛЬЗОВАНИИ ПРИРОДНЫМИ РЕСУРСАМИ</t>
  </si>
  <si>
    <t>000 112 00000 00 0000 000</t>
  </si>
  <si>
    <t>Плата за негативное воздействие на окружающую среду</t>
  </si>
  <si>
    <t>000 112 01000 01 0000 120</t>
  </si>
  <si>
    <t>Плата за выбросы загрязняющих веществ в атмосферный воздух стационарными объектами</t>
  </si>
  <si>
    <t>000 112 01010 01 0000 120</t>
  </si>
  <si>
    <t>Плата за сбросы загрязняющих веществ в водные объекты</t>
  </si>
  <si>
    <t>000 112 01030 01 0000 120</t>
  </si>
  <si>
    <t>Плата за размещение отходов производства и потребления</t>
  </si>
  <si>
    <t>000 112 01040 01 0000 120</t>
  </si>
  <si>
    <t>Плата за размещение отходов производства</t>
  </si>
  <si>
    <t>000 112 01041 01 0000 120</t>
  </si>
  <si>
    <t>Плата за размещение твердых коммунальных отходов</t>
  </si>
  <si>
    <t>000 112 01042 01 0000 120</t>
  </si>
  <si>
    <t>ДОХОДЫ ОТ ОКАЗАНИЯ ПЛАТНЫХ УСЛУГ И КОМПЕНСАЦИИ ЗАТРАТ ГОСУДАРСТВА</t>
  </si>
  <si>
    <t>000 113 00000 00 0000 000</t>
  </si>
  <si>
    <t>Доходы от оказания платных услуг (работ)</t>
  </si>
  <si>
    <t>000 113 01000 00 0000 130</t>
  </si>
  <si>
    <t>Прочие доходы от оказания платных услуг (работ)</t>
  </si>
  <si>
    <t>000 113 01990 00 0000 130</t>
  </si>
  <si>
    <t>Прочие доходы от оказания платных услуг (работ) получателями средств бюджетов городских округов</t>
  </si>
  <si>
    <t>000 113 01994 04 0000 130</t>
  </si>
  <si>
    <t>Доходы от компенсации затрат государства</t>
  </si>
  <si>
    <t>000 113 02000 00 0000 130</t>
  </si>
  <si>
    <t>Прочие доходы от компенсации затрат государства</t>
  </si>
  <si>
    <t>000 113 02990 00 0000 130</t>
  </si>
  <si>
    <t>Прочие доходы от компенсации затрат бюджетов городских округов</t>
  </si>
  <si>
    <t>000 113 02994 04 0000 130</t>
  </si>
  <si>
    <t>ДОХОДЫ ОТ ПРОДАЖИ МАТЕРИАЛЬНЫХ И НЕМАТЕРИАЛЬНЫХ АКТИВОВ</t>
  </si>
  <si>
    <t>000 114 00000 00 0000 000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</si>
  <si>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</si>
  <si>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</si>
  <si>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</si>
  <si>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</si>
  <si>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</si>
  <si>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000 114 02043 04 0000 410</t>
  </si>
  <si>
    <t>Доходы от продажи земельных участков, находящихся в государственной и муниципальной собственности</t>
  </si>
  <si>
    <t>000 114 06000 00 0000 430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</si>
  <si>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</si>
  <si>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</si>
  <si>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</si>
  <si>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000 114 06024 04 0000 430</t>
  </si>
  <si>
    <t>ШТРАФЫ, САНКЦИИ, ВОЗМЕЩЕНИЕ УЩЕРБА</t>
  </si>
  <si>
    <t>000 116 00000 00 0000 000</t>
  </si>
  <si>
    <t>Административные штрафы, установленные Кодексом Российской Федерации об административных правонарушениях</t>
  </si>
  <si>
    <t>000 116 01000 01 0000 140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</si>
  <si>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</si>
  <si>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</si>
  <si>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</si>
  <si>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</si>
  <si>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</si>
  <si>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</si>
  <si>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</si>
  <si>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</si>
  <si>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</si>
  <si>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</si>
  <si>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</si>
  <si>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</si>
  <si>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</si>
  <si>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000 116 01074 01 0000 140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</si>
  <si>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</si>
  <si>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</si>
  <si>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</si>
  <si>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000 116 01113 01 0000 140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</si>
  <si>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</si>
  <si>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</si>
  <si>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</si>
  <si>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</si>
  <si>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</si>
  <si>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</si>
  <si>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</si>
  <si>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</si>
  <si>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</si>
  <si>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</si>
  <si>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</si>
  <si>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000 116 01173 01 0000 140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</si>
  <si>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</si>
  <si>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000 116 01180 01 0000 140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</si>
  <si>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</si>
  <si>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000 116 01183 01 0000 140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</si>
  <si>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</si>
  <si>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</si>
  <si>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</si>
  <si>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</si>
  <si>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</si>
  <si>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</si>
  <si>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</si>
  <si>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</si>
  <si>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</si>
  <si>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</si>
  <si>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</si>
  <si>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</si>
  <si>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</si>
  <si>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000 116 07000 00 0000 140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</si>
  <si>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</si>
  <si>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</si>
  <si>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</si>
  <si>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</si>
  <si>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</si>
  <si>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</si>
  <si>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</si>
  <si>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000 116 07090 04 0000 140</t>
  </si>
  <si>
    <t>Платежи в целях возмещения причиненного ущерба (убытков)</t>
  </si>
  <si>
    <t>000 116 10000 00 0000 140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</si>
  <si>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</si>
  <si>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000 116 10120 00 0000 140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</si>
  <si>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</si>
  <si>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000 116 10123 01 0000 140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</si>
  <si>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</si>
  <si>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000 116 10129 01 0000 140</t>
  </si>
  <si>
    <t>ПРОЧИЕ НЕНАЛОГОВЫЕ ДОХОДЫ</t>
  </si>
  <si>
    <t>000 117 00000 00 0000 000</t>
  </si>
  <si>
    <t>Невыясненные поступления</t>
  </si>
  <si>
    <t>000 117 01000 00 0000 180</t>
  </si>
  <si>
    <t>Невыясненные поступления, зачисляемые в бюджеты городских округов</t>
  </si>
  <si>
    <t>000 117 01040 04 0000 180</t>
  </si>
  <si>
    <t>Прочие неналоговые доходы</t>
  </si>
  <si>
    <t>000 117 05000 00 0000 180</t>
  </si>
  <si>
    <t>Прочие неналоговые доходы бюджетов городских округов</t>
  </si>
  <si>
    <t>000 117 05040 04 0000 180</t>
  </si>
  <si>
    <t>БЕЗВОЗМЕЗДНЫЕ ПОСТУПЛЕНИЯ</t>
  </si>
  <si>
    <t>000 200 00000 00 0000 000</t>
  </si>
  <si>
    <t>БЕЗВОЗМЕЗДНЫЕ ПОСТУПЛЕНИЯ ОТ НЕРЕЗИДЕНТОВ</t>
  </si>
  <si>
    <t>000 201 00000 00 0000 000</t>
  </si>
  <si>
    <t>Безвозмездные поступления от нерезидентов в бюджеты городских округов</t>
  </si>
  <si>
    <t>000 201 04000 04 0000 150</t>
  </si>
  <si>
    <t>Предоставление нерезидентами грантов для получателей средств бюджетов городских округов</t>
  </si>
  <si>
    <t>000 201 04010 04 0000 150</t>
  </si>
  <si>
    <t>БЕЗВОЗМЕЗДНЫЕ ПОСТУПЛЕНИЯ ОТ ДРУГИХ БЮДЖЕТОВ БЮДЖЕТНОЙ СИСТЕМЫ РОССИЙСКОЙ ФЕДЕРАЦИИ</t>
  </si>
  <si>
    <t>000 202 00000 00 0000 000</t>
  </si>
  <si>
    <t>Дотации бюджетам бюджетной системы Российской Федерации</t>
  </si>
  <si>
    <t>000 202 10000 00 0000 150</t>
  </si>
  <si>
    <t>Дотации на выравнивание бюджетной обеспеченности</t>
  </si>
  <si>
    <t>000 202 15001 00 0000 150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</si>
  <si>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</si>
  <si>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000 202 15001 04 0000 150</t>
  </si>
  <si>
    <t>Прочие дотации</t>
  </si>
  <si>
    <t>000 202 19999 00 0000 150</t>
  </si>
  <si>
    <t>Прочие дотации бюджетам городских округов</t>
  </si>
  <si>
    <t>000 202 19999 04 0000 150</t>
  </si>
  <si>
    <t>Субсидии бюджетам бюджетной системы Российской Федерации (межбюджетные субсидии)</t>
  </si>
  <si>
    <t>000 202 20000 00 0000 150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</si>
  <si>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</si>
  <si>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000 202 20041 00 0000 150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</si>
  <si>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</si>
  <si>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000 202 20041 04 0000 150</t>
  </si>
  <si>
    <t>Субсидии бюджетам на софинансирование капитальных вложений в объекты муниципальной собственности</t>
  </si>
  <si>
    <t>000 202 20077 00 0000 150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</si>
  <si>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</si>
  <si>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000 202 20077 04 0000 150</t>
  </si>
  <si>
    <t>Субсидии бюджетам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</si>
  <si>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000 202 25208 00 0000 150</t>
  </si>
  <si>
    <t>Субсидии бюджетам городских округов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</si>
  <si>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000 202 25208 04 0000 150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</si>
  <si>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</si>
  <si>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</si>
  <si>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</si>
  <si>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000 202 25304 04 0000 150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</si>
  <si>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</si>
  <si>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000 202 25467 00 0000 150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</si>
  <si>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</si>
  <si>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000 202 25467 04 0000 150</t>
  </si>
  <si>
    <t>Субсидии бюджетам на поддержку отрасли культуры</t>
  </si>
  <si>
    <t>000 202 25519 00 0000 150</t>
  </si>
  <si>
    <t>Субсидии бюджетам городских округов на поддержку отрасли культуры</t>
  </si>
  <si>
    <t>000 202 25519 04 0000 150</t>
  </si>
  <si>
    <t>Прочие субсидии</t>
  </si>
  <si>
    <t>000 202 29999 00 0000 150</t>
  </si>
  <si>
    <t>Прочие субсидии бюджетам городских округов</t>
  </si>
  <si>
    <t>000 202 29999 04 0000 150</t>
  </si>
  <si>
    <t>Субвенции бюджетам бюджетной системы Российской Федерации</t>
  </si>
  <si>
    <t>000 202 30000 00 0000 150</t>
  </si>
  <si>
    <t>Субвенции местным бюджетам на выполнение передаваемых полномочий субъектов Российской Федерации</t>
  </si>
  <si>
    <t>000 202 30024 00 0000 150</t>
  </si>
  <si>
    <t>Субвенции бюджетам городских округов на выполнение передаваемых полномочий субъектов Российской Федерации</t>
  </si>
  <si>
    <t>000 202 30024 04 0000 150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</si>
  <si>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</si>
  <si>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000 202 30027 00 0000 150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</si>
  <si>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</si>
  <si>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000 202 30027 04 0000 150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</si>
  <si>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</si>
  <si>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000 202 35118 00 0000 150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</si>
  <si>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</si>
  <si>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000 202 35118 04 0000 150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</si>
  <si>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</si>
  <si>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</si>
  <si>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</si>
  <si>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000 202 35120 04 0000 150</t>
  </si>
  <si>
    <t>Субвенции бюджетам на проведение Всероссийской переписи населения 2020 года</t>
  </si>
  <si>
    <t>000 202 35469 00 0000 150</t>
  </si>
  <si>
    <t>Субвенции бюджетам городских округов на проведение Всероссийской переписи населения 2020 года</t>
  </si>
  <si>
    <t>000 202 35469 04 0000 150</t>
  </si>
  <si>
    <t>Субвенции бюджетам на государственную регистрацию актов гражданского состояния</t>
  </si>
  <si>
    <t>000 202 35930 00 0000 150</t>
  </si>
  <si>
    <t>Субвенции бюджетам городских округов на государственную регистрацию актов гражданского состояния</t>
  </si>
  <si>
    <t>000 202 35930 04 0000 150</t>
  </si>
  <si>
    <t>000 202 40000 00 0000 150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</si>
  <si>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</si>
  <si>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</si>
  <si>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</si>
  <si>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000 202 45303 04 0000 150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</si>
  <si>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</si>
  <si>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000 202 45424 00 0000 150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</si>
  <si>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</si>
  <si>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000 202 45424 04 0000 150</t>
  </si>
  <si>
    <t>Межбюджетные трансферты, передаваемые бюджетам на создание модельных муниципальных библиотек</t>
  </si>
  <si>
    <t>000 202 45454 00 0000 150</t>
  </si>
  <si>
    <t>Межбюджетные трансферты, передаваемые бюджетам городских округов на создание модельных муниципальных библиотек</t>
  </si>
  <si>
    <t>000 202 45454 04 0000 150</t>
  </si>
  <si>
    <t>Прочие межбюджетные трансферты, передаваемые бюджетам</t>
  </si>
  <si>
    <t>000 202 49999 00 0000 150</t>
  </si>
  <si>
    <t>Прочие межбюджетные трансферты, передаваемые бюджетам городских округов</t>
  </si>
  <si>
    <t>000 202 49999 04 0000 150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</si>
  <si>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</si>
  <si>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</si>
  <si>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</si>
  <si>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</si>
  <si>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</si>
  <si>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000 218 00000 04 0000 150</t>
  </si>
  <si>
    <t>Доходы бюджетов городских округов от возврата организациями остатков субсидий прошлых лет</t>
  </si>
  <si>
    <t>000 218 04000 04 0000 150</t>
  </si>
  <si>
    <t>Доходы бюджетов городских округов от возврата автономными учреждениями остатков субсидий прошлых лет</t>
  </si>
  <si>
    <t>000 218 04020 04 0000 150</t>
  </si>
  <si>
    <t>ВОЗВРАТ ОСТАТКОВ СУБСИДИЙ, СУБВЕНЦИЙ И ИНЫХ МЕЖБЮДЖЕТНЫХ ТРАНСФЕРТОВ, ИМЕЮЩИХ ЦЕЛЕВОЕ НАЗНАЧЕНИЕ, ПРОШЛЫХ ЛЕТ</t>
  </si>
  <si>
    <t>000 219 00000 00 0000 000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</si>
  <si>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</si>
  <si>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</si>
  <si>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</si>
  <si>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000 219 60010 04 0000 150</t>
  </si>
  <si>
    <t>назначено</t>
  </si>
  <si>
    <t>исполнено</t>
  </si>
  <si>
    <t>результат (%)</t>
  </si>
  <si>
    <t xml:space="preserve"> образования "Светлогорский городской округ"</t>
  </si>
  <si>
    <t>(тыс.руб.)</t>
  </si>
  <si>
    <t>за 2021 года</t>
  </si>
  <si>
    <t>к решению окружного Совета депутатов муниципального</t>
  </si>
  <si>
    <t xml:space="preserve">Исполнение доходов бюджета муниципального образования "Светлогорский городской округ" по кодам бюджетной классификации доходов бюджетов </t>
  </si>
  <si>
    <r>
      <t>"</t>
    </r>
    <r>
      <rPr>
        <u/>
        <sz val="11"/>
        <rFont val="Times New Roman"/>
        <family val="1"/>
        <charset val="204"/>
      </rPr>
      <t xml:space="preserve">       </t>
    </r>
    <r>
      <rPr>
        <sz val="11"/>
        <rFont val="Times New Roman"/>
        <family val="1"/>
        <charset val="204"/>
      </rPr>
      <t>"</t>
    </r>
    <r>
      <rPr>
        <u/>
        <sz val="11"/>
        <rFont val="Times New Roman"/>
        <family val="1"/>
        <charset val="204"/>
      </rPr>
      <t xml:space="preserve">                             </t>
    </r>
    <r>
      <rPr>
        <sz val="11"/>
        <rFont val="Times New Roman"/>
        <family val="1"/>
        <charset val="204"/>
      </rPr>
      <t>2022 г.  №</t>
    </r>
    <r>
      <rPr>
        <u/>
        <sz val="11"/>
        <rFont val="Times New Roman"/>
        <family val="1"/>
        <charset val="204"/>
      </rPr>
      <t xml:space="preserve">         </t>
    </r>
    <r>
      <rPr>
        <sz val="11"/>
        <rFont val="Times New Roman"/>
        <family val="1"/>
        <charset val="204"/>
      </rPr>
      <t>_</t>
    </r>
  </si>
  <si>
    <t xml:space="preserve">Приложение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</si>
</sst>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3" x14ac:knownFonts="1">
    <font>
      <sz val="10"/>
      <name val="Arial Cyr"/>
    </font>
    <font>
      <sz val="10"/>
      <name val="Arial Cy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58">
    <xf numFmtId="0" fontId="0" fillId="0" borderId="0"/>
    <xf numFmtId="0" fontId="2" fillId="2" borderId="0"/>
    <xf numFmtId="0" fontId="2" fillId="2" borderId="0"/>
    <xf numFmtId="0" fontId="2" fillId="2" borderId="0"/>
    <xf numFmtId="0" fontId="2" fillId="3" borderId="0"/>
    <xf numFmtId="0" fontId="2" fillId="3" borderId="0"/>
    <xf numFmtId="0" fontId="2" fillId="3" borderId="0"/>
    <xf numFmtId="0" fontId="2" fillId="4" borderId="0"/>
    <xf numFmtId="0" fontId="2" fillId="4" borderId="0"/>
    <xf numFmtId="0" fontId="2" fillId="4" borderId="0"/>
    <xf numFmtId="0" fontId="2" fillId="5" borderId="0"/>
    <xf numFmtId="0" fontId="2" fillId="5" borderId="0"/>
    <xf numFmtId="0" fontId="2" fillId="5" borderId="0"/>
    <xf numFmtId="0" fontId="2" fillId="6" borderId="0"/>
    <xf numFmtId="0" fontId="2" fillId="6" borderId="0"/>
    <xf numFmtId="0" fontId="2" fillId="6" borderId="0"/>
    <xf numFmtId="0" fontId="2" fillId="7" borderId="0"/>
    <xf numFmtId="0" fontId="2" fillId="7" borderId="0"/>
    <xf numFmtId="0" fontId="2" fillId="7" borderId="0"/>
    <xf numFmtId="0" fontId="2" fillId="8" borderId="0"/>
    <xf numFmtId="0" fontId="2" fillId="8" borderId="0"/>
    <xf numFmtId="0" fontId="2" fillId="8" borderId="0"/>
    <xf numFmtId="0" fontId="2" fillId="9" borderId="0"/>
    <xf numFmtId="0" fontId="2" fillId="9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2" fillId="5" borderId="0"/>
    <xf numFmtId="0" fontId="2" fillId="5" borderId="0"/>
    <xf numFmtId="0" fontId="2" fillId="5" borderId="0"/>
    <xf numFmtId="0" fontId="2" fillId="8" borderId="0"/>
    <xf numFmtId="0" fontId="2" fillId="8" borderId="0"/>
    <xf numFmtId="0" fontId="2" fillId="8" borderId="0"/>
    <xf numFmtId="0" fontId="2" fillId="11" borderId="0"/>
    <xf numFmtId="0" fontId="2" fillId="11" borderId="0"/>
    <xf numFmtId="0" fontId="2" fillId="11" borderId="0"/>
    <xf numFmtId="0" fontId="3" fillId="12" borderId="0"/>
    <xf numFmtId="0" fontId="3" fillId="12" borderId="0"/>
    <xf numFmtId="0" fontId="3" fillId="12" borderId="0"/>
    <xf numFmtId="0" fontId="3" fillId="9" borderId="0"/>
    <xf numFmtId="0" fontId="3" fillId="9" borderId="0"/>
    <xf numFmtId="0" fontId="3" fillId="9" borderId="0"/>
    <xf numFmtId="0" fontId="3" fillId="10" borderId="0"/>
    <xf numFmtId="0" fontId="3" fillId="10" borderId="0"/>
    <xf numFmtId="0" fontId="3" fillId="10" borderId="0"/>
    <xf numFmtId="0" fontId="3" fillId="13" borderId="0"/>
    <xf numFmtId="0" fontId="3" fillId="13" borderId="0"/>
    <xf numFmtId="0" fontId="3" fillId="13" borderId="0"/>
    <xf numFmtId="0" fontId="3" fillId="14" borderId="0"/>
    <xf numFmtId="0" fontId="3" fillId="14" borderId="0"/>
    <xf numFmtId="0" fontId="3" fillId="14" borderId="0"/>
    <xf numFmtId="0" fontId="3" fillId="15" borderId="0"/>
    <xf numFmtId="0" fontId="3" fillId="15" borderId="0"/>
    <xf numFmtId="0" fontId="3" fillId="15" borderId="0"/>
    <xf numFmtId="0" fontId="3" fillId="16" borderId="0"/>
    <xf numFmtId="0" fontId="3" fillId="16" borderId="0"/>
    <xf numFmtId="0" fontId="3" fillId="16" borderId="0"/>
    <xf numFmtId="0" fontId="3" fillId="16" borderId="0"/>
    <xf numFmtId="0" fontId="3" fillId="17" borderId="0"/>
    <xf numFmtId="0" fontId="3" fillId="17" borderId="0"/>
    <xf numFmtId="0" fontId="3" fillId="17" borderId="0"/>
    <xf numFmtId="0" fontId="3" fillId="17" borderId="0"/>
    <xf numFmtId="0" fontId="3" fillId="18" borderId="0"/>
    <xf numFmtId="0" fontId="3" fillId="18" borderId="0"/>
    <xf numFmtId="0" fontId="3" fillId="18" borderId="0"/>
    <xf numFmtId="0" fontId="3" fillId="18" borderId="0"/>
    <xf numFmtId="0" fontId="3" fillId="13" borderId="0"/>
    <xf numFmtId="0" fontId="3" fillId="13" borderId="0"/>
    <xf numFmtId="0" fontId="3" fillId="13" borderId="0"/>
    <xf numFmtId="0" fontId="3" fillId="13" borderId="0"/>
    <xf numFmtId="0" fontId="3" fillId="14" borderId="0"/>
    <xf numFmtId="0" fontId="3" fillId="14" borderId="0"/>
    <xf numFmtId="0" fontId="3" fillId="14" borderId="0"/>
    <xf numFmtId="0" fontId="3" fillId="14" borderId="0"/>
    <xf numFmtId="0" fontId="3" fillId="19" borderId="0"/>
    <xf numFmtId="0" fontId="3" fillId="19" borderId="0"/>
    <xf numFmtId="0" fontId="3" fillId="19" borderId="0"/>
    <xf numFmtId="0" fontId="3" fillId="19" borderId="0"/>
    <xf numFmtId="0" fontId="4" fillId="7" borderId="1"/>
    <xf numFmtId="0" fontId="4" fillId="7" borderId="1"/>
    <xf numFmtId="0" fontId="4" fillId="7" borderId="1"/>
    <xf numFmtId="0" fontId="4" fillId="7" borderId="1"/>
    <xf numFmtId="0" fontId="5" fillId="20" borderId="2"/>
    <xf numFmtId="0" fontId="5" fillId="20" borderId="2"/>
    <xf numFmtId="0" fontId="5" fillId="20" borderId="2"/>
    <xf numFmtId="0" fontId="5" fillId="20" borderId="2"/>
    <xf numFmtId="0" fontId="6" fillId="20" borderId="1"/>
    <xf numFmtId="0" fontId="6" fillId="20" borderId="1"/>
    <xf numFmtId="0" fontId="6" fillId="20" borderId="1"/>
    <xf numFmtId="0" fontId="6" fillId="20" borderId="1"/>
    <xf numFmtId="0" fontId="7" fillId="0" borderId="3"/>
    <xf numFmtId="0" fontId="7" fillId="0" borderId="3"/>
    <xf numFmtId="0" fontId="8" fillId="0" borderId="4"/>
    <xf numFmtId="0" fontId="8" fillId="0" borderId="4"/>
    <xf numFmtId="0" fontId="8" fillId="0" borderId="4"/>
    <xf numFmtId="0" fontId="8" fillId="0" borderId="4"/>
    <xf numFmtId="0" fontId="9" fillId="0" borderId="5"/>
    <xf numFmtId="0" fontId="9" fillId="0" borderId="5"/>
    <xf numFmtId="0" fontId="9" fillId="0" borderId="0"/>
    <xf numFmtId="0" fontId="9" fillId="0" borderId="0"/>
    <xf numFmtId="0" fontId="10" fillId="0" borderId="6"/>
    <xf numFmtId="0" fontId="10" fillId="0" borderId="6"/>
    <xf numFmtId="0" fontId="10" fillId="0" borderId="6"/>
    <xf numFmtId="0" fontId="10" fillId="0" borderId="6"/>
    <xf numFmtId="0" fontId="11" fillId="21" borderId="7"/>
    <xf numFmtId="0" fontId="11" fillId="21" borderId="7"/>
    <xf numFmtId="0" fontId="11" fillId="21" borderId="7"/>
    <xf numFmtId="0" fontId="11" fillId="21" borderId="7"/>
    <xf numFmtId="0" fontId="12" fillId="0" borderId="0"/>
    <xf numFmtId="0" fontId="12" fillId="0" borderId="0"/>
    <xf numFmtId="0" fontId="13" fillId="22" borderId="0"/>
    <xf numFmtId="0" fontId="13" fillId="22" borderId="0"/>
    <xf numFmtId="0" fontId="13" fillId="22" borderId="0"/>
    <xf numFmtId="0" fontId="13" fillId="22" borderId="0"/>
    <xf numFmtId="0" fontId="1" fillId="0" borderId="0"/>
    <xf numFmtId="0" fontId="1" fillId="0" borderId="0"/>
    <xf numFmtId="0" fontId="19" fillId="0" borderId="0"/>
    <xf numFmtId="0" fontId="20" fillId="0" borderId="0"/>
    <xf numFmtId="0" fontId="1" fillId="0" borderId="0"/>
    <xf numFmtId="0" fontId="1" fillId="0" borderId="0"/>
    <xf numFmtId="0" fontId="14" fillId="3" borderId="0"/>
    <xf numFmtId="0" fontId="14" fillId="3" borderId="0"/>
    <xf numFmtId="0" fontId="14" fillId="3" borderId="0"/>
    <xf numFmtId="0" fontId="14" fillId="3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23" borderId="8"/>
    <xf numFmtId="0" fontId="1" fillId="23" borderId="8"/>
    <xf numFmtId="0" fontId="1" fillId="23" borderId="8"/>
    <xf numFmtId="0" fontId="1" fillId="23" borderId="8"/>
    <xf numFmtId="0" fontId="16" fillId="0" borderId="9"/>
    <xf numFmtId="0" fontId="16" fillId="0" borderId="9"/>
    <xf numFmtId="0" fontId="16" fillId="0" borderId="9"/>
    <xf numFmtId="0" fontId="16" fillId="0" borderId="9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30" fillId="0" borderId="0">
      <alignment wrapText="1"/>
    </xf>
    <xf numFmtId="0" fontId="30" fillId="0" borderId="0"/>
    <xf numFmtId="0" fontId="31" fillId="0" borderId="0">
      <alignment horizontal="center" wrapText="1"/>
    </xf>
    <xf numFmtId="0" fontId="30" fillId="0" borderId="0">
      <alignment horizontal="right"/>
    </xf>
    <xf numFmtId="0" fontId="30" fillId="0" borderId="20">
      <alignment horizontal="center" vertical="center" wrapText="1"/>
    </xf>
    <xf numFmtId="0" fontId="32" fillId="0" borderId="20">
      <alignment vertical="top" wrapText="1"/>
    </xf>
    <xf numFmtId="1" fontId="30" fillId="0" borderId="20">
      <alignment horizontal="center" vertical="top" shrinkToFit="1"/>
    </xf>
    <xf numFmtId="4" fontId="32" fillId="24" borderId="20">
      <alignment horizontal="right" vertical="top" shrinkToFit="1"/>
    </xf>
    <xf numFmtId="10" fontId="32" fillId="24" borderId="20">
      <alignment horizontal="right" vertical="top" shrinkToFit="1"/>
    </xf>
    <xf numFmtId="0" fontId="32" fillId="0" borderId="20">
      <alignment horizontal="left"/>
    </xf>
    <xf numFmtId="4" fontId="32" fillId="25" borderId="20">
      <alignment horizontal="right" vertical="top" shrinkToFit="1"/>
    </xf>
    <xf numFmtId="10" fontId="32" fillId="25" borderId="20">
      <alignment horizontal="right" vertical="top" shrinkToFit="1"/>
    </xf>
    <xf numFmtId="0" fontId="30" fillId="0" borderId="0">
      <alignment horizontal="left" wrapText="1"/>
    </xf>
  </cellStyleXfs>
  <cellXfs count="50">
    <xf numFmtId="0" fontId="0" fillId="0" borderId="0" xfId="0" applyNumberFormat="1" applyFont="1" applyFill="1" applyBorder="1" applyProtection="1"/>
    <xf numFmtId="49" fontId="24" fillId="0" borderId="0" xfId="0" applyNumberFormat="1" applyFont="1" applyFill="1" applyBorder="1" applyProtection="1"/>
    <xf numFmtId="4" fontId="21" fillId="0" borderId="0" xfId="0" applyNumberFormat="1" applyFont="1" applyFill="1" applyBorder="1" applyProtection="1"/>
    <xf numFmtId="49" fontId="21" fillId="0" borderId="0" xfId="0" applyNumberFormat="1" applyFont="1" applyFill="1" applyBorder="1" applyProtection="1"/>
    <xf numFmtId="49" fontId="24" fillId="0" borderId="0" xfId="0" applyNumberFormat="1" applyFont="1" applyFill="1" applyBorder="1" applyAlignment="1" applyProtection="1">
      <alignment horizontal="left"/>
    </xf>
    <xf numFmtId="49" fontId="25" fillId="0" borderId="0" xfId="0" applyNumberFormat="1" applyFont="1" applyFill="1" applyBorder="1" applyAlignment="1" applyProtection="1">
      <alignment horizontal="left" vertical="center"/>
    </xf>
    <xf numFmtId="164" fontId="21" fillId="0" borderId="0" xfId="0" applyNumberFormat="1" applyFont="1" applyFill="1" applyBorder="1" applyProtection="1"/>
    <xf numFmtId="49" fontId="25" fillId="0" borderId="18" xfId="0" applyNumberFormat="1" applyFont="1" applyFill="1" applyBorder="1" applyAlignment="1" applyProtection="1">
      <alignment horizontal="center"/>
    </xf>
    <xf numFmtId="49" fontId="25" fillId="0" borderId="18" xfId="0" applyNumberFormat="1" applyFont="1" applyFill="1" applyBorder="1" applyProtection="1"/>
    <xf numFmtId="49" fontId="24" fillId="0" borderId="17" xfId="0" applyNumberFormat="1" applyFont="1" applyFill="1" applyBorder="1" applyAlignment="1" applyProtection="1">
      <alignment horizontal="center" vertical="center"/>
    </xf>
    <xf numFmtId="49" fontId="24" fillId="0" borderId="12" xfId="0" applyNumberFormat="1" applyFont="1" applyFill="1" applyBorder="1" applyAlignment="1" applyProtection="1">
      <alignment horizontal="center" vertical="center"/>
    </xf>
    <xf numFmtId="49" fontId="24" fillId="0" borderId="16" xfId="0" applyNumberFormat="1" applyFont="1" applyFill="1" applyBorder="1" applyAlignment="1" applyProtection="1">
      <alignment horizontal="center" vertical="center"/>
    </xf>
    <xf numFmtId="49" fontId="24" fillId="0" borderId="14" xfId="0" applyNumberFormat="1" applyFont="1" applyFill="1" applyBorder="1" applyAlignment="1" applyProtection="1">
      <alignment horizontal="center" vertical="center"/>
    </xf>
    <xf numFmtId="4" fontId="24" fillId="0" borderId="13" xfId="0" applyNumberFormat="1" applyFont="1" applyFill="1" applyBorder="1" applyAlignment="1" applyProtection="1">
      <alignment horizontal="right"/>
    </xf>
    <xf numFmtId="4" fontId="24" fillId="0" borderId="15" xfId="0" applyNumberFormat="1" applyFont="1" applyFill="1" applyBorder="1" applyAlignment="1" applyProtection="1">
      <alignment horizontal="right"/>
    </xf>
    <xf numFmtId="49" fontId="21" fillId="0" borderId="17" xfId="0" applyNumberFormat="1" applyFont="1" applyFill="1" applyBorder="1" applyAlignment="1" applyProtection="1">
      <alignment horizontal="center" vertical="center" wrapText="1"/>
    </xf>
    <xf numFmtId="49" fontId="21" fillId="0" borderId="12" xfId="0" applyNumberFormat="1" applyFont="1" applyFill="1" applyBorder="1" applyAlignment="1" applyProtection="1">
      <alignment horizontal="center" vertical="center" wrapText="1"/>
    </xf>
    <xf numFmtId="4" fontId="21" fillId="0" borderId="12" xfId="0" applyNumberFormat="1" applyFont="1" applyFill="1" applyBorder="1" applyAlignment="1" applyProtection="1">
      <alignment horizontal="center" vertical="center"/>
    </xf>
    <xf numFmtId="49" fontId="21" fillId="0" borderId="16" xfId="0" applyNumberFormat="1" applyFont="1" applyFill="1" applyBorder="1" applyAlignment="1" applyProtection="1">
      <alignment horizontal="center" vertical="center"/>
    </xf>
    <xf numFmtId="0" fontId="21" fillId="0" borderId="19" xfId="0" applyNumberFormat="1" applyFont="1" applyFill="1" applyBorder="1" applyAlignment="1" applyProtection="1">
      <alignment horizontal="left" vertical="center" wrapText="1" indent="1" shrinkToFit="1"/>
    </xf>
    <xf numFmtId="49" fontId="21" fillId="0" borderId="11" xfId="0" applyNumberFormat="1" applyFont="1" applyFill="1" applyBorder="1" applyAlignment="1" applyProtection="1">
      <alignment horizontal="center" vertical="center"/>
    </xf>
    <xf numFmtId="49" fontId="21" fillId="0" borderId="15" xfId="0" applyNumberFormat="1" applyFont="1" applyFill="1" applyBorder="1" applyAlignment="1" applyProtection="1">
      <alignment horizontal="center" vertical="center"/>
    </xf>
    <xf numFmtId="4" fontId="21" fillId="0" borderId="15" xfId="0" applyNumberFormat="1" applyFont="1" applyFill="1" applyBorder="1" applyAlignment="1" applyProtection="1">
      <alignment horizontal="center" vertical="center"/>
    </xf>
    <xf numFmtId="164" fontId="21" fillId="0" borderId="15" xfId="0" applyNumberFormat="1" applyFont="1" applyFill="1" applyBorder="1" applyAlignment="1" applyProtection="1">
      <alignment horizontal="center" vertical="center"/>
    </xf>
    <xf numFmtId="49" fontId="26" fillId="0" borderId="18" xfId="0" applyNumberFormat="1" applyFont="1" applyFill="1" applyBorder="1" applyAlignment="1" applyProtection="1">
      <alignment vertical="center" wrapText="1"/>
    </xf>
    <xf numFmtId="49" fontId="26" fillId="0" borderId="10" xfId="0" applyNumberFormat="1" applyFont="1" applyFill="1" applyBorder="1" applyAlignment="1" applyProtection="1">
      <alignment horizontal="center" vertical="center"/>
    </xf>
    <xf numFmtId="49" fontId="26" fillId="0" borderId="13" xfId="0" applyNumberFormat="1" applyFont="1" applyFill="1" applyBorder="1" applyAlignment="1" applyProtection="1">
      <alignment horizontal="center" vertical="center"/>
    </xf>
    <xf numFmtId="4" fontId="26" fillId="0" borderId="13" xfId="0" applyNumberFormat="1" applyFont="1" applyFill="1" applyBorder="1" applyAlignment="1" applyProtection="1">
      <alignment horizontal="center" vertical="center"/>
    </xf>
    <xf numFmtId="164" fontId="26" fillId="0" borderId="13" xfId="0" applyNumberFormat="1" applyFont="1" applyFill="1" applyBorder="1" applyAlignment="1" applyProtection="1">
      <alignment horizontal="center" vertical="center"/>
    </xf>
    <xf numFmtId="0" fontId="26" fillId="0" borderId="19" xfId="0" applyNumberFormat="1" applyFont="1" applyFill="1" applyBorder="1" applyAlignment="1" applyProtection="1">
      <alignment horizontal="left" vertical="center" wrapText="1" indent="1" shrinkToFit="1"/>
    </xf>
    <xf numFmtId="49" fontId="26" fillId="0" borderId="11" xfId="0" applyNumberFormat="1" applyFont="1" applyFill="1" applyBorder="1" applyAlignment="1" applyProtection="1">
      <alignment horizontal="center" vertical="center"/>
    </xf>
    <xf numFmtId="4" fontId="26" fillId="0" borderId="15" xfId="0" applyNumberFormat="1" applyFont="1" applyFill="1" applyBorder="1" applyAlignment="1" applyProtection="1">
      <alignment horizontal="center" vertical="center"/>
    </xf>
    <xf numFmtId="164" fontId="26" fillId="0" borderId="15" xfId="0" applyNumberFormat="1" applyFont="1" applyFill="1" applyBorder="1" applyAlignment="1" applyProtection="1">
      <alignment horizontal="center" vertical="center"/>
    </xf>
    <xf numFmtId="49" fontId="23" fillId="0" borderId="15" xfId="0" applyNumberFormat="1" applyFont="1" applyFill="1" applyBorder="1" applyAlignment="1" applyProtection="1">
      <alignment horizontal="center" vertical="center"/>
    </xf>
    <xf numFmtId="164" fontId="21" fillId="0" borderId="12" xfId="0" applyNumberFormat="1" applyFont="1" applyFill="1" applyBorder="1" applyAlignment="1" applyProtection="1">
      <alignment horizontal="center" vertical="center" wrapText="1"/>
    </xf>
    <xf numFmtId="49" fontId="28" fillId="0" borderId="0" xfId="0" applyNumberFormat="1" applyFont="1" applyFill="1" applyBorder="1" applyAlignment="1" applyProtection="1">
      <alignment horizontal="center"/>
    </xf>
    <xf numFmtId="49" fontId="27" fillId="0" borderId="0" xfId="0" applyNumberFormat="1" applyFont="1" applyFill="1" applyBorder="1" applyProtection="1"/>
    <xf numFmtId="4" fontId="27" fillId="0" borderId="0" xfId="0" applyNumberFormat="1" applyFont="1" applyFill="1" applyBorder="1" applyProtection="1"/>
    <xf numFmtId="49" fontId="27" fillId="0" borderId="0" xfId="0" applyNumberFormat="1" applyFont="1" applyFill="1" applyBorder="1" applyAlignment="1" applyProtection="1">
      <alignment horizontal="center"/>
    </xf>
    <xf numFmtId="49" fontId="27" fillId="0" borderId="0" xfId="0" applyNumberFormat="1" applyFont="1" applyFill="1" applyBorder="1" applyAlignment="1" applyProtection="1"/>
    <xf numFmtId="49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26" fillId="0" borderId="0" xfId="0" applyNumberFormat="1" applyFont="1" applyFill="1" applyBorder="1" applyAlignment="1" applyProtection="1">
      <alignment horizontal="right" vertical="top" wrapText="1"/>
    </xf>
    <xf numFmtId="49" fontId="21" fillId="0" borderId="0" xfId="0" applyNumberFormat="1" applyFont="1" applyFill="1" applyBorder="1" applyProtection="1"/>
    <xf numFmtId="49" fontId="27" fillId="0" borderId="18" xfId="0" applyNumberFormat="1" applyFont="1" applyFill="1" applyBorder="1" applyAlignment="1" applyProtection="1">
      <alignment horizontal="right"/>
    </xf>
    <xf numFmtId="0" fontId="27" fillId="0" borderId="18" xfId="0" applyNumberFormat="1" applyFont="1" applyFill="1" applyBorder="1" applyAlignment="1" applyProtection="1">
      <alignment horizontal="right"/>
    </xf>
    <xf numFmtId="49" fontId="27" fillId="0" borderId="0" xfId="0" applyNumberFormat="1" applyFont="1" applyAlignment="1">
      <alignment horizontal="right" wrapText="1"/>
    </xf>
    <xf numFmtId="0" fontId="27" fillId="0" borderId="0" xfId="0" applyFont="1" applyAlignment="1">
      <alignment horizontal="right" wrapText="1"/>
    </xf>
    <xf numFmtId="49" fontId="22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</cellXfs>
  <cellStyles count="158">
    <cellStyle name="20% - Акцент1 2" xfId="1" xr:uid="{00000000-0005-0000-0000-000000000000}"/>
    <cellStyle name="20% - Акцент1 3" xfId="2" xr:uid="{00000000-0005-0000-0000-000001000000}"/>
    <cellStyle name="20% - Акцент1 4" xfId="3" xr:uid="{00000000-0005-0000-0000-000002000000}"/>
    <cellStyle name="20% - Акцент2 2" xfId="4" xr:uid="{00000000-0005-0000-0000-000003000000}"/>
    <cellStyle name="20% - Акцент2 3" xfId="5" xr:uid="{00000000-0005-0000-0000-000004000000}"/>
    <cellStyle name="20% - Акцент2 4" xfId="6" xr:uid="{00000000-0005-0000-0000-000005000000}"/>
    <cellStyle name="20% - Акцент3 2" xfId="7" xr:uid="{00000000-0005-0000-0000-000006000000}"/>
    <cellStyle name="20% - Акцент3 3" xfId="8" xr:uid="{00000000-0005-0000-0000-000007000000}"/>
    <cellStyle name="20% - Акцент3 4" xfId="9" xr:uid="{00000000-0005-0000-0000-000008000000}"/>
    <cellStyle name="20% - Акцент4 2" xfId="10" xr:uid="{00000000-0005-0000-0000-000009000000}"/>
    <cellStyle name="20% - Акцент4 3" xfId="11" xr:uid="{00000000-0005-0000-0000-00000A000000}"/>
    <cellStyle name="20% - Акцент4 4" xfId="12" xr:uid="{00000000-0005-0000-0000-00000B000000}"/>
    <cellStyle name="20% - Акцент5 2" xfId="13" xr:uid="{00000000-0005-0000-0000-00000C000000}"/>
    <cellStyle name="20% - Акцент5 3" xfId="14" xr:uid="{00000000-0005-0000-0000-00000D000000}"/>
    <cellStyle name="20% - Акцент5 4" xfId="15" xr:uid="{00000000-0005-0000-0000-00000E000000}"/>
    <cellStyle name="20% - Акцент6 2" xfId="16" xr:uid="{00000000-0005-0000-0000-00000F000000}"/>
    <cellStyle name="20% - Акцент6 3" xfId="17" xr:uid="{00000000-0005-0000-0000-000010000000}"/>
    <cellStyle name="20% - Акцент6 4" xfId="18" xr:uid="{00000000-0005-0000-0000-000011000000}"/>
    <cellStyle name="40% - Акцент1 2" xfId="19" xr:uid="{00000000-0005-0000-0000-000012000000}"/>
    <cellStyle name="40% - Акцент1 3" xfId="20" xr:uid="{00000000-0005-0000-0000-000013000000}"/>
    <cellStyle name="40% - Акцент1 4" xfId="21" xr:uid="{00000000-0005-0000-0000-000014000000}"/>
    <cellStyle name="40% - Акцент2 2" xfId="22" xr:uid="{00000000-0005-0000-0000-000015000000}"/>
    <cellStyle name="40% - Акцент2 3" xfId="23" xr:uid="{00000000-0005-0000-0000-000016000000}"/>
    <cellStyle name="40% - Акцент2 4" xfId="24" xr:uid="{00000000-0005-0000-0000-000017000000}"/>
    <cellStyle name="40% - Акцент3 2" xfId="25" xr:uid="{00000000-0005-0000-0000-000018000000}"/>
    <cellStyle name="40% - Акцент3 3" xfId="26" xr:uid="{00000000-0005-0000-0000-000019000000}"/>
    <cellStyle name="40% - Акцент3 4" xfId="27" xr:uid="{00000000-0005-0000-0000-00001A000000}"/>
    <cellStyle name="40% - Акцент4 2" xfId="28" xr:uid="{00000000-0005-0000-0000-00001B000000}"/>
    <cellStyle name="40% - Акцент4 3" xfId="29" xr:uid="{00000000-0005-0000-0000-00001C000000}"/>
    <cellStyle name="40% - Акцент4 4" xfId="30" xr:uid="{00000000-0005-0000-0000-00001D000000}"/>
    <cellStyle name="40% - Акцент5 2" xfId="31" xr:uid="{00000000-0005-0000-0000-00001E000000}"/>
    <cellStyle name="40% - Акцент5 3" xfId="32" xr:uid="{00000000-0005-0000-0000-00001F000000}"/>
    <cellStyle name="40% - Акцент5 4" xfId="33" xr:uid="{00000000-0005-0000-0000-000020000000}"/>
    <cellStyle name="40% - Акцент6 2" xfId="34" xr:uid="{00000000-0005-0000-0000-000021000000}"/>
    <cellStyle name="40% - Акцент6 3" xfId="35" xr:uid="{00000000-0005-0000-0000-000022000000}"/>
    <cellStyle name="40% - Акцент6 4" xfId="36" xr:uid="{00000000-0005-0000-0000-000023000000}"/>
    <cellStyle name="60% - Акцент1 2" xfId="37" xr:uid="{00000000-0005-0000-0000-000024000000}"/>
    <cellStyle name="60% - Акцент1 3" xfId="38" xr:uid="{00000000-0005-0000-0000-000025000000}"/>
    <cellStyle name="60% - Акцент1 4" xfId="39" xr:uid="{00000000-0005-0000-0000-000026000000}"/>
    <cellStyle name="60% - Акцент2 2" xfId="40" xr:uid="{00000000-0005-0000-0000-000027000000}"/>
    <cellStyle name="60% - Акцент2 3" xfId="41" xr:uid="{00000000-0005-0000-0000-000028000000}"/>
    <cellStyle name="60% - Акцент2 4" xfId="42" xr:uid="{00000000-0005-0000-0000-000029000000}"/>
    <cellStyle name="60% - Акцент3 2" xfId="43" xr:uid="{00000000-0005-0000-0000-00002A000000}"/>
    <cellStyle name="60% - Акцент3 3" xfId="44" xr:uid="{00000000-0005-0000-0000-00002B000000}"/>
    <cellStyle name="60% - Акцент3 4" xfId="45" xr:uid="{00000000-0005-0000-0000-00002C000000}"/>
    <cellStyle name="60% - Акцент4 2" xfId="46" xr:uid="{00000000-0005-0000-0000-00002D000000}"/>
    <cellStyle name="60% - Акцент4 3" xfId="47" xr:uid="{00000000-0005-0000-0000-00002E000000}"/>
    <cellStyle name="60% - Акцент4 4" xfId="48" xr:uid="{00000000-0005-0000-0000-00002F000000}"/>
    <cellStyle name="60% - Акцент5 2" xfId="49" xr:uid="{00000000-0005-0000-0000-000030000000}"/>
    <cellStyle name="60% - Акцент5 3" xfId="50" xr:uid="{00000000-0005-0000-0000-000031000000}"/>
    <cellStyle name="60% - Акцент5 4" xfId="51" xr:uid="{00000000-0005-0000-0000-000032000000}"/>
    <cellStyle name="60% - Акцент6 2" xfId="52" xr:uid="{00000000-0005-0000-0000-000033000000}"/>
    <cellStyle name="60% - Акцент6 3" xfId="53" xr:uid="{00000000-0005-0000-0000-000034000000}"/>
    <cellStyle name="60% - Акцент6 4" xfId="54" xr:uid="{00000000-0005-0000-0000-000035000000}"/>
    <cellStyle name="xl22" xfId="149" xr:uid="{C6B70997-2066-40B9-9028-481AE074848E}"/>
    <cellStyle name="xl24" xfId="146" xr:uid="{C3B22EA0-4A83-4223-B2DE-D05F2FED7BC9}"/>
    <cellStyle name="xl25" xfId="151" xr:uid="{39796D58-4E77-4049-BCDF-C6273F4697BD}"/>
    <cellStyle name="xl26" xfId="154" xr:uid="{C5B0C603-2A18-4266-8018-6655626D4F42}"/>
    <cellStyle name="xl28" xfId="155" xr:uid="{7F0EA455-BF9B-4743-B34C-334B8971C946}"/>
    <cellStyle name="xl29" xfId="145" xr:uid="{EDEA8D7C-DF54-423A-B5AB-1725250DFF4D}"/>
    <cellStyle name="xl30" xfId="157" xr:uid="{03BACA2A-43E9-4EEB-8A72-AEA29D2C040E}"/>
    <cellStyle name="xl32" xfId="156" xr:uid="{A0344DF9-1476-4483-AFB1-FEEDFCC559AC}"/>
    <cellStyle name="xl33" xfId="147" xr:uid="{CD91E29D-24D2-494E-BD89-B91030E94C8D}"/>
    <cellStyle name="xl35" xfId="148" xr:uid="{654EB867-5134-4CB0-8153-F4678C8CE448}"/>
    <cellStyle name="xl37" xfId="150" xr:uid="{55DF1E6A-AD08-48B4-B948-922664966EEB}"/>
    <cellStyle name="xl38" xfId="152" xr:uid="{635AA91B-2BCB-4251-AA3C-63B5029A3B93}"/>
    <cellStyle name="xl39" xfId="153" xr:uid="{A10E53C2-4307-439A-BE4B-74B0BB986C90}"/>
    <cellStyle name="Акцент1" xfId="55" builtinId="29" customBuiltin="1"/>
    <cellStyle name="Акцент1 2" xfId="56" xr:uid="{00000000-0005-0000-0000-000037000000}"/>
    <cellStyle name="Акцент1 3" xfId="57" xr:uid="{00000000-0005-0000-0000-000038000000}"/>
    <cellStyle name="Акцент1 4" xfId="58" xr:uid="{00000000-0005-0000-0000-000039000000}"/>
    <cellStyle name="Акцент2" xfId="59" builtinId="33" customBuiltin="1"/>
    <cellStyle name="Акцент2 2" xfId="60" xr:uid="{00000000-0005-0000-0000-00003B000000}"/>
    <cellStyle name="Акцент2 3" xfId="61" xr:uid="{00000000-0005-0000-0000-00003C000000}"/>
    <cellStyle name="Акцент2 4" xfId="62" xr:uid="{00000000-0005-0000-0000-00003D000000}"/>
    <cellStyle name="Акцент3" xfId="63" builtinId="37" customBuiltin="1"/>
    <cellStyle name="Акцент3 2" xfId="64" xr:uid="{00000000-0005-0000-0000-00003F000000}"/>
    <cellStyle name="Акцент3 3" xfId="65" xr:uid="{00000000-0005-0000-0000-000040000000}"/>
    <cellStyle name="Акцент3 4" xfId="66" xr:uid="{00000000-0005-0000-0000-000041000000}"/>
    <cellStyle name="Акцент4" xfId="67" builtinId="41" customBuiltin="1"/>
    <cellStyle name="Акцент4 2" xfId="68" xr:uid="{00000000-0005-0000-0000-000043000000}"/>
    <cellStyle name="Акцент4 3" xfId="69" xr:uid="{00000000-0005-0000-0000-000044000000}"/>
    <cellStyle name="Акцент4 4" xfId="70" xr:uid="{00000000-0005-0000-0000-000045000000}"/>
    <cellStyle name="Акцент5" xfId="71" builtinId="45" customBuiltin="1"/>
    <cellStyle name="Акцент5 2" xfId="72" xr:uid="{00000000-0005-0000-0000-000047000000}"/>
    <cellStyle name="Акцент5 3" xfId="73" xr:uid="{00000000-0005-0000-0000-000048000000}"/>
    <cellStyle name="Акцент5 4" xfId="74" xr:uid="{00000000-0005-0000-0000-000049000000}"/>
    <cellStyle name="Акцент6" xfId="75" builtinId="49" customBuiltin="1"/>
    <cellStyle name="Акцент6 2" xfId="76" xr:uid="{00000000-0005-0000-0000-00004B000000}"/>
    <cellStyle name="Акцент6 3" xfId="77" xr:uid="{00000000-0005-0000-0000-00004C000000}"/>
    <cellStyle name="Акцент6 4" xfId="78" xr:uid="{00000000-0005-0000-0000-00004D000000}"/>
    <cellStyle name="Ввод " xfId="79" builtinId="20" customBuiltin="1"/>
    <cellStyle name="Ввод  2" xfId="80" xr:uid="{00000000-0005-0000-0000-00004F000000}"/>
    <cellStyle name="Ввод  3" xfId="81" xr:uid="{00000000-0005-0000-0000-000050000000}"/>
    <cellStyle name="Ввод  4" xfId="82" xr:uid="{00000000-0005-0000-0000-000051000000}"/>
    <cellStyle name="Вывод" xfId="83" builtinId="21" customBuiltin="1"/>
    <cellStyle name="Вывод 2" xfId="84" xr:uid="{00000000-0005-0000-0000-000053000000}"/>
    <cellStyle name="Вывод 3" xfId="85" xr:uid="{00000000-0005-0000-0000-000054000000}"/>
    <cellStyle name="Вывод 4" xfId="86" xr:uid="{00000000-0005-0000-0000-000055000000}"/>
    <cellStyle name="Вычисление" xfId="87" builtinId="22" customBuiltin="1"/>
    <cellStyle name="Вычисление 2" xfId="88" xr:uid="{00000000-0005-0000-0000-000057000000}"/>
    <cellStyle name="Вычисление 3" xfId="89" xr:uid="{00000000-0005-0000-0000-000058000000}"/>
    <cellStyle name="Вычисление 4" xfId="90" xr:uid="{00000000-0005-0000-0000-000059000000}"/>
    <cellStyle name="Заголовок 1" xfId="91" builtinId="16" customBuiltin="1"/>
    <cellStyle name="Заголовок 1 2" xfId="92" xr:uid="{00000000-0005-0000-0000-00005B000000}"/>
    <cellStyle name="Заголовок 2" xfId="93" builtinId="17" customBuiltin="1"/>
    <cellStyle name="Заголовок 2 2" xfId="94" xr:uid="{00000000-0005-0000-0000-00005D000000}"/>
    <cellStyle name="Заголовок 2 3" xfId="95" xr:uid="{00000000-0005-0000-0000-00005E000000}"/>
    <cellStyle name="Заголовок 2 4" xfId="96" xr:uid="{00000000-0005-0000-0000-00005F000000}"/>
    <cellStyle name="Заголовок 3" xfId="97" builtinId="18" customBuiltin="1"/>
    <cellStyle name="Заголовок 3 2" xfId="98" xr:uid="{00000000-0005-0000-0000-000061000000}"/>
    <cellStyle name="Заголовок 4" xfId="99" builtinId="19" customBuiltin="1"/>
    <cellStyle name="Заголовок 4 2" xfId="100" xr:uid="{00000000-0005-0000-0000-000063000000}"/>
    <cellStyle name="Итог" xfId="101" builtinId="25" customBuiltin="1"/>
    <cellStyle name="Итог 2" xfId="102" xr:uid="{00000000-0005-0000-0000-000065000000}"/>
    <cellStyle name="Итог 3" xfId="103" xr:uid="{00000000-0005-0000-0000-000066000000}"/>
    <cellStyle name="Итог 4" xfId="104" xr:uid="{00000000-0005-0000-0000-000067000000}"/>
    <cellStyle name="Контрольная ячейка" xfId="105" builtinId="23" customBuiltin="1"/>
    <cellStyle name="Контрольная ячейка 2" xfId="106" xr:uid="{00000000-0005-0000-0000-000069000000}"/>
    <cellStyle name="Контрольная ячейка 3" xfId="107" xr:uid="{00000000-0005-0000-0000-00006A000000}"/>
    <cellStyle name="Контрольная ячейка 4" xfId="108" xr:uid="{00000000-0005-0000-0000-00006B000000}"/>
    <cellStyle name="Название" xfId="109" builtinId="15" customBuiltin="1"/>
    <cellStyle name="Название 2" xfId="110" xr:uid="{00000000-0005-0000-0000-00006D000000}"/>
    <cellStyle name="Нейтральный" xfId="111" builtinId="28" customBuiltin="1"/>
    <cellStyle name="Нейтральный 2" xfId="112" xr:uid="{00000000-0005-0000-0000-00006F000000}"/>
    <cellStyle name="Нейтральный 3" xfId="113" xr:uid="{00000000-0005-0000-0000-000070000000}"/>
    <cellStyle name="Нейтральный 4" xfId="114" xr:uid="{00000000-0005-0000-0000-000071000000}"/>
    <cellStyle name="Обычный" xfId="0" builtinId="0"/>
    <cellStyle name="Обычный 2" xfId="115" xr:uid="{00000000-0005-0000-0000-000073000000}"/>
    <cellStyle name="Обычный 2 2" xfId="116" xr:uid="{00000000-0005-0000-0000-000074000000}"/>
    <cellStyle name="Обычный 2 3" xfId="117" xr:uid="{00000000-0005-0000-0000-000075000000}"/>
    <cellStyle name="Обычный 3" xfId="118" xr:uid="{00000000-0005-0000-0000-000076000000}"/>
    <cellStyle name="Обычный 3 2" xfId="119" xr:uid="{00000000-0005-0000-0000-000077000000}"/>
    <cellStyle name="Обычный 4" xfId="120" xr:uid="{00000000-0005-0000-0000-000078000000}"/>
    <cellStyle name="Плохой" xfId="121" builtinId="27" customBuiltin="1"/>
    <cellStyle name="Плохой 2" xfId="122" xr:uid="{00000000-0005-0000-0000-00007A000000}"/>
    <cellStyle name="Плохой 3" xfId="123" xr:uid="{00000000-0005-0000-0000-00007B000000}"/>
    <cellStyle name="Плохой 4" xfId="124" xr:uid="{00000000-0005-0000-0000-00007C000000}"/>
    <cellStyle name="Пояснение" xfId="125" builtinId="53" customBuiltin="1"/>
    <cellStyle name="Пояснение 2" xfId="126" xr:uid="{00000000-0005-0000-0000-00007E000000}"/>
    <cellStyle name="Пояснение 3" xfId="127" xr:uid="{00000000-0005-0000-0000-00007F000000}"/>
    <cellStyle name="Пояснение 4" xfId="128" xr:uid="{00000000-0005-0000-0000-000080000000}"/>
    <cellStyle name="Примечание" xfId="129" builtinId="10" customBuiltin="1"/>
    <cellStyle name="Примечание 2" xfId="130" xr:uid="{00000000-0005-0000-0000-000082000000}"/>
    <cellStyle name="Примечание 3" xfId="131" xr:uid="{00000000-0005-0000-0000-000083000000}"/>
    <cellStyle name="Примечание 4" xfId="132" xr:uid="{00000000-0005-0000-0000-000084000000}"/>
    <cellStyle name="Связанная ячейка" xfId="133" builtinId="24" customBuiltin="1"/>
    <cellStyle name="Связанная ячейка 2" xfId="134" xr:uid="{00000000-0005-0000-0000-000086000000}"/>
    <cellStyle name="Связанная ячейка 3" xfId="135" xr:uid="{00000000-0005-0000-0000-000087000000}"/>
    <cellStyle name="Связанная ячейка 4" xfId="136" xr:uid="{00000000-0005-0000-0000-000088000000}"/>
    <cellStyle name="Текст предупреждения" xfId="137" builtinId="11" customBuiltin="1"/>
    <cellStyle name="Текст предупреждения 2" xfId="138" xr:uid="{00000000-0005-0000-0000-00008A000000}"/>
    <cellStyle name="Текст предупреждения 3" xfId="139" xr:uid="{00000000-0005-0000-0000-00008B000000}"/>
    <cellStyle name="Текст предупреждения 4" xfId="140" xr:uid="{00000000-0005-0000-0000-00008C000000}"/>
    <cellStyle name="Хороший" xfId="141" builtinId="26" customBuiltin="1"/>
    <cellStyle name="Хороший 2" xfId="142" xr:uid="{00000000-0005-0000-0000-00008E000000}"/>
    <cellStyle name="Хороший 3" xfId="143" xr:uid="{00000000-0005-0000-0000-00008F000000}"/>
    <cellStyle name="Хороший 4" xfId="144" xr:uid="{00000000-0005-0000-0000-00009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3"/>
  <sheetViews>
    <sheetView showGridLines="0" tabSelected="1" zoomScaleNormal="100" workbookViewId="0">
      <selection activeCell="A2" sqref="A2:F2"/>
    </sheetView>
  </sheetViews>
  <sheetFormatPr defaultColWidth="9.140625" defaultRowHeight="12.75" x14ac:dyDescent="0.2"/>
  <cols>
    <col min="1" max="1" width="38.7109375" style="3" customWidth="1"/>
    <col min="2" max="2" width="6.140625" style="3" customWidth="1"/>
    <col min="3" max="3" width="21.85546875" style="3" customWidth="1"/>
    <col min="4" max="4" width="15.85546875" style="2" customWidth="1"/>
    <col min="5" max="5" width="15.5703125" style="2" customWidth="1"/>
    <col min="6" max="6" width="11.140625" style="6" customWidth="1"/>
    <col min="7" max="8" width="14.7109375" style="3" hidden="1" customWidth="1"/>
    <col min="9" max="9" width="11.28515625" style="2" customWidth="1"/>
    <col min="10" max="10" width="11.42578125" style="2" customWidth="1"/>
    <col min="11" max="11" width="9.140625" style="2"/>
    <col min="12" max="16384" width="9.140625" style="3"/>
  </cols>
  <sheetData>
    <row r="1" spans="1:11" s="36" customFormat="1" ht="18.75" customHeight="1" x14ac:dyDescent="0.25">
      <c r="A1" s="46" t="s">
        <v>377</v>
      </c>
      <c r="B1" s="47"/>
      <c r="C1" s="47"/>
      <c r="D1" s="47"/>
      <c r="E1" s="47"/>
      <c r="F1" s="47"/>
      <c r="G1" s="35"/>
      <c r="I1" s="37"/>
      <c r="J1" s="37"/>
      <c r="K1" s="37"/>
    </row>
    <row r="2" spans="1:11" s="36" customFormat="1" ht="15" x14ac:dyDescent="0.25">
      <c r="A2" s="46" t="s">
        <v>374</v>
      </c>
      <c r="B2" s="47"/>
      <c r="C2" s="47"/>
      <c r="D2" s="47"/>
      <c r="E2" s="47"/>
      <c r="F2" s="47"/>
      <c r="G2" s="35"/>
      <c r="I2" s="37"/>
      <c r="J2" s="37"/>
      <c r="K2" s="37"/>
    </row>
    <row r="3" spans="1:11" s="36" customFormat="1" ht="15" x14ac:dyDescent="0.25">
      <c r="A3" s="46" t="s">
        <v>371</v>
      </c>
      <c r="B3" s="47"/>
      <c r="C3" s="47"/>
      <c r="D3" s="47"/>
      <c r="E3" s="47"/>
      <c r="F3" s="47"/>
      <c r="G3" s="38"/>
      <c r="I3" s="37"/>
      <c r="J3" s="37"/>
      <c r="K3" s="37"/>
    </row>
    <row r="4" spans="1:11" s="36" customFormat="1" ht="17.25" customHeight="1" x14ac:dyDescent="0.25">
      <c r="A4" s="46" t="s">
        <v>376</v>
      </c>
      <c r="B4" s="47"/>
      <c r="C4" s="47"/>
      <c r="D4" s="47"/>
      <c r="E4" s="47"/>
      <c r="F4" s="47"/>
      <c r="G4" s="39"/>
      <c r="I4" s="37"/>
      <c r="J4" s="37"/>
      <c r="K4" s="37"/>
    </row>
    <row r="5" spans="1:11" ht="4.5" customHeight="1" x14ac:dyDescent="0.2">
      <c r="A5" s="4"/>
      <c r="B5" s="4"/>
      <c r="C5" s="4"/>
      <c r="D5" s="4"/>
      <c r="E5" s="4"/>
      <c r="F5" s="4"/>
      <c r="G5" s="4"/>
      <c r="H5" s="1"/>
    </row>
    <row r="6" spans="1:11" ht="49.5" customHeight="1" x14ac:dyDescent="0.2">
      <c r="A6" s="48" t="s">
        <v>375</v>
      </c>
      <c r="B6" s="49"/>
      <c r="C6" s="49"/>
      <c r="D6" s="49"/>
      <c r="E6" s="49"/>
      <c r="F6" s="49"/>
      <c r="G6" s="4"/>
      <c r="H6" s="1"/>
    </row>
    <row r="7" spans="1:11" ht="15" customHeight="1" x14ac:dyDescent="0.2">
      <c r="A7" s="40" t="s">
        <v>373</v>
      </c>
      <c r="B7" s="41"/>
      <c r="C7" s="41"/>
      <c r="D7" s="41"/>
      <c r="E7" s="41"/>
      <c r="F7" s="41"/>
      <c r="G7" s="5"/>
      <c r="H7" s="1"/>
    </row>
    <row r="8" spans="1:11" ht="15" x14ac:dyDescent="0.25">
      <c r="A8" s="7"/>
      <c r="B8" s="7"/>
      <c r="C8" s="7"/>
      <c r="D8" s="44" t="s">
        <v>372</v>
      </c>
      <c r="E8" s="45"/>
      <c r="F8" s="7"/>
      <c r="G8" s="7"/>
      <c r="H8" s="8"/>
    </row>
    <row r="9" spans="1:11" ht="38.25" x14ac:dyDescent="0.2">
      <c r="A9" s="15" t="s">
        <v>0</v>
      </c>
      <c r="B9" s="16" t="s">
        <v>1</v>
      </c>
      <c r="C9" s="16" t="s">
        <v>9</v>
      </c>
      <c r="D9" s="17" t="s">
        <v>368</v>
      </c>
      <c r="E9" s="17" t="s">
        <v>369</v>
      </c>
      <c r="F9" s="34" t="s">
        <v>370</v>
      </c>
      <c r="G9" s="9"/>
      <c r="H9" s="10"/>
    </row>
    <row r="10" spans="1:11" ht="13.5" thickBot="1" x14ac:dyDescent="0.25">
      <c r="A10" s="15">
        <v>1</v>
      </c>
      <c r="B10" s="18">
        <v>2</v>
      </c>
      <c r="C10" s="18">
        <v>3</v>
      </c>
      <c r="D10" s="18">
        <v>4</v>
      </c>
      <c r="E10" s="18" t="s">
        <v>5</v>
      </c>
      <c r="F10" s="18" t="s">
        <v>2</v>
      </c>
      <c r="G10" s="11" t="s">
        <v>3</v>
      </c>
      <c r="H10" s="12" t="s">
        <v>6</v>
      </c>
    </row>
    <row r="11" spans="1:11" ht="24.95" customHeight="1" x14ac:dyDescent="0.2">
      <c r="A11" s="24" t="s">
        <v>10</v>
      </c>
      <c r="B11" s="25" t="s">
        <v>11</v>
      </c>
      <c r="C11" s="26" t="s">
        <v>7</v>
      </c>
      <c r="D11" s="27">
        <f>D12+D137</f>
        <v>888722.19</v>
      </c>
      <c r="E11" s="27">
        <f>E12+E137</f>
        <v>895680.74</v>
      </c>
      <c r="F11" s="28">
        <f>E11/D11</f>
        <v>1.0078298371282932</v>
      </c>
      <c r="G11" s="13">
        <v>888722185.61000001</v>
      </c>
      <c r="H11" s="13">
        <v>895680738.74000001</v>
      </c>
    </row>
    <row r="12" spans="1:11" ht="25.5" x14ac:dyDescent="0.2">
      <c r="A12" s="29" t="s">
        <v>12</v>
      </c>
      <c r="B12" s="30" t="s">
        <v>11</v>
      </c>
      <c r="C12" s="33" t="s">
        <v>13</v>
      </c>
      <c r="D12" s="31">
        <f>D13+D19+D29+D43+D54+D59+D63+D77+D84+D91+D98+D132</f>
        <v>438080.23</v>
      </c>
      <c r="E12" s="31">
        <f>E13+E19+E29+E43+E54+E59+E63+E77+E84+E91+E98+E132</f>
        <v>460727.54000000004</v>
      </c>
      <c r="F12" s="32">
        <f>E12/D12</f>
        <v>1.051696717745058</v>
      </c>
      <c r="G12" s="14">
        <v>438080230</v>
      </c>
      <c r="H12" s="14">
        <v>460727536.13999999</v>
      </c>
    </row>
    <row r="13" spans="1:11" x14ac:dyDescent="0.2">
      <c r="A13" s="19" t="s">
        <v>14</v>
      </c>
      <c r="B13" s="20" t="s">
        <v>11</v>
      </c>
      <c r="C13" s="21" t="s">
        <v>15</v>
      </c>
      <c r="D13" s="22">
        <f>D14</f>
        <v>129624</v>
      </c>
      <c r="E13" s="22">
        <f>E14</f>
        <v>132124.20000000001</v>
      </c>
      <c r="F13" s="23">
        <f t="shared" ref="F13:F76" si="0">E13/D13</f>
        <v>1.0192880947972598</v>
      </c>
      <c r="G13" s="14">
        <v>129624000</v>
      </c>
      <c r="H13" s="14">
        <v>132124203.75</v>
      </c>
    </row>
    <row r="14" spans="1:11" x14ac:dyDescent="0.2">
      <c r="A14" s="19" t="s">
        <v>16</v>
      </c>
      <c r="B14" s="20" t="s">
        <v>11</v>
      </c>
      <c r="C14" s="21" t="s">
        <v>17</v>
      </c>
      <c r="D14" s="22">
        <f>D15+D16+D17+D18</f>
        <v>129624</v>
      </c>
      <c r="E14" s="22">
        <f>E15+E16+E17+E18</f>
        <v>132124.20000000001</v>
      </c>
      <c r="F14" s="23">
        <f t="shared" si="0"/>
        <v>1.0192880947972598</v>
      </c>
      <c r="G14" s="14">
        <v>129624000</v>
      </c>
      <c r="H14" s="14">
        <v>132124203.75</v>
      </c>
    </row>
    <row r="15" spans="1:11" ht="89.25" x14ac:dyDescent="0.2">
      <c r="A15" s="19" t="s">
        <v>18</v>
      </c>
      <c r="B15" s="20" t="s">
        <v>11</v>
      </c>
      <c r="C15" s="21" t="s">
        <v>19</v>
      </c>
      <c r="D15" s="22">
        <v>129624</v>
      </c>
      <c r="E15" s="22">
        <v>126141.63</v>
      </c>
      <c r="F15" s="23">
        <f t="shared" si="0"/>
        <v>0.97313483614145535</v>
      </c>
      <c r="G15" s="14">
        <v>129624000</v>
      </c>
      <c r="H15" s="14">
        <v>126141628.81</v>
      </c>
    </row>
    <row r="16" spans="1:11" ht="140.25" x14ac:dyDescent="0.2">
      <c r="A16" s="19" t="s">
        <v>20</v>
      </c>
      <c r="B16" s="20" t="s">
        <v>11</v>
      </c>
      <c r="C16" s="21" t="s">
        <v>21</v>
      </c>
      <c r="D16" s="22">
        <v>0</v>
      </c>
      <c r="E16" s="22">
        <v>896.55</v>
      </c>
      <c r="F16" s="23" t="s">
        <v>8</v>
      </c>
      <c r="G16" s="14" t="s">
        <v>8</v>
      </c>
      <c r="H16" s="14">
        <v>896554.45</v>
      </c>
    </row>
    <row r="17" spans="1:8" ht="51" x14ac:dyDescent="0.2">
      <c r="A17" s="19" t="s">
        <v>22</v>
      </c>
      <c r="B17" s="20" t="s">
        <v>11</v>
      </c>
      <c r="C17" s="21" t="s">
        <v>23</v>
      </c>
      <c r="D17" s="22">
        <v>0</v>
      </c>
      <c r="E17" s="22">
        <v>4623.18</v>
      </c>
      <c r="F17" s="23" t="s">
        <v>8</v>
      </c>
      <c r="G17" s="14" t="s">
        <v>8</v>
      </c>
      <c r="H17" s="14">
        <v>4623182.97</v>
      </c>
    </row>
    <row r="18" spans="1:8" ht="114.75" x14ac:dyDescent="0.2">
      <c r="A18" s="19" t="s">
        <v>24</v>
      </c>
      <c r="B18" s="20" t="s">
        <v>11</v>
      </c>
      <c r="C18" s="21" t="s">
        <v>25</v>
      </c>
      <c r="D18" s="22">
        <v>0</v>
      </c>
      <c r="E18" s="22">
        <v>462.84</v>
      </c>
      <c r="F18" s="23" t="s">
        <v>8</v>
      </c>
      <c r="G18" s="14" t="s">
        <v>8</v>
      </c>
      <c r="H18" s="14">
        <v>462837.52</v>
      </c>
    </row>
    <row r="19" spans="1:8" ht="51" x14ac:dyDescent="0.2">
      <c r="A19" s="19" t="s">
        <v>26</v>
      </c>
      <c r="B19" s="20" t="s">
        <v>11</v>
      </c>
      <c r="C19" s="21" t="s">
        <v>27</v>
      </c>
      <c r="D19" s="22">
        <f>D20</f>
        <v>6631.23</v>
      </c>
      <c r="E19" s="22">
        <f>E20</f>
        <v>6758.72</v>
      </c>
      <c r="F19" s="23">
        <f t="shared" si="0"/>
        <v>1.0192256941774001</v>
      </c>
      <c r="G19" s="14">
        <v>6631230</v>
      </c>
      <c r="H19" s="14">
        <v>6758721.9100000001</v>
      </c>
    </row>
    <row r="20" spans="1:8" ht="38.25" x14ac:dyDescent="0.2">
      <c r="A20" s="19" t="s">
        <v>28</v>
      </c>
      <c r="B20" s="20" t="s">
        <v>11</v>
      </c>
      <c r="C20" s="21" t="s">
        <v>29</v>
      </c>
      <c r="D20" s="22">
        <f>D21+D23+D25+D27</f>
        <v>6631.23</v>
      </c>
      <c r="E20" s="22">
        <f>E21+E23+E25+E27</f>
        <v>6758.72</v>
      </c>
      <c r="F20" s="23">
        <f t="shared" si="0"/>
        <v>1.0192256941774001</v>
      </c>
      <c r="G20" s="14">
        <v>6631230</v>
      </c>
      <c r="H20" s="14">
        <v>6758721.9100000001</v>
      </c>
    </row>
    <row r="21" spans="1:8" ht="89.25" x14ac:dyDescent="0.2">
      <c r="A21" s="19" t="s">
        <v>30</v>
      </c>
      <c r="B21" s="20" t="s">
        <v>11</v>
      </c>
      <c r="C21" s="21" t="s">
        <v>31</v>
      </c>
      <c r="D21" s="22">
        <f>D22</f>
        <v>6631.23</v>
      </c>
      <c r="E21" s="22">
        <f>E22</f>
        <v>3120.23</v>
      </c>
      <c r="F21" s="23">
        <f t="shared" si="0"/>
        <v>0.47053563215270777</v>
      </c>
      <c r="G21" s="14">
        <v>6631230</v>
      </c>
      <c r="H21" s="14">
        <v>3120228.77</v>
      </c>
    </row>
    <row r="22" spans="1:8" ht="140.25" x14ac:dyDescent="0.2">
      <c r="A22" s="19" t="s">
        <v>32</v>
      </c>
      <c r="B22" s="20" t="s">
        <v>11</v>
      </c>
      <c r="C22" s="21" t="s">
        <v>33</v>
      </c>
      <c r="D22" s="22">
        <v>6631.23</v>
      </c>
      <c r="E22" s="22">
        <v>3120.23</v>
      </c>
      <c r="F22" s="23">
        <f t="shared" si="0"/>
        <v>0.47053563215270777</v>
      </c>
      <c r="G22" s="14">
        <v>6631230</v>
      </c>
      <c r="H22" s="14">
        <v>3120228.77</v>
      </c>
    </row>
    <row r="23" spans="1:8" ht="114.75" x14ac:dyDescent="0.2">
      <c r="A23" s="19" t="s">
        <v>34</v>
      </c>
      <c r="B23" s="20" t="s">
        <v>11</v>
      </c>
      <c r="C23" s="21" t="s">
        <v>35</v>
      </c>
      <c r="D23" s="22">
        <f>D24</f>
        <v>0</v>
      </c>
      <c r="E23" s="22">
        <f>E24</f>
        <v>21.94</v>
      </c>
      <c r="F23" s="23" t="s">
        <v>8</v>
      </c>
      <c r="G23" s="14" t="s">
        <v>8</v>
      </c>
      <c r="H23" s="14">
        <v>21943.74</v>
      </c>
    </row>
    <row r="24" spans="1:8" ht="165.75" x14ac:dyDescent="0.2">
      <c r="A24" s="19" t="s">
        <v>36</v>
      </c>
      <c r="B24" s="20" t="s">
        <v>11</v>
      </c>
      <c r="C24" s="21" t="s">
        <v>37</v>
      </c>
      <c r="D24" s="22">
        <v>0</v>
      </c>
      <c r="E24" s="22">
        <v>21.94</v>
      </c>
      <c r="F24" s="23" t="s">
        <v>8</v>
      </c>
      <c r="G24" s="14" t="s">
        <v>8</v>
      </c>
      <c r="H24" s="14">
        <v>21943.74</v>
      </c>
    </row>
    <row r="25" spans="1:8" ht="102" x14ac:dyDescent="0.2">
      <c r="A25" s="19" t="s">
        <v>38</v>
      </c>
      <c r="B25" s="20" t="s">
        <v>11</v>
      </c>
      <c r="C25" s="21" t="s">
        <v>39</v>
      </c>
      <c r="D25" s="22">
        <f>D26</f>
        <v>0</v>
      </c>
      <c r="E25" s="22">
        <f>E26</f>
        <v>4148.63</v>
      </c>
      <c r="F25" s="23" t="s">
        <v>8</v>
      </c>
      <c r="G25" s="14" t="s">
        <v>8</v>
      </c>
      <c r="H25" s="14">
        <v>4148628.51</v>
      </c>
    </row>
    <row r="26" spans="1:8" ht="140.25" x14ac:dyDescent="0.2">
      <c r="A26" s="19" t="s">
        <v>40</v>
      </c>
      <c r="B26" s="20" t="s">
        <v>11</v>
      </c>
      <c r="C26" s="21" t="s">
        <v>41</v>
      </c>
      <c r="D26" s="22"/>
      <c r="E26" s="22">
        <v>4148.63</v>
      </c>
      <c r="F26" s="23" t="s">
        <v>8</v>
      </c>
      <c r="G26" s="14" t="s">
        <v>8</v>
      </c>
      <c r="H26" s="14">
        <v>4148628.51</v>
      </c>
    </row>
    <row r="27" spans="1:8" ht="89.25" x14ac:dyDescent="0.2">
      <c r="A27" s="19" t="s">
        <v>42</v>
      </c>
      <c r="B27" s="20" t="s">
        <v>11</v>
      </c>
      <c r="C27" s="21" t="s">
        <v>43</v>
      </c>
      <c r="D27" s="22">
        <f>D28</f>
        <v>0</v>
      </c>
      <c r="E27" s="22">
        <f>E28</f>
        <v>-532.08000000000004</v>
      </c>
      <c r="F27" s="23" t="s">
        <v>8</v>
      </c>
      <c r="G27" s="14" t="s">
        <v>8</v>
      </c>
      <c r="H27" s="14">
        <v>-532079.11</v>
      </c>
    </row>
    <row r="28" spans="1:8" ht="140.25" x14ac:dyDescent="0.2">
      <c r="A28" s="19" t="s">
        <v>44</v>
      </c>
      <c r="B28" s="20" t="s">
        <v>11</v>
      </c>
      <c r="C28" s="21" t="s">
        <v>45</v>
      </c>
      <c r="D28" s="22">
        <v>0</v>
      </c>
      <c r="E28" s="22">
        <v>-532.08000000000004</v>
      </c>
      <c r="F28" s="23" t="s">
        <v>8</v>
      </c>
      <c r="G28" s="14" t="s">
        <v>8</v>
      </c>
      <c r="H28" s="14">
        <v>-532079.11</v>
      </c>
    </row>
    <row r="29" spans="1:8" x14ac:dyDescent="0.2">
      <c r="A29" s="19" t="s">
        <v>46</v>
      </c>
      <c r="B29" s="20" t="s">
        <v>11</v>
      </c>
      <c r="C29" s="21" t="s">
        <v>47</v>
      </c>
      <c r="D29" s="22">
        <f>D30+D36+D39+D41</f>
        <v>67398.080000000002</v>
      </c>
      <c r="E29" s="22">
        <f>E30+E36+E39+E41</f>
        <v>69820.990000000005</v>
      </c>
      <c r="F29" s="23">
        <f t="shared" si="0"/>
        <v>1.0359492436579796</v>
      </c>
      <c r="G29" s="14">
        <v>67398080</v>
      </c>
      <c r="H29" s="14">
        <v>69820979.299999997</v>
      </c>
    </row>
    <row r="30" spans="1:8" ht="25.5" x14ac:dyDescent="0.2">
      <c r="A30" s="19" t="s">
        <v>48</v>
      </c>
      <c r="B30" s="20" t="s">
        <v>11</v>
      </c>
      <c r="C30" s="21" t="s">
        <v>49</v>
      </c>
      <c r="D30" s="22">
        <f>D31+D33+D35</f>
        <v>44694</v>
      </c>
      <c r="E30" s="22">
        <f>E31+E33+E35</f>
        <v>45193.69</v>
      </c>
      <c r="F30" s="23">
        <f t="shared" si="0"/>
        <v>1.0111802479079965</v>
      </c>
      <c r="G30" s="14">
        <v>44694000</v>
      </c>
      <c r="H30" s="14">
        <v>45193685.579999998</v>
      </c>
    </row>
    <row r="31" spans="1:8" ht="38.25" x14ac:dyDescent="0.2">
      <c r="A31" s="19" t="s">
        <v>50</v>
      </c>
      <c r="B31" s="20" t="s">
        <v>11</v>
      </c>
      <c r="C31" s="21" t="s">
        <v>51</v>
      </c>
      <c r="D31" s="22">
        <f>D32</f>
        <v>44694</v>
      </c>
      <c r="E31" s="22">
        <f>E32</f>
        <v>28786.53</v>
      </c>
      <c r="F31" s="23">
        <f t="shared" si="0"/>
        <v>0.64408041347831924</v>
      </c>
      <c r="G31" s="14">
        <v>44694000</v>
      </c>
      <c r="H31" s="14">
        <v>28786525.91</v>
      </c>
    </row>
    <row r="32" spans="1:8" ht="38.25" x14ac:dyDescent="0.2">
      <c r="A32" s="19" t="s">
        <v>50</v>
      </c>
      <c r="B32" s="20" t="s">
        <v>11</v>
      </c>
      <c r="C32" s="21" t="s">
        <v>52</v>
      </c>
      <c r="D32" s="22">
        <v>44694</v>
      </c>
      <c r="E32" s="22">
        <v>28786.53</v>
      </c>
      <c r="F32" s="23">
        <f t="shared" si="0"/>
        <v>0.64408041347831924</v>
      </c>
      <c r="G32" s="14">
        <v>44694000</v>
      </c>
      <c r="H32" s="14">
        <v>28786525.91</v>
      </c>
    </row>
    <row r="33" spans="1:8" ht="51" x14ac:dyDescent="0.2">
      <c r="A33" s="19" t="s">
        <v>53</v>
      </c>
      <c r="B33" s="20" t="s">
        <v>11</v>
      </c>
      <c r="C33" s="21" t="s">
        <v>54</v>
      </c>
      <c r="D33" s="22">
        <f>D34</f>
        <v>0</v>
      </c>
      <c r="E33" s="22">
        <f>E34</f>
        <v>16407.580000000002</v>
      </c>
      <c r="F33" s="23" t="s">
        <v>8</v>
      </c>
      <c r="G33" s="14" t="s">
        <v>8</v>
      </c>
      <c r="H33" s="14">
        <v>16407580.1</v>
      </c>
    </row>
    <row r="34" spans="1:8" ht="89.25" x14ac:dyDescent="0.2">
      <c r="A34" s="19" t="s">
        <v>55</v>
      </c>
      <c r="B34" s="20" t="s">
        <v>11</v>
      </c>
      <c r="C34" s="21" t="s">
        <v>56</v>
      </c>
      <c r="D34" s="22">
        <v>0</v>
      </c>
      <c r="E34" s="22">
        <v>16407.580000000002</v>
      </c>
      <c r="F34" s="23" t="s">
        <v>8</v>
      </c>
      <c r="G34" s="14" t="s">
        <v>8</v>
      </c>
      <c r="H34" s="14">
        <v>16407580.1</v>
      </c>
    </row>
    <row r="35" spans="1:8" ht="51" x14ac:dyDescent="0.2">
      <c r="A35" s="19" t="s">
        <v>57</v>
      </c>
      <c r="B35" s="20" t="s">
        <v>11</v>
      </c>
      <c r="C35" s="21" t="s">
        <v>58</v>
      </c>
      <c r="D35" s="22">
        <v>0</v>
      </c>
      <c r="E35" s="22">
        <v>-0.42</v>
      </c>
      <c r="F35" s="23" t="s">
        <v>8</v>
      </c>
      <c r="G35" s="14" t="s">
        <v>8</v>
      </c>
      <c r="H35" s="14">
        <v>-420.43</v>
      </c>
    </row>
    <row r="36" spans="1:8" ht="25.5" x14ac:dyDescent="0.2">
      <c r="A36" s="19" t="s">
        <v>59</v>
      </c>
      <c r="B36" s="20" t="s">
        <v>11</v>
      </c>
      <c r="C36" s="21" t="s">
        <v>60</v>
      </c>
      <c r="D36" s="22">
        <f>D37+D38</f>
        <v>5674.58</v>
      </c>
      <c r="E36" s="22">
        <f>E37+E38</f>
        <v>5674</v>
      </c>
      <c r="F36" s="23">
        <f t="shared" si="0"/>
        <v>0.99989778979237232</v>
      </c>
      <c r="G36" s="14">
        <v>5674580</v>
      </c>
      <c r="H36" s="14">
        <v>5673998.5800000001</v>
      </c>
    </row>
    <row r="37" spans="1:8" ht="25.5" x14ac:dyDescent="0.2">
      <c r="A37" s="19" t="s">
        <v>59</v>
      </c>
      <c r="B37" s="20" t="s">
        <v>11</v>
      </c>
      <c r="C37" s="21" t="s">
        <v>61</v>
      </c>
      <c r="D37" s="22">
        <v>5674.58</v>
      </c>
      <c r="E37" s="22">
        <v>5666.61</v>
      </c>
      <c r="F37" s="23">
        <f t="shared" si="0"/>
        <v>0.99859549076759857</v>
      </c>
      <c r="G37" s="14">
        <v>5674580</v>
      </c>
      <c r="H37" s="14">
        <v>5666609.8099999996</v>
      </c>
    </row>
    <row r="38" spans="1:8" ht="51" x14ac:dyDescent="0.2">
      <c r="A38" s="19" t="s">
        <v>62</v>
      </c>
      <c r="B38" s="20" t="s">
        <v>11</v>
      </c>
      <c r="C38" s="21" t="s">
        <v>63</v>
      </c>
      <c r="D38" s="22">
        <v>0</v>
      </c>
      <c r="E38" s="22">
        <v>7.39</v>
      </c>
      <c r="F38" s="23" t="s">
        <v>8</v>
      </c>
      <c r="G38" s="14" t="s">
        <v>8</v>
      </c>
      <c r="H38" s="14">
        <v>7388.77</v>
      </c>
    </row>
    <row r="39" spans="1:8" x14ac:dyDescent="0.2">
      <c r="A39" s="19" t="s">
        <v>64</v>
      </c>
      <c r="B39" s="20" t="s">
        <v>11</v>
      </c>
      <c r="C39" s="21" t="s">
        <v>65</v>
      </c>
      <c r="D39" s="22">
        <f>D40</f>
        <v>8490.5</v>
      </c>
      <c r="E39" s="22">
        <f>E40</f>
        <v>8490.5</v>
      </c>
      <c r="F39" s="23">
        <f t="shared" si="0"/>
        <v>1</v>
      </c>
      <c r="G39" s="14">
        <v>8490500</v>
      </c>
      <c r="H39" s="14">
        <v>8490498.7400000002</v>
      </c>
    </row>
    <row r="40" spans="1:8" x14ac:dyDescent="0.2">
      <c r="A40" s="19" t="s">
        <v>64</v>
      </c>
      <c r="B40" s="20" t="s">
        <v>11</v>
      </c>
      <c r="C40" s="21" t="s">
        <v>66</v>
      </c>
      <c r="D40" s="22">
        <v>8490.5</v>
      </c>
      <c r="E40" s="22">
        <v>8490.5</v>
      </c>
      <c r="F40" s="23">
        <f t="shared" si="0"/>
        <v>1</v>
      </c>
      <c r="G40" s="14">
        <v>8490500</v>
      </c>
      <c r="H40" s="14">
        <v>8490498.7400000002</v>
      </c>
    </row>
    <row r="41" spans="1:8" ht="25.5" x14ac:dyDescent="0.2">
      <c r="A41" s="19" t="s">
        <v>67</v>
      </c>
      <c r="B41" s="20" t="s">
        <v>11</v>
      </c>
      <c r="C41" s="21" t="s">
        <v>68</v>
      </c>
      <c r="D41" s="22">
        <f>D42</f>
        <v>8539</v>
      </c>
      <c r="E41" s="22">
        <f>E42</f>
        <v>10462.799999999999</v>
      </c>
      <c r="F41" s="23">
        <f t="shared" si="0"/>
        <v>1.2252957020728421</v>
      </c>
      <c r="G41" s="14">
        <v>8539000</v>
      </c>
      <c r="H41" s="14">
        <v>10462796.4</v>
      </c>
    </row>
    <row r="42" spans="1:8" ht="38.25" x14ac:dyDescent="0.2">
      <c r="A42" s="19" t="s">
        <v>69</v>
      </c>
      <c r="B42" s="20" t="s">
        <v>11</v>
      </c>
      <c r="C42" s="21" t="s">
        <v>70</v>
      </c>
      <c r="D42" s="22">
        <v>8539</v>
      </c>
      <c r="E42" s="22">
        <v>10462.799999999999</v>
      </c>
      <c r="F42" s="23">
        <f t="shared" si="0"/>
        <v>1.2252957020728421</v>
      </c>
      <c r="G42" s="14">
        <v>8539000</v>
      </c>
      <c r="H42" s="14">
        <v>10462796.4</v>
      </c>
    </row>
    <row r="43" spans="1:8" x14ac:dyDescent="0.2">
      <c r="A43" s="19" t="s">
        <v>71</v>
      </c>
      <c r="B43" s="20" t="s">
        <v>11</v>
      </c>
      <c r="C43" s="21" t="s">
        <v>72</v>
      </c>
      <c r="D43" s="22">
        <f>D44+D46+D49</f>
        <v>91681.1</v>
      </c>
      <c r="E43" s="22">
        <f>E44+E46+E49</f>
        <v>97012.610000000015</v>
      </c>
      <c r="F43" s="23">
        <f t="shared" si="0"/>
        <v>1.0581527708546254</v>
      </c>
      <c r="G43" s="14">
        <v>91681100</v>
      </c>
      <c r="H43" s="14">
        <v>97012607.180000007</v>
      </c>
    </row>
    <row r="44" spans="1:8" x14ac:dyDescent="0.2">
      <c r="A44" s="19" t="s">
        <v>73</v>
      </c>
      <c r="B44" s="20" t="s">
        <v>11</v>
      </c>
      <c r="C44" s="21" t="s">
        <v>74</v>
      </c>
      <c r="D44" s="22">
        <f>D45</f>
        <v>16570</v>
      </c>
      <c r="E44" s="22">
        <f>E45</f>
        <v>14642.64</v>
      </c>
      <c r="F44" s="23">
        <f t="shared" si="0"/>
        <v>0.88368376584188291</v>
      </c>
      <c r="G44" s="14">
        <v>16570000</v>
      </c>
      <c r="H44" s="14">
        <v>14642640.630000001</v>
      </c>
    </row>
    <row r="45" spans="1:8" ht="63.75" x14ac:dyDescent="0.2">
      <c r="A45" s="19" t="s">
        <v>75</v>
      </c>
      <c r="B45" s="20" t="s">
        <v>11</v>
      </c>
      <c r="C45" s="21" t="s">
        <v>76</v>
      </c>
      <c r="D45" s="22">
        <v>16570</v>
      </c>
      <c r="E45" s="22">
        <v>14642.64</v>
      </c>
      <c r="F45" s="23">
        <f t="shared" si="0"/>
        <v>0.88368376584188291</v>
      </c>
      <c r="G45" s="14">
        <v>16570000</v>
      </c>
      <c r="H45" s="14">
        <v>14642640.630000001</v>
      </c>
    </row>
    <row r="46" spans="1:8" x14ac:dyDescent="0.2">
      <c r="A46" s="19" t="s">
        <v>77</v>
      </c>
      <c r="B46" s="20" t="s">
        <v>11</v>
      </c>
      <c r="C46" s="21" t="s">
        <v>78</v>
      </c>
      <c r="D46" s="22">
        <f>D47+D48</f>
        <v>18225</v>
      </c>
      <c r="E46" s="22">
        <f>E47+E48</f>
        <v>22060.240000000002</v>
      </c>
      <c r="F46" s="23">
        <f t="shared" si="0"/>
        <v>1.2104384087791495</v>
      </c>
      <c r="G46" s="14">
        <v>18225000</v>
      </c>
      <c r="H46" s="14">
        <v>22060237.420000002</v>
      </c>
    </row>
    <row r="47" spans="1:8" ht="38.25" x14ac:dyDescent="0.2">
      <c r="A47" s="19" t="s">
        <v>79</v>
      </c>
      <c r="B47" s="20" t="s">
        <v>11</v>
      </c>
      <c r="C47" s="21" t="s">
        <v>80</v>
      </c>
      <c r="D47" s="22">
        <v>18225</v>
      </c>
      <c r="E47" s="22">
        <v>22060.09</v>
      </c>
      <c r="F47" s="23">
        <f t="shared" si="0"/>
        <v>1.2104301783264746</v>
      </c>
      <c r="G47" s="14">
        <v>18225000</v>
      </c>
      <c r="H47" s="14">
        <v>22060089.420000002</v>
      </c>
    </row>
    <row r="48" spans="1:8" ht="38.25" x14ac:dyDescent="0.2">
      <c r="A48" s="19" t="s">
        <v>81</v>
      </c>
      <c r="B48" s="20" t="s">
        <v>11</v>
      </c>
      <c r="C48" s="21" t="s">
        <v>82</v>
      </c>
      <c r="D48" s="22">
        <v>0</v>
      </c>
      <c r="E48" s="22">
        <v>0.15</v>
      </c>
      <c r="F48" s="23" t="s">
        <v>8</v>
      </c>
      <c r="G48" s="14" t="s">
        <v>8</v>
      </c>
      <c r="H48" s="14">
        <v>148</v>
      </c>
    </row>
    <row r="49" spans="1:8" x14ac:dyDescent="0.2">
      <c r="A49" s="19" t="s">
        <v>83</v>
      </c>
      <c r="B49" s="20" t="s">
        <v>11</v>
      </c>
      <c r="C49" s="21" t="s">
        <v>84</v>
      </c>
      <c r="D49" s="22">
        <f>D50+D52</f>
        <v>56886.1</v>
      </c>
      <c r="E49" s="22">
        <f>E50+E52</f>
        <v>60309.73</v>
      </c>
      <c r="F49" s="23">
        <f t="shared" si="0"/>
        <v>1.0601839465176908</v>
      </c>
      <c r="G49" s="14">
        <v>56886100</v>
      </c>
      <c r="H49" s="14">
        <v>60309729.130000003</v>
      </c>
    </row>
    <row r="50" spans="1:8" x14ac:dyDescent="0.2">
      <c r="A50" s="19" t="s">
        <v>85</v>
      </c>
      <c r="B50" s="20" t="s">
        <v>11</v>
      </c>
      <c r="C50" s="21" t="s">
        <v>86</v>
      </c>
      <c r="D50" s="22">
        <f>D51</f>
        <v>50000.1</v>
      </c>
      <c r="E50" s="22">
        <f>E51</f>
        <v>54973.4</v>
      </c>
      <c r="F50" s="23">
        <f t="shared" si="0"/>
        <v>1.099465801068398</v>
      </c>
      <c r="G50" s="14">
        <v>50000100</v>
      </c>
      <c r="H50" s="14">
        <v>54973394.5</v>
      </c>
    </row>
    <row r="51" spans="1:8" ht="51" x14ac:dyDescent="0.2">
      <c r="A51" s="19" t="s">
        <v>87</v>
      </c>
      <c r="B51" s="20" t="s">
        <v>11</v>
      </c>
      <c r="C51" s="21" t="s">
        <v>88</v>
      </c>
      <c r="D51" s="22">
        <v>50000.1</v>
      </c>
      <c r="E51" s="22">
        <v>54973.4</v>
      </c>
      <c r="F51" s="23">
        <f t="shared" si="0"/>
        <v>1.099465801068398</v>
      </c>
      <c r="G51" s="14">
        <v>50000100</v>
      </c>
      <c r="H51" s="14">
        <v>54973394.5</v>
      </c>
    </row>
    <row r="52" spans="1:8" x14ac:dyDescent="0.2">
      <c r="A52" s="19" t="s">
        <v>89</v>
      </c>
      <c r="B52" s="20" t="s">
        <v>11</v>
      </c>
      <c r="C52" s="21" t="s">
        <v>90</v>
      </c>
      <c r="D52" s="22">
        <f>D53</f>
        <v>6886</v>
      </c>
      <c r="E52" s="22">
        <f>E53</f>
        <v>5336.33</v>
      </c>
      <c r="F52" s="23">
        <f t="shared" si="0"/>
        <v>0.77495352889921576</v>
      </c>
      <c r="G52" s="14">
        <v>6886000</v>
      </c>
      <c r="H52" s="14">
        <v>5336334.63</v>
      </c>
    </row>
    <row r="53" spans="1:8" ht="51" x14ac:dyDescent="0.2">
      <c r="A53" s="19" t="s">
        <v>91</v>
      </c>
      <c r="B53" s="20" t="s">
        <v>11</v>
      </c>
      <c r="C53" s="21" t="s">
        <v>92</v>
      </c>
      <c r="D53" s="22">
        <v>6886</v>
      </c>
      <c r="E53" s="22">
        <v>5336.33</v>
      </c>
      <c r="F53" s="23">
        <f t="shared" si="0"/>
        <v>0.77495352889921576</v>
      </c>
      <c r="G53" s="14">
        <v>6886000</v>
      </c>
      <c r="H53" s="14">
        <v>5336334.63</v>
      </c>
    </row>
    <row r="54" spans="1:8" x14ac:dyDescent="0.2">
      <c r="A54" s="19" t="s">
        <v>93</v>
      </c>
      <c r="B54" s="20" t="s">
        <v>11</v>
      </c>
      <c r="C54" s="21" t="s">
        <v>94</v>
      </c>
      <c r="D54" s="22">
        <f>D55+D57</f>
        <v>4305</v>
      </c>
      <c r="E54" s="22">
        <f>E55+E57</f>
        <v>4377.99</v>
      </c>
      <c r="F54" s="23">
        <f t="shared" si="0"/>
        <v>1.0169547038327527</v>
      </c>
      <c r="G54" s="14">
        <v>4305000</v>
      </c>
      <c r="H54" s="14">
        <v>4377989.05</v>
      </c>
    </row>
    <row r="55" spans="1:8" ht="38.25" x14ac:dyDescent="0.2">
      <c r="A55" s="19" t="s">
        <v>95</v>
      </c>
      <c r="B55" s="20" t="s">
        <v>11</v>
      </c>
      <c r="C55" s="21" t="s">
        <v>96</v>
      </c>
      <c r="D55" s="22">
        <f>D56</f>
        <v>4305</v>
      </c>
      <c r="E55" s="22">
        <f>E56</f>
        <v>4222.99</v>
      </c>
      <c r="F55" s="23">
        <f t="shared" si="0"/>
        <v>0.98095005807200919</v>
      </c>
      <c r="G55" s="14">
        <v>4305000</v>
      </c>
      <c r="H55" s="14">
        <v>4222989.05</v>
      </c>
    </row>
    <row r="56" spans="1:8" ht="63.75" x14ac:dyDescent="0.2">
      <c r="A56" s="19" t="s">
        <v>97</v>
      </c>
      <c r="B56" s="20" t="s">
        <v>11</v>
      </c>
      <c r="C56" s="21" t="s">
        <v>98</v>
      </c>
      <c r="D56" s="22">
        <v>4305</v>
      </c>
      <c r="E56" s="22">
        <v>4222.99</v>
      </c>
      <c r="F56" s="23">
        <f t="shared" si="0"/>
        <v>0.98095005807200919</v>
      </c>
      <c r="G56" s="14">
        <v>4305000</v>
      </c>
      <c r="H56" s="14">
        <v>4222989.05</v>
      </c>
    </row>
    <row r="57" spans="1:8" ht="51" x14ac:dyDescent="0.2">
      <c r="A57" s="19" t="s">
        <v>99</v>
      </c>
      <c r="B57" s="20" t="s">
        <v>11</v>
      </c>
      <c r="C57" s="21" t="s">
        <v>100</v>
      </c>
      <c r="D57" s="22">
        <f>D58</f>
        <v>0</v>
      </c>
      <c r="E57" s="22">
        <f>E58</f>
        <v>155</v>
      </c>
      <c r="F57" s="23" t="s">
        <v>8</v>
      </c>
      <c r="G57" s="14" t="s">
        <v>8</v>
      </c>
      <c r="H57" s="14">
        <v>155000</v>
      </c>
    </row>
    <row r="58" spans="1:8" ht="38.25" x14ac:dyDescent="0.2">
      <c r="A58" s="19" t="s">
        <v>101</v>
      </c>
      <c r="B58" s="20" t="s">
        <v>11</v>
      </c>
      <c r="C58" s="21" t="s">
        <v>102</v>
      </c>
      <c r="D58" s="22">
        <v>0</v>
      </c>
      <c r="E58" s="22">
        <v>155</v>
      </c>
      <c r="F58" s="23" t="s">
        <v>8</v>
      </c>
      <c r="G58" s="14" t="s">
        <v>8</v>
      </c>
      <c r="H58" s="14">
        <v>155000</v>
      </c>
    </row>
    <row r="59" spans="1:8" ht="38.25" x14ac:dyDescent="0.2">
      <c r="A59" s="19" t="s">
        <v>103</v>
      </c>
      <c r="B59" s="20" t="s">
        <v>11</v>
      </c>
      <c r="C59" s="21" t="s">
        <v>104</v>
      </c>
      <c r="D59" s="22">
        <f t="shared" ref="D59:E61" si="1">D60</f>
        <v>0</v>
      </c>
      <c r="E59" s="22">
        <f t="shared" si="1"/>
        <v>-129.06</v>
      </c>
      <c r="F59" s="23" t="s">
        <v>8</v>
      </c>
      <c r="G59" s="14" t="s">
        <v>8</v>
      </c>
      <c r="H59" s="14">
        <v>-129061.09</v>
      </c>
    </row>
    <row r="60" spans="1:8" x14ac:dyDescent="0.2">
      <c r="A60" s="19" t="s">
        <v>105</v>
      </c>
      <c r="B60" s="20" t="s">
        <v>11</v>
      </c>
      <c r="C60" s="21" t="s">
        <v>106</v>
      </c>
      <c r="D60" s="22">
        <f t="shared" si="1"/>
        <v>0</v>
      </c>
      <c r="E60" s="22">
        <f t="shared" si="1"/>
        <v>-129.06</v>
      </c>
      <c r="F60" s="23" t="s">
        <v>8</v>
      </c>
      <c r="G60" s="14" t="s">
        <v>8</v>
      </c>
      <c r="H60" s="14">
        <v>-129061.09</v>
      </c>
    </row>
    <row r="61" spans="1:8" ht="25.5" x14ac:dyDescent="0.2">
      <c r="A61" s="19" t="s">
        <v>107</v>
      </c>
      <c r="B61" s="20" t="s">
        <v>11</v>
      </c>
      <c r="C61" s="21" t="s">
        <v>108</v>
      </c>
      <c r="D61" s="22">
        <f t="shared" si="1"/>
        <v>0</v>
      </c>
      <c r="E61" s="22">
        <f t="shared" si="1"/>
        <v>-129.06</v>
      </c>
      <c r="F61" s="23" t="s">
        <v>8</v>
      </c>
      <c r="G61" s="14" t="s">
        <v>8</v>
      </c>
      <c r="H61" s="14">
        <v>-129061.09</v>
      </c>
    </row>
    <row r="62" spans="1:8" ht="51" x14ac:dyDescent="0.2">
      <c r="A62" s="19" t="s">
        <v>109</v>
      </c>
      <c r="B62" s="20" t="s">
        <v>11</v>
      </c>
      <c r="C62" s="21" t="s">
        <v>110</v>
      </c>
      <c r="D62" s="22">
        <v>0</v>
      </c>
      <c r="E62" s="22">
        <v>-129.06</v>
      </c>
      <c r="F62" s="23" t="s">
        <v>8</v>
      </c>
      <c r="G62" s="14" t="s">
        <v>8</v>
      </c>
      <c r="H62" s="14">
        <v>-129061.09</v>
      </c>
    </row>
    <row r="63" spans="1:8" ht="51" x14ac:dyDescent="0.2">
      <c r="A63" s="19" t="s">
        <v>111</v>
      </c>
      <c r="B63" s="20" t="s">
        <v>11</v>
      </c>
      <c r="C63" s="21" t="s">
        <v>112</v>
      </c>
      <c r="D63" s="22">
        <f>D64+D69+D72</f>
        <v>119851.40999999999</v>
      </c>
      <c r="E63" s="22">
        <f>E64+E69+E72</f>
        <v>130065.52</v>
      </c>
      <c r="F63" s="23">
        <f t="shared" si="0"/>
        <v>1.0852231108503438</v>
      </c>
      <c r="G63" s="14">
        <v>119851410</v>
      </c>
      <c r="H63" s="14">
        <v>130065521.43000001</v>
      </c>
    </row>
    <row r="64" spans="1:8" ht="114.75" x14ac:dyDescent="0.2">
      <c r="A64" s="19" t="s">
        <v>113</v>
      </c>
      <c r="B64" s="20" t="s">
        <v>11</v>
      </c>
      <c r="C64" s="21" t="s">
        <v>114</v>
      </c>
      <c r="D64" s="22">
        <f>D65+D67</f>
        <v>115395.53</v>
      </c>
      <c r="E64" s="22">
        <f>E65+E67</f>
        <v>125307.33</v>
      </c>
      <c r="F64" s="23">
        <f t="shared" si="0"/>
        <v>1.085894141653494</v>
      </c>
      <c r="G64" s="14">
        <v>115395530</v>
      </c>
      <c r="H64" s="14">
        <v>125307334</v>
      </c>
    </row>
    <row r="65" spans="1:8" ht="102" x14ac:dyDescent="0.2">
      <c r="A65" s="19" t="s">
        <v>115</v>
      </c>
      <c r="B65" s="20" t="s">
        <v>11</v>
      </c>
      <c r="C65" s="21" t="s">
        <v>116</v>
      </c>
      <c r="D65" s="22">
        <f>D66</f>
        <v>114192.63</v>
      </c>
      <c r="E65" s="22">
        <f>E66</f>
        <v>123992.71</v>
      </c>
      <c r="F65" s="23">
        <f t="shared" si="0"/>
        <v>1.0858205998057844</v>
      </c>
      <c r="G65" s="14">
        <v>114192630</v>
      </c>
      <c r="H65" s="14">
        <v>123992710.5</v>
      </c>
    </row>
    <row r="66" spans="1:8" ht="89.25" x14ac:dyDescent="0.2">
      <c r="A66" s="19" t="s">
        <v>117</v>
      </c>
      <c r="B66" s="20" t="s">
        <v>11</v>
      </c>
      <c r="C66" s="21" t="s">
        <v>118</v>
      </c>
      <c r="D66" s="22">
        <v>114192.63</v>
      </c>
      <c r="E66" s="22">
        <v>123992.71</v>
      </c>
      <c r="F66" s="23">
        <f t="shared" si="0"/>
        <v>1.0858205998057844</v>
      </c>
      <c r="G66" s="14">
        <v>114192630</v>
      </c>
      <c r="H66" s="14">
        <v>123992710.5</v>
      </c>
    </row>
    <row r="67" spans="1:8" ht="51" x14ac:dyDescent="0.2">
      <c r="A67" s="19" t="s">
        <v>119</v>
      </c>
      <c r="B67" s="20" t="s">
        <v>11</v>
      </c>
      <c r="C67" s="21" t="s">
        <v>120</v>
      </c>
      <c r="D67" s="22">
        <f>D68</f>
        <v>1202.9000000000001</v>
      </c>
      <c r="E67" s="22">
        <f>E68</f>
        <v>1314.62</v>
      </c>
      <c r="F67" s="23">
        <f t="shared" si="0"/>
        <v>1.0928755507523482</v>
      </c>
      <c r="G67" s="14">
        <v>1202900</v>
      </c>
      <c r="H67" s="14">
        <v>1314623.5</v>
      </c>
    </row>
    <row r="68" spans="1:8" ht="38.25" x14ac:dyDescent="0.2">
      <c r="A68" s="19" t="s">
        <v>121</v>
      </c>
      <c r="B68" s="20" t="s">
        <v>11</v>
      </c>
      <c r="C68" s="21" t="s">
        <v>122</v>
      </c>
      <c r="D68" s="22">
        <v>1202.9000000000001</v>
      </c>
      <c r="E68" s="22">
        <v>1314.62</v>
      </c>
      <c r="F68" s="23">
        <f t="shared" si="0"/>
        <v>1.0928755507523482</v>
      </c>
      <c r="G68" s="14">
        <v>1202900</v>
      </c>
      <c r="H68" s="14">
        <v>1314623.5</v>
      </c>
    </row>
    <row r="69" spans="1:8" ht="25.5" x14ac:dyDescent="0.2">
      <c r="A69" s="19" t="s">
        <v>123</v>
      </c>
      <c r="B69" s="20" t="s">
        <v>11</v>
      </c>
      <c r="C69" s="21" t="s">
        <v>124</v>
      </c>
      <c r="D69" s="22">
        <f>D70</f>
        <v>1176.48</v>
      </c>
      <c r="E69" s="22">
        <f>E70</f>
        <v>1176.6400000000001</v>
      </c>
      <c r="F69" s="23">
        <f t="shared" si="0"/>
        <v>1.0001359989120089</v>
      </c>
      <c r="G69" s="14">
        <v>1176480</v>
      </c>
      <c r="H69" s="14">
        <v>1176642.01</v>
      </c>
    </row>
    <row r="70" spans="1:8" ht="51" x14ac:dyDescent="0.2">
      <c r="A70" s="19" t="s">
        <v>125</v>
      </c>
      <c r="B70" s="20" t="s">
        <v>11</v>
      </c>
      <c r="C70" s="21" t="s">
        <v>126</v>
      </c>
      <c r="D70" s="22">
        <f>D71</f>
        <v>1176.48</v>
      </c>
      <c r="E70" s="22">
        <f>E71</f>
        <v>1176.6400000000001</v>
      </c>
      <c r="F70" s="23">
        <f t="shared" si="0"/>
        <v>1.0001359989120089</v>
      </c>
      <c r="G70" s="14">
        <v>1176480</v>
      </c>
      <c r="H70" s="14">
        <v>1176642.01</v>
      </c>
    </row>
    <row r="71" spans="1:8" ht="63.75" x14ac:dyDescent="0.2">
      <c r="A71" s="19" t="s">
        <v>127</v>
      </c>
      <c r="B71" s="20" t="s">
        <v>11</v>
      </c>
      <c r="C71" s="21" t="s">
        <v>128</v>
      </c>
      <c r="D71" s="22">
        <v>1176.48</v>
      </c>
      <c r="E71" s="22">
        <v>1176.6400000000001</v>
      </c>
      <c r="F71" s="23">
        <f t="shared" si="0"/>
        <v>1.0001359989120089</v>
      </c>
      <c r="G71" s="14">
        <v>1176480</v>
      </c>
      <c r="H71" s="14">
        <v>1176642.01</v>
      </c>
    </row>
    <row r="72" spans="1:8" ht="102" x14ac:dyDescent="0.2">
      <c r="A72" s="19" t="s">
        <v>129</v>
      </c>
      <c r="B72" s="20" t="s">
        <v>11</v>
      </c>
      <c r="C72" s="21" t="s">
        <v>130</v>
      </c>
      <c r="D72" s="22">
        <f>D73+D75</f>
        <v>3279.4</v>
      </c>
      <c r="E72" s="22">
        <f>E73+E75</f>
        <v>3581.55</v>
      </c>
      <c r="F72" s="23">
        <f t="shared" si="0"/>
        <v>1.0921357565408307</v>
      </c>
      <c r="G72" s="14">
        <v>3279400</v>
      </c>
      <c r="H72" s="14">
        <v>3581545.42</v>
      </c>
    </row>
    <row r="73" spans="1:8" ht="51" x14ac:dyDescent="0.2">
      <c r="A73" s="19" t="s">
        <v>131</v>
      </c>
      <c r="B73" s="20" t="s">
        <v>11</v>
      </c>
      <c r="C73" s="21" t="s">
        <v>132</v>
      </c>
      <c r="D73" s="22">
        <f>D74</f>
        <v>1700</v>
      </c>
      <c r="E73" s="22">
        <f>E74</f>
        <v>1841.01</v>
      </c>
      <c r="F73" s="23">
        <f t="shared" si="0"/>
        <v>1.0829470588235295</v>
      </c>
      <c r="G73" s="14">
        <v>1700000</v>
      </c>
      <c r="H73" s="14">
        <v>1841009.42</v>
      </c>
    </row>
    <row r="74" spans="1:8" ht="51" x14ac:dyDescent="0.2">
      <c r="A74" s="19" t="s">
        <v>133</v>
      </c>
      <c r="B74" s="20" t="s">
        <v>11</v>
      </c>
      <c r="C74" s="21" t="s">
        <v>134</v>
      </c>
      <c r="D74" s="22">
        <v>1700</v>
      </c>
      <c r="E74" s="22">
        <v>1841.01</v>
      </c>
      <c r="F74" s="23">
        <f t="shared" si="0"/>
        <v>1.0829470588235295</v>
      </c>
      <c r="G74" s="14">
        <v>1700000</v>
      </c>
      <c r="H74" s="14">
        <v>1841009.42</v>
      </c>
    </row>
    <row r="75" spans="1:8" ht="102" x14ac:dyDescent="0.2">
      <c r="A75" s="19" t="s">
        <v>135</v>
      </c>
      <c r="B75" s="20" t="s">
        <v>11</v>
      </c>
      <c r="C75" s="21" t="s">
        <v>136</v>
      </c>
      <c r="D75" s="22">
        <f>D76</f>
        <v>1579.4</v>
      </c>
      <c r="E75" s="22">
        <f>E76</f>
        <v>1740.54</v>
      </c>
      <c r="F75" s="23">
        <f t="shared" si="0"/>
        <v>1.1020260858553881</v>
      </c>
      <c r="G75" s="14">
        <v>1579400</v>
      </c>
      <c r="H75" s="14">
        <v>1740536</v>
      </c>
    </row>
    <row r="76" spans="1:8" ht="89.25" x14ac:dyDescent="0.2">
      <c r="A76" s="19" t="s">
        <v>137</v>
      </c>
      <c r="B76" s="20" t="s">
        <v>11</v>
      </c>
      <c r="C76" s="21" t="s">
        <v>138</v>
      </c>
      <c r="D76" s="22">
        <v>1579.4</v>
      </c>
      <c r="E76" s="22">
        <v>1740.54</v>
      </c>
      <c r="F76" s="23">
        <f t="shared" si="0"/>
        <v>1.1020260858553881</v>
      </c>
      <c r="G76" s="14">
        <v>1579400</v>
      </c>
      <c r="H76" s="14">
        <v>1740536</v>
      </c>
    </row>
    <row r="77" spans="1:8" ht="25.5" x14ac:dyDescent="0.2">
      <c r="A77" s="19" t="s">
        <v>139</v>
      </c>
      <c r="B77" s="20" t="s">
        <v>11</v>
      </c>
      <c r="C77" s="21" t="s">
        <v>140</v>
      </c>
      <c r="D77" s="22">
        <f>D78</f>
        <v>106</v>
      </c>
      <c r="E77" s="22">
        <f>E78</f>
        <v>27.24</v>
      </c>
      <c r="F77" s="23">
        <f t="shared" ref="F77:F140" si="2">E77/D77</f>
        <v>0.25698113207547169</v>
      </c>
      <c r="G77" s="14">
        <v>106000</v>
      </c>
      <c r="H77" s="14">
        <v>27243.73</v>
      </c>
    </row>
    <row r="78" spans="1:8" ht="25.5" x14ac:dyDescent="0.2">
      <c r="A78" s="19" t="s">
        <v>141</v>
      </c>
      <c r="B78" s="20" t="s">
        <v>11</v>
      </c>
      <c r="C78" s="21" t="s">
        <v>142</v>
      </c>
      <c r="D78" s="22">
        <f>D79+D80+D81</f>
        <v>106</v>
      </c>
      <c r="E78" s="22">
        <f>E79+E80+E81</f>
        <v>27.24</v>
      </c>
      <c r="F78" s="23">
        <f t="shared" si="2"/>
        <v>0.25698113207547169</v>
      </c>
      <c r="G78" s="14">
        <v>106000</v>
      </c>
      <c r="H78" s="14">
        <v>27243.73</v>
      </c>
    </row>
    <row r="79" spans="1:8" ht="38.25" x14ac:dyDescent="0.2">
      <c r="A79" s="19" t="s">
        <v>143</v>
      </c>
      <c r="B79" s="20" t="s">
        <v>11</v>
      </c>
      <c r="C79" s="21" t="s">
        <v>144</v>
      </c>
      <c r="D79" s="22">
        <v>14</v>
      </c>
      <c r="E79" s="22">
        <v>49.5</v>
      </c>
      <c r="F79" s="23">
        <f t="shared" si="2"/>
        <v>3.5357142857142856</v>
      </c>
      <c r="G79" s="14">
        <v>14000</v>
      </c>
      <c r="H79" s="14">
        <v>49495.35</v>
      </c>
    </row>
    <row r="80" spans="1:8" ht="25.5" x14ac:dyDescent="0.2">
      <c r="A80" s="19" t="s">
        <v>145</v>
      </c>
      <c r="B80" s="20" t="s">
        <v>11</v>
      </c>
      <c r="C80" s="21" t="s">
        <v>146</v>
      </c>
      <c r="D80" s="22">
        <v>92</v>
      </c>
      <c r="E80" s="22">
        <v>-25.64</v>
      </c>
      <c r="F80" s="23">
        <f t="shared" si="2"/>
        <v>-0.27869565217391307</v>
      </c>
      <c r="G80" s="14">
        <v>92000</v>
      </c>
      <c r="H80" s="14">
        <v>-25636.22</v>
      </c>
    </row>
    <row r="81" spans="1:8" ht="25.5" x14ac:dyDescent="0.2">
      <c r="A81" s="19" t="s">
        <v>147</v>
      </c>
      <c r="B81" s="20" t="s">
        <v>11</v>
      </c>
      <c r="C81" s="21" t="s">
        <v>148</v>
      </c>
      <c r="D81" s="22">
        <f>D82+D83</f>
        <v>0</v>
      </c>
      <c r="E81" s="22">
        <f>E82+E83</f>
        <v>3.38</v>
      </c>
      <c r="F81" s="23" t="s">
        <v>8</v>
      </c>
      <c r="G81" s="14" t="s">
        <v>8</v>
      </c>
      <c r="H81" s="14">
        <v>3384.6</v>
      </c>
    </row>
    <row r="82" spans="1:8" x14ac:dyDescent="0.2">
      <c r="A82" s="19" t="s">
        <v>149</v>
      </c>
      <c r="B82" s="20" t="s">
        <v>11</v>
      </c>
      <c r="C82" s="21" t="s">
        <v>150</v>
      </c>
      <c r="D82" s="22">
        <v>0</v>
      </c>
      <c r="E82" s="22">
        <v>3.09</v>
      </c>
      <c r="F82" s="23" t="s">
        <v>8</v>
      </c>
      <c r="G82" s="14" t="s">
        <v>8</v>
      </c>
      <c r="H82" s="14">
        <v>3093.32</v>
      </c>
    </row>
    <row r="83" spans="1:8" ht="25.5" x14ac:dyDescent="0.2">
      <c r="A83" s="19" t="s">
        <v>151</v>
      </c>
      <c r="B83" s="20" t="s">
        <v>11</v>
      </c>
      <c r="C83" s="21" t="s">
        <v>152</v>
      </c>
      <c r="D83" s="22">
        <v>0</v>
      </c>
      <c r="E83" s="22">
        <v>0.28999999999999998</v>
      </c>
      <c r="F83" s="23" t="s">
        <v>8</v>
      </c>
      <c r="G83" s="14" t="s">
        <v>8</v>
      </c>
      <c r="H83" s="14">
        <v>291.27999999999997</v>
      </c>
    </row>
    <row r="84" spans="1:8" ht="38.25" x14ac:dyDescent="0.2">
      <c r="A84" s="19" t="s">
        <v>153</v>
      </c>
      <c r="B84" s="20" t="s">
        <v>11</v>
      </c>
      <c r="C84" s="21" t="s">
        <v>154</v>
      </c>
      <c r="D84" s="22">
        <f>D85+D88</f>
        <v>1053.5999999999999</v>
      </c>
      <c r="E84" s="22">
        <f>E85+E88</f>
        <v>1742.5</v>
      </c>
      <c r="F84" s="23">
        <f t="shared" si="2"/>
        <v>1.6538534548215642</v>
      </c>
      <c r="G84" s="14">
        <v>1053600</v>
      </c>
      <c r="H84" s="14">
        <v>1742496.23</v>
      </c>
    </row>
    <row r="85" spans="1:8" x14ac:dyDescent="0.2">
      <c r="A85" s="19" t="s">
        <v>155</v>
      </c>
      <c r="B85" s="20" t="s">
        <v>11</v>
      </c>
      <c r="C85" s="21" t="s">
        <v>156</v>
      </c>
      <c r="D85" s="22">
        <f>D86</f>
        <v>53.6</v>
      </c>
      <c r="E85" s="22">
        <f>E86</f>
        <v>27.4</v>
      </c>
      <c r="F85" s="23">
        <f t="shared" si="2"/>
        <v>0.51119402985074625</v>
      </c>
      <c r="G85" s="14">
        <v>53600</v>
      </c>
      <c r="H85" s="14">
        <v>27400</v>
      </c>
    </row>
    <row r="86" spans="1:8" ht="25.5" x14ac:dyDescent="0.2">
      <c r="A86" s="19" t="s">
        <v>157</v>
      </c>
      <c r="B86" s="20" t="s">
        <v>11</v>
      </c>
      <c r="C86" s="21" t="s">
        <v>158</v>
      </c>
      <c r="D86" s="22">
        <f>D87</f>
        <v>53.6</v>
      </c>
      <c r="E86" s="22">
        <f>E87</f>
        <v>27.4</v>
      </c>
      <c r="F86" s="23">
        <f t="shared" si="2"/>
        <v>0.51119402985074625</v>
      </c>
      <c r="G86" s="14">
        <v>53600</v>
      </c>
      <c r="H86" s="14">
        <v>27400</v>
      </c>
    </row>
    <row r="87" spans="1:8" ht="38.25" x14ac:dyDescent="0.2">
      <c r="A87" s="19" t="s">
        <v>159</v>
      </c>
      <c r="B87" s="20" t="s">
        <v>11</v>
      </c>
      <c r="C87" s="21" t="s">
        <v>160</v>
      </c>
      <c r="D87" s="22">
        <v>53.6</v>
      </c>
      <c r="E87" s="22">
        <v>27.4</v>
      </c>
      <c r="F87" s="23">
        <f t="shared" si="2"/>
        <v>0.51119402985074625</v>
      </c>
      <c r="G87" s="14">
        <v>53600</v>
      </c>
      <c r="H87" s="14">
        <v>27400</v>
      </c>
    </row>
    <row r="88" spans="1:8" x14ac:dyDescent="0.2">
      <c r="A88" s="19" t="s">
        <v>161</v>
      </c>
      <c r="B88" s="20" t="s">
        <v>11</v>
      </c>
      <c r="C88" s="21" t="s">
        <v>162</v>
      </c>
      <c r="D88" s="22">
        <f>D89</f>
        <v>1000</v>
      </c>
      <c r="E88" s="22">
        <f>E89</f>
        <v>1715.1</v>
      </c>
      <c r="F88" s="23">
        <f t="shared" si="2"/>
        <v>1.7150999999999998</v>
      </c>
      <c r="G88" s="14">
        <v>1000000</v>
      </c>
      <c r="H88" s="14">
        <v>1715096.23</v>
      </c>
    </row>
    <row r="89" spans="1:8" ht="25.5" x14ac:dyDescent="0.2">
      <c r="A89" s="19" t="s">
        <v>163</v>
      </c>
      <c r="B89" s="20" t="s">
        <v>11</v>
      </c>
      <c r="C89" s="21" t="s">
        <v>164</v>
      </c>
      <c r="D89" s="22">
        <f>D90</f>
        <v>1000</v>
      </c>
      <c r="E89" s="22">
        <f>E90</f>
        <v>1715.1</v>
      </c>
      <c r="F89" s="23">
        <f t="shared" si="2"/>
        <v>1.7150999999999998</v>
      </c>
      <c r="G89" s="14">
        <v>1000000</v>
      </c>
      <c r="H89" s="14">
        <v>1715096.23</v>
      </c>
    </row>
    <row r="90" spans="1:8" ht="25.5" x14ac:dyDescent="0.2">
      <c r="A90" s="19" t="s">
        <v>165</v>
      </c>
      <c r="B90" s="20" t="s">
        <v>11</v>
      </c>
      <c r="C90" s="21" t="s">
        <v>166</v>
      </c>
      <c r="D90" s="22">
        <v>1000</v>
      </c>
      <c r="E90" s="22">
        <v>1715.1</v>
      </c>
      <c r="F90" s="23">
        <f t="shared" si="2"/>
        <v>1.7150999999999998</v>
      </c>
      <c r="G90" s="14">
        <v>1000000</v>
      </c>
      <c r="H90" s="14">
        <v>1715096.23</v>
      </c>
    </row>
    <row r="91" spans="1:8" ht="38.25" x14ac:dyDescent="0.2">
      <c r="A91" s="19" t="s">
        <v>167</v>
      </c>
      <c r="B91" s="20" t="s">
        <v>11</v>
      </c>
      <c r="C91" s="21" t="s">
        <v>168</v>
      </c>
      <c r="D91" s="22">
        <f>D92+D95</f>
        <v>9278.2999999999993</v>
      </c>
      <c r="E91" s="22">
        <f>E92+E95</f>
        <v>9692.81</v>
      </c>
      <c r="F91" s="23">
        <f t="shared" si="2"/>
        <v>1.0446752098983649</v>
      </c>
      <c r="G91" s="14">
        <v>9278300</v>
      </c>
      <c r="H91" s="14">
        <v>9692810.5199999996</v>
      </c>
    </row>
    <row r="92" spans="1:8" ht="102" x14ac:dyDescent="0.2">
      <c r="A92" s="19" t="s">
        <v>169</v>
      </c>
      <c r="B92" s="20" t="s">
        <v>11</v>
      </c>
      <c r="C92" s="21" t="s">
        <v>170</v>
      </c>
      <c r="D92" s="22">
        <f>D93</f>
        <v>278.3</v>
      </c>
      <c r="E92" s="22">
        <f>E93</f>
        <v>266.83999999999997</v>
      </c>
      <c r="F92" s="23">
        <f t="shared" si="2"/>
        <v>0.95882141573841162</v>
      </c>
      <c r="G92" s="14">
        <v>278300</v>
      </c>
      <c r="H92" s="14">
        <v>266839.15000000002</v>
      </c>
    </row>
    <row r="93" spans="1:8" ht="114.75" x14ac:dyDescent="0.2">
      <c r="A93" s="19" t="s">
        <v>171</v>
      </c>
      <c r="B93" s="20" t="s">
        <v>11</v>
      </c>
      <c r="C93" s="21" t="s">
        <v>172</v>
      </c>
      <c r="D93" s="22">
        <f>D94</f>
        <v>278.3</v>
      </c>
      <c r="E93" s="22">
        <f>E94</f>
        <v>266.83999999999997</v>
      </c>
      <c r="F93" s="23">
        <f t="shared" si="2"/>
        <v>0.95882141573841162</v>
      </c>
      <c r="G93" s="14">
        <v>278300</v>
      </c>
      <c r="H93" s="14">
        <v>266839.15000000002</v>
      </c>
    </row>
    <row r="94" spans="1:8" ht="114.75" x14ac:dyDescent="0.2">
      <c r="A94" s="19" t="s">
        <v>173</v>
      </c>
      <c r="B94" s="20" t="s">
        <v>11</v>
      </c>
      <c r="C94" s="21" t="s">
        <v>174</v>
      </c>
      <c r="D94" s="22">
        <v>278.3</v>
      </c>
      <c r="E94" s="22">
        <v>266.83999999999997</v>
      </c>
      <c r="F94" s="23">
        <f t="shared" si="2"/>
        <v>0.95882141573841162</v>
      </c>
      <c r="G94" s="14">
        <v>278300</v>
      </c>
      <c r="H94" s="14">
        <v>266839.15000000002</v>
      </c>
    </row>
    <row r="95" spans="1:8" ht="38.25" x14ac:dyDescent="0.2">
      <c r="A95" s="19" t="s">
        <v>175</v>
      </c>
      <c r="B95" s="20" t="s">
        <v>11</v>
      </c>
      <c r="C95" s="21" t="s">
        <v>176</v>
      </c>
      <c r="D95" s="22">
        <f>D96</f>
        <v>9000</v>
      </c>
      <c r="E95" s="22">
        <f>E96</f>
        <v>9425.9699999999993</v>
      </c>
      <c r="F95" s="23">
        <f t="shared" si="2"/>
        <v>1.0473299999999999</v>
      </c>
      <c r="G95" s="14">
        <v>9000000</v>
      </c>
      <c r="H95" s="14">
        <v>9425971.3699999992</v>
      </c>
    </row>
    <row r="96" spans="1:8" ht="63.75" x14ac:dyDescent="0.2">
      <c r="A96" s="19" t="s">
        <v>177</v>
      </c>
      <c r="B96" s="20" t="s">
        <v>11</v>
      </c>
      <c r="C96" s="21" t="s">
        <v>178</v>
      </c>
      <c r="D96" s="22">
        <f>D97</f>
        <v>9000</v>
      </c>
      <c r="E96" s="22">
        <f>E97</f>
        <v>9425.9699999999993</v>
      </c>
      <c r="F96" s="23">
        <f t="shared" si="2"/>
        <v>1.0473299999999999</v>
      </c>
      <c r="G96" s="14">
        <v>9000000</v>
      </c>
      <c r="H96" s="14">
        <v>9425971.3699999992</v>
      </c>
    </row>
    <row r="97" spans="1:8" ht="63.75" x14ac:dyDescent="0.2">
      <c r="A97" s="19" t="s">
        <v>179</v>
      </c>
      <c r="B97" s="20" t="s">
        <v>11</v>
      </c>
      <c r="C97" s="21" t="s">
        <v>180</v>
      </c>
      <c r="D97" s="22">
        <v>9000</v>
      </c>
      <c r="E97" s="22">
        <v>9425.9699999999993</v>
      </c>
      <c r="F97" s="23">
        <f t="shared" si="2"/>
        <v>1.0473299999999999</v>
      </c>
      <c r="G97" s="14">
        <v>9000000</v>
      </c>
      <c r="H97" s="14">
        <v>9425971.3699999992</v>
      </c>
    </row>
    <row r="98" spans="1:8" ht="25.5" x14ac:dyDescent="0.2">
      <c r="A98" s="19" t="s">
        <v>181</v>
      </c>
      <c r="B98" s="20" t="s">
        <v>11</v>
      </c>
      <c r="C98" s="21" t="s">
        <v>182</v>
      </c>
      <c r="D98" s="22">
        <f>D99+D121+D123+D128</f>
        <v>3000</v>
      </c>
      <c r="E98" s="22">
        <f>E99+E121+E123+E128</f>
        <v>4137.1400000000003</v>
      </c>
      <c r="F98" s="23">
        <f t="shared" si="2"/>
        <v>1.3790466666666668</v>
      </c>
      <c r="G98" s="14">
        <v>3000000</v>
      </c>
      <c r="H98" s="14">
        <v>4137139.82</v>
      </c>
    </row>
    <row r="99" spans="1:8" ht="51" x14ac:dyDescent="0.2">
      <c r="A99" s="19" t="s">
        <v>183</v>
      </c>
      <c r="B99" s="20" t="s">
        <v>11</v>
      </c>
      <c r="C99" s="21" t="s">
        <v>184</v>
      </c>
      <c r="D99" s="22">
        <f>D100+D102+D104+D107+D109+D111+D113+D117+D119</f>
        <v>0</v>
      </c>
      <c r="E99" s="22">
        <f>E100+E102+E104+E107+E109+E111+E113+E117+E119+E115</f>
        <v>409.65</v>
      </c>
      <c r="F99" s="23" t="s">
        <v>8</v>
      </c>
      <c r="G99" s="14" t="s">
        <v>8</v>
      </c>
      <c r="H99" s="14">
        <v>409651.36</v>
      </c>
    </row>
    <row r="100" spans="1:8" ht="76.5" x14ac:dyDescent="0.2">
      <c r="A100" s="19" t="s">
        <v>185</v>
      </c>
      <c r="B100" s="20" t="s">
        <v>11</v>
      </c>
      <c r="C100" s="21" t="s">
        <v>186</v>
      </c>
      <c r="D100" s="22">
        <f>D101</f>
        <v>0</v>
      </c>
      <c r="E100" s="22">
        <f>E101</f>
        <v>7.9</v>
      </c>
      <c r="F100" s="23" t="s">
        <v>8</v>
      </c>
      <c r="G100" s="14" t="s">
        <v>8</v>
      </c>
      <c r="H100" s="14">
        <v>7900</v>
      </c>
    </row>
    <row r="101" spans="1:8" ht="102" x14ac:dyDescent="0.2">
      <c r="A101" s="19" t="s">
        <v>187</v>
      </c>
      <c r="B101" s="20" t="s">
        <v>11</v>
      </c>
      <c r="C101" s="21" t="s">
        <v>188</v>
      </c>
      <c r="D101" s="22">
        <v>0</v>
      </c>
      <c r="E101" s="22">
        <v>7.9</v>
      </c>
      <c r="F101" s="23" t="s">
        <v>8</v>
      </c>
      <c r="G101" s="14" t="s">
        <v>8</v>
      </c>
      <c r="H101" s="14">
        <v>7900</v>
      </c>
    </row>
    <row r="102" spans="1:8" ht="102" x14ac:dyDescent="0.2">
      <c r="A102" s="19" t="s">
        <v>189</v>
      </c>
      <c r="B102" s="20" t="s">
        <v>11</v>
      </c>
      <c r="C102" s="21" t="s">
        <v>190</v>
      </c>
      <c r="D102" s="22">
        <f>D103</f>
        <v>0</v>
      </c>
      <c r="E102" s="22">
        <f>E103</f>
        <v>33.18</v>
      </c>
      <c r="F102" s="23" t="s">
        <v>8</v>
      </c>
      <c r="G102" s="14" t="s">
        <v>8</v>
      </c>
      <c r="H102" s="14">
        <v>33182.800000000003</v>
      </c>
    </row>
    <row r="103" spans="1:8" ht="140.25" x14ac:dyDescent="0.2">
      <c r="A103" s="19" t="s">
        <v>191</v>
      </c>
      <c r="B103" s="20" t="s">
        <v>11</v>
      </c>
      <c r="C103" s="21" t="s">
        <v>192</v>
      </c>
      <c r="D103" s="22">
        <v>0</v>
      </c>
      <c r="E103" s="22">
        <v>33.18</v>
      </c>
      <c r="F103" s="23" t="s">
        <v>8</v>
      </c>
      <c r="G103" s="14" t="s">
        <v>8</v>
      </c>
      <c r="H103" s="14">
        <v>33182.800000000003</v>
      </c>
    </row>
    <row r="104" spans="1:8" ht="76.5" x14ac:dyDescent="0.2">
      <c r="A104" s="19" t="s">
        <v>193</v>
      </c>
      <c r="B104" s="20" t="s">
        <v>11</v>
      </c>
      <c r="C104" s="21" t="s">
        <v>194</v>
      </c>
      <c r="D104" s="22">
        <f>D105+D106</f>
        <v>0</v>
      </c>
      <c r="E104" s="22">
        <f>E105+E106</f>
        <v>118.76</v>
      </c>
      <c r="F104" s="23" t="s">
        <v>8</v>
      </c>
      <c r="G104" s="14" t="s">
        <v>8</v>
      </c>
      <c r="H104" s="14">
        <v>118752.38</v>
      </c>
    </row>
    <row r="105" spans="1:8" ht="102" x14ac:dyDescent="0.2">
      <c r="A105" s="19" t="s">
        <v>195</v>
      </c>
      <c r="B105" s="20" t="s">
        <v>11</v>
      </c>
      <c r="C105" s="21" t="s">
        <v>196</v>
      </c>
      <c r="D105" s="22">
        <v>0</v>
      </c>
      <c r="E105" s="22">
        <v>103.76</v>
      </c>
      <c r="F105" s="23" t="s">
        <v>8</v>
      </c>
      <c r="G105" s="14" t="s">
        <v>8</v>
      </c>
      <c r="H105" s="14">
        <v>103752.38</v>
      </c>
    </row>
    <row r="106" spans="1:8" ht="102" x14ac:dyDescent="0.2">
      <c r="A106" s="19" t="s">
        <v>197</v>
      </c>
      <c r="B106" s="20" t="s">
        <v>11</v>
      </c>
      <c r="C106" s="21" t="s">
        <v>198</v>
      </c>
      <c r="D106" s="22">
        <v>0</v>
      </c>
      <c r="E106" s="22">
        <v>15</v>
      </c>
      <c r="F106" s="23" t="s">
        <v>8</v>
      </c>
      <c r="G106" s="14" t="s">
        <v>8</v>
      </c>
      <c r="H106" s="14">
        <v>15000</v>
      </c>
    </row>
    <row r="107" spans="1:8" ht="76.5" x14ac:dyDescent="0.2">
      <c r="A107" s="19" t="s">
        <v>199</v>
      </c>
      <c r="B107" s="20" t="s">
        <v>11</v>
      </c>
      <c r="C107" s="21" t="s">
        <v>200</v>
      </c>
      <c r="D107" s="22">
        <f>D108</f>
        <v>0</v>
      </c>
      <c r="E107" s="22">
        <f>E108</f>
        <v>7.5</v>
      </c>
      <c r="F107" s="23" t="s">
        <v>8</v>
      </c>
      <c r="G107" s="14" t="s">
        <v>8</v>
      </c>
      <c r="H107" s="14">
        <v>7500</v>
      </c>
    </row>
    <row r="108" spans="1:8" ht="102" x14ac:dyDescent="0.2">
      <c r="A108" s="19" t="s">
        <v>201</v>
      </c>
      <c r="B108" s="20" t="s">
        <v>11</v>
      </c>
      <c r="C108" s="21" t="s">
        <v>202</v>
      </c>
      <c r="D108" s="22">
        <v>0</v>
      </c>
      <c r="E108" s="22">
        <v>7.5</v>
      </c>
      <c r="F108" s="23" t="s">
        <v>8</v>
      </c>
      <c r="G108" s="14" t="s">
        <v>8</v>
      </c>
      <c r="H108" s="14">
        <v>7500</v>
      </c>
    </row>
    <row r="109" spans="1:8" ht="102" x14ac:dyDescent="0.2">
      <c r="A109" s="19" t="s">
        <v>203</v>
      </c>
      <c r="B109" s="20" t="s">
        <v>11</v>
      </c>
      <c r="C109" s="21" t="s">
        <v>204</v>
      </c>
      <c r="D109" s="22">
        <f>D110</f>
        <v>0</v>
      </c>
      <c r="E109" s="22">
        <f>E110</f>
        <v>56.44</v>
      </c>
      <c r="F109" s="23" t="s">
        <v>8</v>
      </c>
      <c r="G109" s="14" t="s">
        <v>8</v>
      </c>
      <c r="H109" s="14">
        <v>56441.61</v>
      </c>
    </row>
    <row r="110" spans="1:8" ht="140.25" x14ac:dyDescent="0.2">
      <c r="A110" s="19" t="s">
        <v>205</v>
      </c>
      <c r="B110" s="20" t="s">
        <v>11</v>
      </c>
      <c r="C110" s="21" t="s">
        <v>206</v>
      </c>
      <c r="D110" s="22">
        <v>0</v>
      </c>
      <c r="E110" s="22">
        <v>56.44</v>
      </c>
      <c r="F110" s="23" t="s">
        <v>8</v>
      </c>
      <c r="G110" s="14" t="s">
        <v>8</v>
      </c>
      <c r="H110" s="14">
        <v>56441.61</v>
      </c>
    </row>
    <row r="111" spans="1:8" ht="89.25" x14ac:dyDescent="0.2">
      <c r="A111" s="19" t="s">
        <v>207</v>
      </c>
      <c r="B111" s="20" t="s">
        <v>11</v>
      </c>
      <c r="C111" s="21" t="s">
        <v>208</v>
      </c>
      <c r="D111" s="22">
        <f>D112</f>
        <v>0</v>
      </c>
      <c r="E111" s="22">
        <f>E112</f>
        <v>5.65</v>
      </c>
      <c r="F111" s="23" t="s">
        <v>8</v>
      </c>
      <c r="G111" s="14" t="s">
        <v>8</v>
      </c>
      <c r="H111" s="14">
        <v>5650</v>
      </c>
    </row>
    <row r="112" spans="1:8" ht="153" x14ac:dyDescent="0.2">
      <c r="A112" s="19" t="s">
        <v>209</v>
      </c>
      <c r="B112" s="20" t="s">
        <v>11</v>
      </c>
      <c r="C112" s="21" t="s">
        <v>210</v>
      </c>
      <c r="D112" s="22">
        <v>0</v>
      </c>
      <c r="E112" s="22">
        <v>5.65</v>
      </c>
      <c r="F112" s="23" t="s">
        <v>8</v>
      </c>
      <c r="G112" s="14" t="s">
        <v>8</v>
      </c>
      <c r="H112" s="14">
        <v>5650</v>
      </c>
    </row>
    <row r="113" spans="1:8" ht="89.25" x14ac:dyDescent="0.2">
      <c r="A113" s="19" t="s">
        <v>211</v>
      </c>
      <c r="B113" s="20" t="s">
        <v>11</v>
      </c>
      <c r="C113" s="21" t="s">
        <v>212</v>
      </c>
      <c r="D113" s="22">
        <f>D114</f>
        <v>0</v>
      </c>
      <c r="E113" s="22">
        <f>E114</f>
        <v>5.61</v>
      </c>
      <c r="F113" s="23" t="s">
        <v>8</v>
      </c>
      <c r="G113" s="14" t="s">
        <v>8</v>
      </c>
      <c r="H113" s="14">
        <v>5608.78</v>
      </c>
    </row>
    <row r="114" spans="1:8" ht="114.75" x14ac:dyDescent="0.2">
      <c r="A114" s="19" t="s">
        <v>213</v>
      </c>
      <c r="B114" s="20" t="s">
        <v>11</v>
      </c>
      <c r="C114" s="21" t="s">
        <v>214</v>
      </c>
      <c r="D114" s="22">
        <v>0</v>
      </c>
      <c r="E114" s="22">
        <v>5.61</v>
      </c>
      <c r="F114" s="23" t="s">
        <v>8</v>
      </c>
      <c r="G114" s="14" t="s">
        <v>8</v>
      </c>
      <c r="H114" s="14">
        <v>5608.78</v>
      </c>
    </row>
    <row r="115" spans="1:8" ht="127.5" x14ac:dyDescent="0.2">
      <c r="A115" s="19" t="s">
        <v>215</v>
      </c>
      <c r="B115" s="20" t="s">
        <v>11</v>
      </c>
      <c r="C115" s="21" t="s">
        <v>216</v>
      </c>
      <c r="D115" s="22">
        <f>D116</f>
        <v>0</v>
      </c>
      <c r="E115" s="22">
        <f>E116</f>
        <v>1</v>
      </c>
      <c r="F115" s="23" t="s">
        <v>8</v>
      </c>
      <c r="G115" s="14" t="s">
        <v>8</v>
      </c>
      <c r="H115" s="14">
        <v>1000</v>
      </c>
    </row>
    <row r="116" spans="1:8" ht="153" x14ac:dyDescent="0.2">
      <c r="A116" s="19" t="s">
        <v>217</v>
      </c>
      <c r="B116" s="20" t="s">
        <v>11</v>
      </c>
      <c r="C116" s="21" t="s">
        <v>218</v>
      </c>
      <c r="D116" s="22">
        <v>0</v>
      </c>
      <c r="E116" s="22">
        <v>1</v>
      </c>
      <c r="F116" s="23" t="s">
        <v>8</v>
      </c>
      <c r="G116" s="14" t="s">
        <v>8</v>
      </c>
      <c r="H116" s="14">
        <v>1000</v>
      </c>
    </row>
    <row r="117" spans="1:8" ht="76.5" x14ac:dyDescent="0.2">
      <c r="A117" s="19" t="s">
        <v>219</v>
      </c>
      <c r="B117" s="20" t="s">
        <v>11</v>
      </c>
      <c r="C117" s="21" t="s">
        <v>220</v>
      </c>
      <c r="D117" s="22">
        <f>D118</f>
        <v>0</v>
      </c>
      <c r="E117" s="22">
        <f>E118</f>
        <v>26.07</v>
      </c>
      <c r="F117" s="23" t="s">
        <v>8</v>
      </c>
      <c r="G117" s="14" t="s">
        <v>8</v>
      </c>
      <c r="H117" s="14">
        <v>26074</v>
      </c>
    </row>
    <row r="118" spans="1:8" ht="102" x14ac:dyDescent="0.2">
      <c r="A118" s="19" t="s">
        <v>221</v>
      </c>
      <c r="B118" s="20" t="s">
        <v>11</v>
      </c>
      <c r="C118" s="21" t="s">
        <v>222</v>
      </c>
      <c r="D118" s="22">
        <v>0</v>
      </c>
      <c r="E118" s="22">
        <v>26.07</v>
      </c>
      <c r="F118" s="23" t="s">
        <v>8</v>
      </c>
      <c r="G118" s="14" t="s">
        <v>8</v>
      </c>
      <c r="H118" s="14">
        <v>26074</v>
      </c>
    </row>
    <row r="119" spans="1:8" ht="89.25" x14ac:dyDescent="0.2">
      <c r="A119" s="19" t="s">
        <v>223</v>
      </c>
      <c r="B119" s="20" t="s">
        <v>11</v>
      </c>
      <c r="C119" s="21" t="s">
        <v>224</v>
      </c>
      <c r="D119" s="22">
        <f>D120</f>
        <v>0</v>
      </c>
      <c r="E119" s="22">
        <f>E120</f>
        <v>147.54</v>
      </c>
      <c r="F119" s="23" t="s">
        <v>8</v>
      </c>
      <c r="G119" s="14" t="s">
        <v>8</v>
      </c>
      <c r="H119" s="14">
        <v>147541.79</v>
      </c>
    </row>
    <row r="120" spans="1:8" ht="114.75" x14ac:dyDescent="0.2">
      <c r="A120" s="19" t="s">
        <v>225</v>
      </c>
      <c r="B120" s="20" t="s">
        <v>11</v>
      </c>
      <c r="C120" s="21" t="s">
        <v>226</v>
      </c>
      <c r="D120" s="22">
        <v>0</v>
      </c>
      <c r="E120" s="22">
        <v>147.54</v>
      </c>
      <c r="F120" s="23" t="s">
        <v>8</v>
      </c>
      <c r="G120" s="14" t="s">
        <v>8</v>
      </c>
      <c r="H120" s="14">
        <v>147541.79</v>
      </c>
    </row>
    <row r="121" spans="1:8" ht="51" x14ac:dyDescent="0.2">
      <c r="A121" s="19" t="s">
        <v>227</v>
      </c>
      <c r="B121" s="20" t="s">
        <v>11</v>
      </c>
      <c r="C121" s="21" t="s">
        <v>228</v>
      </c>
      <c r="D121" s="22">
        <f>D122</f>
        <v>0</v>
      </c>
      <c r="E121" s="22">
        <f>E122</f>
        <v>70</v>
      </c>
      <c r="F121" s="23" t="s">
        <v>8</v>
      </c>
      <c r="G121" s="14" t="s">
        <v>8</v>
      </c>
      <c r="H121" s="14">
        <v>70000</v>
      </c>
    </row>
    <row r="122" spans="1:8" ht="63.75" x14ac:dyDescent="0.2">
      <c r="A122" s="19" t="s">
        <v>229</v>
      </c>
      <c r="B122" s="20" t="s">
        <v>11</v>
      </c>
      <c r="C122" s="21" t="s">
        <v>230</v>
      </c>
      <c r="D122" s="22">
        <v>0</v>
      </c>
      <c r="E122" s="22">
        <v>70</v>
      </c>
      <c r="F122" s="23" t="s">
        <v>8</v>
      </c>
      <c r="G122" s="14" t="s">
        <v>8</v>
      </c>
      <c r="H122" s="14">
        <v>70000</v>
      </c>
    </row>
    <row r="123" spans="1:8" ht="140.25" x14ac:dyDescent="0.2">
      <c r="A123" s="19" t="s">
        <v>231</v>
      </c>
      <c r="B123" s="20" t="s">
        <v>11</v>
      </c>
      <c r="C123" s="21" t="s">
        <v>232</v>
      </c>
      <c r="D123" s="22">
        <f>D124+D126+D128</f>
        <v>3000</v>
      </c>
      <c r="E123" s="22">
        <v>3557.72</v>
      </c>
      <c r="F123" s="23">
        <f t="shared" si="2"/>
        <v>1.1859066666666667</v>
      </c>
      <c r="G123" s="14">
        <v>3000000</v>
      </c>
      <c r="H123" s="14">
        <v>3557719.34</v>
      </c>
    </row>
    <row r="124" spans="1:8" ht="76.5" x14ac:dyDescent="0.2">
      <c r="A124" s="19" t="s">
        <v>233</v>
      </c>
      <c r="B124" s="20" t="s">
        <v>11</v>
      </c>
      <c r="C124" s="21" t="s">
        <v>234</v>
      </c>
      <c r="D124" s="22">
        <f>D125</f>
        <v>0</v>
      </c>
      <c r="E124" s="22">
        <f>E125</f>
        <v>334.49</v>
      </c>
      <c r="F124" s="23" t="s">
        <v>8</v>
      </c>
      <c r="G124" s="14" t="s">
        <v>8</v>
      </c>
      <c r="H124" s="14">
        <v>334494.92</v>
      </c>
    </row>
    <row r="125" spans="1:8" ht="102" x14ac:dyDescent="0.2">
      <c r="A125" s="19" t="s">
        <v>235</v>
      </c>
      <c r="B125" s="20" t="s">
        <v>11</v>
      </c>
      <c r="C125" s="21" t="s">
        <v>236</v>
      </c>
      <c r="D125" s="22">
        <v>0</v>
      </c>
      <c r="E125" s="22">
        <v>334.49</v>
      </c>
      <c r="F125" s="23" t="s">
        <v>8</v>
      </c>
      <c r="G125" s="14" t="s">
        <v>8</v>
      </c>
      <c r="H125" s="14">
        <v>334494.92</v>
      </c>
    </row>
    <row r="126" spans="1:8" ht="102" x14ac:dyDescent="0.2">
      <c r="A126" s="19" t="s">
        <v>237</v>
      </c>
      <c r="B126" s="20" t="s">
        <v>11</v>
      </c>
      <c r="C126" s="21" t="s">
        <v>238</v>
      </c>
      <c r="D126" s="22">
        <f>D127</f>
        <v>3000</v>
      </c>
      <c r="E126" s="22">
        <f>E127</f>
        <v>3223.22</v>
      </c>
      <c r="F126" s="23">
        <f t="shared" si="2"/>
        <v>1.0744066666666665</v>
      </c>
      <c r="G126" s="14">
        <v>3000000</v>
      </c>
      <c r="H126" s="14">
        <v>3223224.42</v>
      </c>
    </row>
    <row r="127" spans="1:8" ht="89.25" x14ac:dyDescent="0.2">
      <c r="A127" s="19" t="s">
        <v>239</v>
      </c>
      <c r="B127" s="20" t="s">
        <v>11</v>
      </c>
      <c r="C127" s="21" t="s">
        <v>240</v>
      </c>
      <c r="D127" s="22">
        <v>3000</v>
      </c>
      <c r="E127" s="22">
        <v>3223.22</v>
      </c>
      <c r="F127" s="23">
        <f t="shared" si="2"/>
        <v>1.0744066666666665</v>
      </c>
      <c r="G127" s="14">
        <v>3000000</v>
      </c>
      <c r="H127" s="14">
        <v>3223224.42</v>
      </c>
    </row>
    <row r="128" spans="1:8" ht="25.5" x14ac:dyDescent="0.2">
      <c r="A128" s="19" t="s">
        <v>241</v>
      </c>
      <c r="B128" s="20" t="s">
        <v>11</v>
      </c>
      <c r="C128" s="21" t="s">
        <v>242</v>
      </c>
      <c r="D128" s="22">
        <f>D129</f>
        <v>0</v>
      </c>
      <c r="E128" s="22">
        <f>E129</f>
        <v>99.77</v>
      </c>
      <c r="F128" s="23" t="s">
        <v>8</v>
      </c>
      <c r="G128" s="14" t="s">
        <v>8</v>
      </c>
      <c r="H128" s="14">
        <v>99769.12</v>
      </c>
    </row>
    <row r="129" spans="1:8" ht="89.25" x14ac:dyDescent="0.2">
      <c r="A129" s="19" t="s">
        <v>243</v>
      </c>
      <c r="B129" s="20" t="s">
        <v>11</v>
      </c>
      <c r="C129" s="21" t="s">
        <v>244</v>
      </c>
      <c r="D129" s="22">
        <f>D130+D131</f>
        <v>0</v>
      </c>
      <c r="E129" s="22">
        <f>E130+E131</f>
        <v>99.77</v>
      </c>
      <c r="F129" s="23" t="s">
        <v>8</v>
      </c>
      <c r="G129" s="14" t="s">
        <v>8</v>
      </c>
      <c r="H129" s="14">
        <v>99769.12</v>
      </c>
    </row>
    <row r="130" spans="1:8" ht="76.5" x14ac:dyDescent="0.2">
      <c r="A130" s="19" t="s">
        <v>245</v>
      </c>
      <c r="B130" s="20" t="s">
        <v>11</v>
      </c>
      <c r="C130" s="21" t="s">
        <v>246</v>
      </c>
      <c r="D130" s="22">
        <v>0</v>
      </c>
      <c r="E130" s="22">
        <v>93.16</v>
      </c>
      <c r="F130" s="23" t="s">
        <v>8</v>
      </c>
      <c r="G130" s="14" t="s">
        <v>8</v>
      </c>
      <c r="H130" s="14">
        <v>93157.77</v>
      </c>
    </row>
    <row r="131" spans="1:8" ht="89.25" x14ac:dyDescent="0.2">
      <c r="A131" s="19" t="s">
        <v>247</v>
      </c>
      <c r="B131" s="20" t="s">
        <v>11</v>
      </c>
      <c r="C131" s="21" t="s">
        <v>248</v>
      </c>
      <c r="D131" s="22">
        <v>0</v>
      </c>
      <c r="E131" s="22">
        <v>6.61</v>
      </c>
      <c r="F131" s="23" t="s">
        <v>8</v>
      </c>
      <c r="G131" s="14" t="s">
        <v>8</v>
      </c>
      <c r="H131" s="14">
        <v>6611.35</v>
      </c>
    </row>
    <row r="132" spans="1:8" x14ac:dyDescent="0.2">
      <c r="A132" s="19" t="s">
        <v>249</v>
      </c>
      <c r="B132" s="20" t="s">
        <v>11</v>
      </c>
      <c r="C132" s="21" t="s">
        <v>250</v>
      </c>
      <c r="D132" s="22">
        <f>D133+D135</f>
        <v>5151.51</v>
      </c>
      <c r="E132" s="22">
        <f>E133+E135</f>
        <v>5096.88</v>
      </c>
      <c r="F132" s="23">
        <f t="shared" si="2"/>
        <v>0.98939534233651882</v>
      </c>
      <c r="G132" s="14">
        <v>5151510</v>
      </c>
      <c r="H132" s="14">
        <v>5096884.3099999996</v>
      </c>
    </row>
    <row r="133" spans="1:8" x14ac:dyDescent="0.2">
      <c r="A133" s="19" t="s">
        <v>251</v>
      </c>
      <c r="B133" s="20" t="s">
        <v>11</v>
      </c>
      <c r="C133" s="21" t="s">
        <v>252</v>
      </c>
      <c r="D133" s="22">
        <f>D134</f>
        <v>0</v>
      </c>
      <c r="E133" s="22">
        <f>E134</f>
        <v>-306.66000000000003</v>
      </c>
      <c r="F133" s="23" t="s">
        <v>8</v>
      </c>
      <c r="G133" s="14" t="s">
        <v>8</v>
      </c>
      <c r="H133" s="14">
        <v>-306657.15000000002</v>
      </c>
    </row>
    <row r="134" spans="1:8" ht="25.5" x14ac:dyDescent="0.2">
      <c r="A134" s="19" t="s">
        <v>253</v>
      </c>
      <c r="B134" s="20" t="s">
        <v>11</v>
      </c>
      <c r="C134" s="21" t="s">
        <v>254</v>
      </c>
      <c r="D134" s="22">
        <v>0</v>
      </c>
      <c r="E134" s="22">
        <v>-306.66000000000003</v>
      </c>
      <c r="F134" s="23" t="s">
        <v>8</v>
      </c>
      <c r="G134" s="14" t="s">
        <v>8</v>
      </c>
      <c r="H134" s="14">
        <v>-306657.15000000002</v>
      </c>
    </row>
    <row r="135" spans="1:8" x14ac:dyDescent="0.2">
      <c r="A135" s="19" t="s">
        <v>255</v>
      </c>
      <c r="B135" s="20" t="s">
        <v>11</v>
      </c>
      <c r="C135" s="21" t="s">
        <v>256</v>
      </c>
      <c r="D135" s="22">
        <f>D136</f>
        <v>5151.51</v>
      </c>
      <c r="E135" s="22">
        <f>E136</f>
        <v>5403.54</v>
      </c>
      <c r="F135" s="23">
        <f t="shared" si="2"/>
        <v>1.0489235195117548</v>
      </c>
      <c r="G135" s="14">
        <v>5151510</v>
      </c>
      <c r="H135" s="14">
        <v>5403541.46</v>
      </c>
    </row>
    <row r="136" spans="1:8" ht="25.5" x14ac:dyDescent="0.2">
      <c r="A136" s="19" t="s">
        <v>257</v>
      </c>
      <c r="B136" s="20" t="s">
        <v>11</v>
      </c>
      <c r="C136" s="21" t="s">
        <v>258</v>
      </c>
      <c r="D136" s="22">
        <v>5151.51</v>
      </c>
      <c r="E136" s="22">
        <v>5403.54</v>
      </c>
      <c r="F136" s="23">
        <f t="shared" si="2"/>
        <v>1.0489235195117548</v>
      </c>
      <c r="G136" s="14">
        <v>5151510</v>
      </c>
      <c r="H136" s="14">
        <v>5403541.46</v>
      </c>
    </row>
    <row r="137" spans="1:8" x14ac:dyDescent="0.2">
      <c r="A137" s="29" t="s">
        <v>259</v>
      </c>
      <c r="B137" s="30" t="s">
        <v>11</v>
      </c>
      <c r="C137" s="33" t="s">
        <v>260</v>
      </c>
      <c r="D137" s="31">
        <f>D138+D141+D184+D189</f>
        <v>450641.95999999996</v>
      </c>
      <c r="E137" s="31">
        <f>E138+E141+E184+E189</f>
        <v>434953.19999999995</v>
      </c>
      <c r="F137" s="32">
        <f t="shared" si="2"/>
        <v>0.96518575411841367</v>
      </c>
      <c r="G137" s="14">
        <v>450641955.61000001</v>
      </c>
      <c r="H137" s="14">
        <v>434953202.60000002</v>
      </c>
    </row>
    <row r="138" spans="1:8" ht="25.5" x14ac:dyDescent="0.2">
      <c r="A138" s="19" t="s">
        <v>261</v>
      </c>
      <c r="B138" s="20" t="s">
        <v>11</v>
      </c>
      <c r="C138" s="21" t="s">
        <v>262</v>
      </c>
      <c r="D138" s="22">
        <f>D139</f>
        <v>68455.53</v>
      </c>
      <c r="E138" s="22">
        <f>E139</f>
        <v>67875.100000000006</v>
      </c>
      <c r="F138" s="23">
        <f t="shared" si="2"/>
        <v>0.99152106484311797</v>
      </c>
      <c r="G138" s="14">
        <v>68455530</v>
      </c>
      <c r="H138" s="14">
        <v>67875098.049999997</v>
      </c>
    </row>
    <row r="139" spans="1:8" ht="25.5" x14ac:dyDescent="0.2">
      <c r="A139" s="19" t="s">
        <v>263</v>
      </c>
      <c r="B139" s="20" t="s">
        <v>11</v>
      </c>
      <c r="C139" s="21" t="s">
        <v>264</v>
      </c>
      <c r="D139" s="22">
        <f>D140</f>
        <v>68455.53</v>
      </c>
      <c r="E139" s="22">
        <f>E140</f>
        <v>67875.100000000006</v>
      </c>
      <c r="F139" s="23">
        <f t="shared" si="2"/>
        <v>0.99152106484311797</v>
      </c>
      <c r="G139" s="14">
        <v>68455530</v>
      </c>
      <c r="H139" s="14">
        <v>67875098.049999997</v>
      </c>
    </row>
    <row r="140" spans="1:8" ht="38.25" x14ac:dyDescent="0.2">
      <c r="A140" s="19" t="s">
        <v>265</v>
      </c>
      <c r="B140" s="20" t="s">
        <v>11</v>
      </c>
      <c r="C140" s="21" t="s">
        <v>266</v>
      </c>
      <c r="D140" s="22">
        <v>68455.53</v>
      </c>
      <c r="E140" s="22">
        <v>67875.100000000006</v>
      </c>
      <c r="F140" s="23">
        <f t="shared" si="2"/>
        <v>0.99152106484311797</v>
      </c>
      <c r="G140" s="14">
        <v>68455530</v>
      </c>
      <c r="H140" s="14">
        <v>67875098.049999997</v>
      </c>
    </row>
    <row r="141" spans="1:8" ht="38.25" x14ac:dyDescent="0.2">
      <c r="A141" s="19" t="s">
        <v>267</v>
      </c>
      <c r="B141" s="20" t="s">
        <v>11</v>
      </c>
      <c r="C141" s="21" t="s">
        <v>268</v>
      </c>
      <c r="D141" s="22">
        <f>D142+D147+D162+D175</f>
        <v>382186.42999999993</v>
      </c>
      <c r="E141" s="22">
        <f>E142+E147+E162+E175</f>
        <v>367436.12</v>
      </c>
      <c r="F141" s="23">
        <f t="shared" ref="F141:F183" si="3">E141/D141</f>
        <v>0.96140545858731841</v>
      </c>
      <c r="G141" s="14">
        <v>382186425.61000001</v>
      </c>
      <c r="H141" s="14">
        <v>367436119.19</v>
      </c>
    </row>
    <row r="142" spans="1:8" ht="25.5" x14ac:dyDescent="0.2">
      <c r="A142" s="19" t="s">
        <v>269</v>
      </c>
      <c r="B142" s="20" t="s">
        <v>11</v>
      </c>
      <c r="C142" s="21" t="s">
        <v>270</v>
      </c>
      <c r="D142" s="22">
        <f>D143+D145</f>
        <v>15966</v>
      </c>
      <c r="E142" s="22">
        <f>E143+E145</f>
        <v>15966</v>
      </c>
      <c r="F142" s="23">
        <f t="shared" si="3"/>
        <v>1</v>
      </c>
      <c r="G142" s="14">
        <v>15966000</v>
      </c>
      <c r="H142" s="14">
        <v>15966000</v>
      </c>
    </row>
    <row r="143" spans="1:8" ht="25.5" x14ac:dyDescent="0.2">
      <c r="A143" s="19" t="s">
        <v>271</v>
      </c>
      <c r="B143" s="20" t="s">
        <v>11</v>
      </c>
      <c r="C143" s="21" t="s">
        <v>272</v>
      </c>
      <c r="D143" s="22">
        <f>D144</f>
        <v>8601</v>
      </c>
      <c r="E143" s="22">
        <f>E144</f>
        <v>8601</v>
      </c>
      <c r="F143" s="23">
        <f t="shared" si="3"/>
        <v>1</v>
      </c>
      <c r="G143" s="14">
        <v>8601000</v>
      </c>
      <c r="H143" s="14">
        <v>8601000</v>
      </c>
    </row>
    <row r="144" spans="1:8" ht="51" x14ac:dyDescent="0.2">
      <c r="A144" s="19" t="s">
        <v>273</v>
      </c>
      <c r="B144" s="20" t="s">
        <v>11</v>
      </c>
      <c r="C144" s="21" t="s">
        <v>274</v>
      </c>
      <c r="D144" s="22">
        <v>8601</v>
      </c>
      <c r="E144" s="22">
        <v>8601</v>
      </c>
      <c r="F144" s="23">
        <f t="shared" si="3"/>
        <v>1</v>
      </c>
      <c r="G144" s="14">
        <v>8601000</v>
      </c>
      <c r="H144" s="14">
        <v>8601000</v>
      </c>
    </row>
    <row r="145" spans="1:8" x14ac:dyDescent="0.2">
      <c r="A145" s="19" t="s">
        <v>275</v>
      </c>
      <c r="B145" s="20" t="s">
        <v>11</v>
      </c>
      <c r="C145" s="21" t="s">
        <v>276</v>
      </c>
      <c r="D145" s="22">
        <f>D146</f>
        <v>7365</v>
      </c>
      <c r="E145" s="22">
        <f>E146</f>
        <v>7365</v>
      </c>
      <c r="F145" s="23">
        <f t="shared" si="3"/>
        <v>1</v>
      </c>
      <c r="G145" s="14">
        <v>7365000</v>
      </c>
      <c r="H145" s="14">
        <v>7365000</v>
      </c>
    </row>
    <row r="146" spans="1:8" ht="25.5" x14ac:dyDescent="0.2">
      <c r="A146" s="19" t="s">
        <v>277</v>
      </c>
      <c r="B146" s="20" t="s">
        <v>11</v>
      </c>
      <c r="C146" s="21" t="s">
        <v>278</v>
      </c>
      <c r="D146" s="22">
        <v>7365</v>
      </c>
      <c r="E146" s="22">
        <v>7365</v>
      </c>
      <c r="F146" s="23">
        <f t="shared" si="3"/>
        <v>1</v>
      </c>
      <c r="G146" s="14">
        <v>7365000</v>
      </c>
      <c r="H146" s="14">
        <v>7365000</v>
      </c>
    </row>
    <row r="147" spans="1:8" ht="38.25" x14ac:dyDescent="0.2">
      <c r="A147" s="19" t="s">
        <v>279</v>
      </c>
      <c r="B147" s="20" t="s">
        <v>11</v>
      </c>
      <c r="C147" s="21" t="s">
        <v>280</v>
      </c>
      <c r="D147" s="22">
        <f>D148+D150+D152+D154+D156+D158+D160</f>
        <v>75004.569999999992</v>
      </c>
      <c r="E147" s="22">
        <f>E148+E150+E152+E154+E156+E158+E160</f>
        <v>62354.44</v>
      </c>
      <c r="F147" s="23">
        <f t="shared" si="3"/>
        <v>0.83134187690163419</v>
      </c>
      <c r="G147" s="14">
        <v>75004565.829999998</v>
      </c>
      <c r="H147" s="14">
        <v>62354442.649999999</v>
      </c>
    </row>
    <row r="148" spans="1:8" ht="76.5" x14ac:dyDescent="0.2">
      <c r="A148" s="19" t="s">
        <v>281</v>
      </c>
      <c r="B148" s="20" t="s">
        <v>11</v>
      </c>
      <c r="C148" s="21" t="s">
        <v>282</v>
      </c>
      <c r="D148" s="22">
        <f>D149</f>
        <v>13017</v>
      </c>
      <c r="E148" s="22">
        <f>E149</f>
        <v>11180.75</v>
      </c>
      <c r="F148" s="23">
        <f t="shared" si="3"/>
        <v>0.8589344703080587</v>
      </c>
      <c r="G148" s="14">
        <v>13017000</v>
      </c>
      <c r="H148" s="14">
        <v>11180751.279999999</v>
      </c>
    </row>
    <row r="149" spans="1:8" ht="89.25" x14ac:dyDescent="0.2">
      <c r="A149" s="19" t="s">
        <v>283</v>
      </c>
      <c r="B149" s="20" t="s">
        <v>11</v>
      </c>
      <c r="C149" s="21" t="s">
        <v>284</v>
      </c>
      <c r="D149" s="22">
        <v>13017</v>
      </c>
      <c r="E149" s="22">
        <v>11180.75</v>
      </c>
      <c r="F149" s="23">
        <f t="shared" si="3"/>
        <v>0.8589344703080587</v>
      </c>
      <c r="G149" s="14">
        <v>13017000</v>
      </c>
      <c r="H149" s="14">
        <v>11180751.279999999</v>
      </c>
    </row>
    <row r="150" spans="1:8" ht="38.25" x14ac:dyDescent="0.2">
      <c r="A150" s="19" t="s">
        <v>285</v>
      </c>
      <c r="B150" s="20" t="s">
        <v>11</v>
      </c>
      <c r="C150" s="21" t="s">
        <v>286</v>
      </c>
      <c r="D150" s="22">
        <f>D151</f>
        <v>10290.530000000001</v>
      </c>
      <c r="E150" s="22">
        <f>E151</f>
        <v>0</v>
      </c>
      <c r="F150" s="23">
        <f t="shared" si="3"/>
        <v>0</v>
      </c>
      <c r="G150" s="14">
        <v>10290525.25</v>
      </c>
      <c r="H150" s="14" t="s">
        <v>8</v>
      </c>
    </row>
    <row r="151" spans="1:8" ht="38.25" x14ac:dyDescent="0.2">
      <c r="A151" s="19" t="s">
        <v>287</v>
      </c>
      <c r="B151" s="20" t="s">
        <v>11</v>
      </c>
      <c r="C151" s="21" t="s">
        <v>288</v>
      </c>
      <c r="D151" s="22">
        <v>10290.530000000001</v>
      </c>
      <c r="E151" s="22">
        <v>0</v>
      </c>
      <c r="F151" s="23">
        <f t="shared" si="3"/>
        <v>0</v>
      </c>
      <c r="G151" s="14">
        <v>10290525.25</v>
      </c>
      <c r="H151" s="14" t="s">
        <v>8</v>
      </c>
    </row>
    <row r="152" spans="1:8" ht="114.75" x14ac:dyDescent="0.2">
      <c r="A152" s="19" t="s">
        <v>289</v>
      </c>
      <c r="B152" s="20" t="s">
        <v>11</v>
      </c>
      <c r="C152" s="21" t="s">
        <v>290</v>
      </c>
      <c r="D152" s="22">
        <f>D153</f>
        <v>8470.8700000000008</v>
      </c>
      <c r="E152" s="22">
        <f>E153</f>
        <v>8470.86</v>
      </c>
      <c r="F152" s="23">
        <f t="shared" si="3"/>
        <v>0.99999881948371294</v>
      </c>
      <c r="G152" s="14">
        <v>8470863.9000000004</v>
      </c>
      <c r="H152" s="14">
        <v>8470857.2899999991</v>
      </c>
    </row>
    <row r="153" spans="1:8" ht="127.5" x14ac:dyDescent="0.2">
      <c r="A153" s="19" t="s">
        <v>291</v>
      </c>
      <c r="B153" s="20" t="s">
        <v>11</v>
      </c>
      <c r="C153" s="21" t="s">
        <v>292</v>
      </c>
      <c r="D153" s="22">
        <v>8470.8700000000008</v>
      </c>
      <c r="E153" s="22">
        <v>8470.86</v>
      </c>
      <c r="F153" s="23">
        <f t="shared" si="3"/>
        <v>0.99999881948371294</v>
      </c>
      <c r="G153" s="14">
        <v>8470863.9000000004</v>
      </c>
      <c r="H153" s="14">
        <v>8470857.2899999991</v>
      </c>
    </row>
    <row r="154" spans="1:8" ht="76.5" x14ac:dyDescent="0.2">
      <c r="A154" s="19" t="s">
        <v>293</v>
      </c>
      <c r="B154" s="20" t="s">
        <v>11</v>
      </c>
      <c r="C154" s="21" t="s">
        <v>294</v>
      </c>
      <c r="D154" s="22">
        <f>D155</f>
        <v>9130.2999999999993</v>
      </c>
      <c r="E154" s="22">
        <f>E155</f>
        <v>9130.2999999999993</v>
      </c>
      <c r="F154" s="23">
        <f t="shared" si="3"/>
        <v>1</v>
      </c>
      <c r="G154" s="14">
        <v>9130294.6500000004</v>
      </c>
      <c r="H154" s="14">
        <v>9130294.6500000004</v>
      </c>
    </row>
    <row r="155" spans="1:8" ht="76.5" x14ac:dyDescent="0.2">
      <c r="A155" s="19" t="s">
        <v>295</v>
      </c>
      <c r="B155" s="20" t="s">
        <v>11</v>
      </c>
      <c r="C155" s="21" t="s">
        <v>296</v>
      </c>
      <c r="D155" s="22">
        <v>9130.2999999999993</v>
      </c>
      <c r="E155" s="22">
        <v>9130.2999999999993</v>
      </c>
      <c r="F155" s="23">
        <f t="shared" si="3"/>
        <v>1</v>
      </c>
      <c r="G155" s="14">
        <v>9130294.6500000004</v>
      </c>
      <c r="H155" s="14">
        <v>9130294.6500000004</v>
      </c>
    </row>
    <row r="156" spans="1:8" ht="63.75" x14ac:dyDescent="0.2">
      <c r="A156" s="19" t="s">
        <v>297</v>
      </c>
      <c r="B156" s="20" t="s">
        <v>11</v>
      </c>
      <c r="C156" s="21" t="s">
        <v>298</v>
      </c>
      <c r="D156" s="22">
        <f>D157</f>
        <v>315.02</v>
      </c>
      <c r="E156" s="22">
        <f>E157</f>
        <v>315.02</v>
      </c>
      <c r="F156" s="23">
        <f t="shared" si="3"/>
        <v>1</v>
      </c>
      <c r="G156" s="14">
        <v>315022.78000000003</v>
      </c>
      <c r="H156" s="14">
        <v>315022.78000000003</v>
      </c>
    </row>
    <row r="157" spans="1:8" ht="63.75" x14ac:dyDescent="0.2">
      <c r="A157" s="19" t="s">
        <v>299</v>
      </c>
      <c r="B157" s="20" t="s">
        <v>11</v>
      </c>
      <c r="C157" s="21" t="s">
        <v>300</v>
      </c>
      <c r="D157" s="22">
        <v>315.02</v>
      </c>
      <c r="E157" s="22">
        <v>315.02</v>
      </c>
      <c r="F157" s="23">
        <f t="shared" si="3"/>
        <v>1</v>
      </c>
      <c r="G157" s="14">
        <v>315022.78000000003</v>
      </c>
      <c r="H157" s="14">
        <v>315022.78000000003</v>
      </c>
    </row>
    <row r="158" spans="1:8" ht="25.5" x14ac:dyDescent="0.2">
      <c r="A158" s="19" t="s">
        <v>301</v>
      </c>
      <c r="B158" s="20" t="s">
        <v>11</v>
      </c>
      <c r="C158" s="21" t="s">
        <v>302</v>
      </c>
      <c r="D158" s="22">
        <f>D159</f>
        <v>112</v>
      </c>
      <c r="E158" s="22">
        <f>E159</f>
        <v>112</v>
      </c>
      <c r="F158" s="23">
        <f t="shared" si="3"/>
        <v>1</v>
      </c>
      <c r="G158" s="14">
        <v>112005</v>
      </c>
      <c r="H158" s="14">
        <v>112005</v>
      </c>
    </row>
    <row r="159" spans="1:8" ht="25.5" x14ac:dyDescent="0.2">
      <c r="A159" s="19" t="s">
        <v>303</v>
      </c>
      <c r="B159" s="20" t="s">
        <v>11</v>
      </c>
      <c r="C159" s="21" t="s">
        <v>304</v>
      </c>
      <c r="D159" s="22">
        <v>112</v>
      </c>
      <c r="E159" s="22">
        <v>112</v>
      </c>
      <c r="F159" s="23">
        <f t="shared" si="3"/>
        <v>1</v>
      </c>
      <c r="G159" s="14">
        <v>112005</v>
      </c>
      <c r="H159" s="14">
        <v>112005</v>
      </c>
    </row>
    <row r="160" spans="1:8" x14ac:dyDescent="0.2">
      <c r="A160" s="19" t="s">
        <v>305</v>
      </c>
      <c r="B160" s="20" t="s">
        <v>11</v>
      </c>
      <c r="C160" s="21" t="s">
        <v>306</v>
      </c>
      <c r="D160" s="22">
        <f>D161</f>
        <v>33668.85</v>
      </c>
      <c r="E160" s="22">
        <f>E161</f>
        <v>33145.51</v>
      </c>
      <c r="F160" s="23">
        <f t="shared" si="3"/>
        <v>0.98445625555966432</v>
      </c>
      <c r="G160" s="14">
        <v>33668854.25</v>
      </c>
      <c r="H160" s="14">
        <v>33145511.649999999</v>
      </c>
    </row>
    <row r="161" spans="1:8" ht="25.5" x14ac:dyDescent="0.2">
      <c r="A161" s="19" t="s">
        <v>307</v>
      </c>
      <c r="B161" s="20" t="s">
        <v>11</v>
      </c>
      <c r="C161" s="21" t="s">
        <v>308</v>
      </c>
      <c r="D161" s="22">
        <v>33668.85</v>
      </c>
      <c r="E161" s="22">
        <v>33145.51</v>
      </c>
      <c r="F161" s="23">
        <f t="shared" si="3"/>
        <v>0.98445625555966432</v>
      </c>
      <c r="G161" s="14">
        <v>33668854.25</v>
      </c>
      <c r="H161" s="14">
        <v>33145511.649999999</v>
      </c>
    </row>
    <row r="162" spans="1:8" ht="25.5" x14ac:dyDescent="0.2">
      <c r="A162" s="19" t="s">
        <v>309</v>
      </c>
      <c r="B162" s="20" t="s">
        <v>11</v>
      </c>
      <c r="C162" s="21" t="s">
        <v>310</v>
      </c>
      <c r="D162" s="22">
        <f>D163+D165+D167+D169+D171+D173</f>
        <v>173378.89999999997</v>
      </c>
      <c r="E162" s="22">
        <f>E163+E165+E167+E169+E171+E173</f>
        <v>171666.94999999998</v>
      </c>
      <c r="F162" s="23">
        <f t="shared" si="3"/>
        <v>0.99012596111752937</v>
      </c>
      <c r="G162" s="14">
        <v>173378897.78</v>
      </c>
      <c r="H162" s="14">
        <v>171666946.50999999</v>
      </c>
    </row>
    <row r="163" spans="1:8" ht="38.25" x14ac:dyDescent="0.2">
      <c r="A163" s="19" t="s">
        <v>311</v>
      </c>
      <c r="B163" s="20" t="s">
        <v>11</v>
      </c>
      <c r="C163" s="21" t="s">
        <v>312</v>
      </c>
      <c r="D163" s="22">
        <f>D164</f>
        <v>165393.74</v>
      </c>
      <c r="E163" s="22">
        <f>E164</f>
        <v>164101.56</v>
      </c>
      <c r="F163" s="23">
        <f t="shared" si="3"/>
        <v>0.99218724965044025</v>
      </c>
      <c r="G163" s="14">
        <v>165393740.78</v>
      </c>
      <c r="H163" s="14">
        <v>164101556.21000001</v>
      </c>
    </row>
    <row r="164" spans="1:8" ht="38.25" x14ac:dyDescent="0.2">
      <c r="A164" s="19" t="s">
        <v>313</v>
      </c>
      <c r="B164" s="20" t="s">
        <v>11</v>
      </c>
      <c r="C164" s="21" t="s">
        <v>314</v>
      </c>
      <c r="D164" s="22">
        <v>165393.74</v>
      </c>
      <c r="E164" s="22">
        <v>164101.56</v>
      </c>
      <c r="F164" s="23">
        <f t="shared" si="3"/>
        <v>0.99218724965044025</v>
      </c>
      <c r="G164" s="14">
        <v>165393740.78</v>
      </c>
      <c r="H164" s="14">
        <v>164101556.21000001</v>
      </c>
    </row>
    <row r="165" spans="1:8" ht="51" x14ac:dyDescent="0.2">
      <c r="A165" s="19" t="s">
        <v>315</v>
      </c>
      <c r="B165" s="20" t="s">
        <v>11</v>
      </c>
      <c r="C165" s="21" t="s">
        <v>316</v>
      </c>
      <c r="D165" s="22">
        <f>D166</f>
        <v>5766</v>
      </c>
      <c r="E165" s="22">
        <f>E166</f>
        <v>5766</v>
      </c>
      <c r="F165" s="23">
        <f t="shared" si="3"/>
        <v>1</v>
      </c>
      <c r="G165" s="14">
        <v>5766000</v>
      </c>
      <c r="H165" s="14">
        <v>5766000</v>
      </c>
    </row>
    <row r="166" spans="1:8" ht="51" x14ac:dyDescent="0.2">
      <c r="A166" s="19" t="s">
        <v>317</v>
      </c>
      <c r="B166" s="20" t="s">
        <v>11</v>
      </c>
      <c r="C166" s="21" t="s">
        <v>318</v>
      </c>
      <c r="D166" s="22">
        <v>5766</v>
      </c>
      <c r="E166" s="22">
        <v>5766</v>
      </c>
      <c r="F166" s="23">
        <f t="shared" si="3"/>
        <v>1</v>
      </c>
      <c r="G166" s="14">
        <v>5766000</v>
      </c>
      <c r="H166" s="14">
        <v>5766000</v>
      </c>
    </row>
    <row r="167" spans="1:8" ht="51" x14ac:dyDescent="0.2">
      <c r="A167" s="19" t="s">
        <v>319</v>
      </c>
      <c r="B167" s="20" t="s">
        <v>11</v>
      </c>
      <c r="C167" s="21" t="s">
        <v>320</v>
      </c>
      <c r="D167" s="22">
        <f>D168</f>
        <v>761.3</v>
      </c>
      <c r="E167" s="22">
        <f>E168</f>
        <v>761.3</v>
      </c>
      <c r="F167" s="23">
        <f t="shared" si="3"/>
        <v>1</v>
      </c>
      <c r="G167" s="14">
        <v>761300</v>
      </c>
      <c r="H167" s="14">
        <v>761300</v>
      </c>
    </row>
    <row r="168" spans="1:8" ht="51" x14ac:dyDescent="0.2">
      <c r="A168" s="19" t="s">
        <v>321</v>
      </c>
      <c r="B168" s="20" t="s">
        <v>11</v>
      </c>
      <c r="C168" s="21" t="s">
        <v>322</v>
      </c>
      <c r="D168" s="22">
        <v>761.3</v>
      </c>
      <c r="E168" s="22">
        <v>761.3</v>
      </c>
      <c r="F168" s="23">
        <f t="shared" si="3"/>
        <v>1</v>
      </c>
      <c r="G168" s="14">
        <v>761300</v>
      </c>
      <c r="H168" s="14">
        <v>761300</v>
      </c>
    </row>
    <row r="169" spans="1:8" ht="63.75" x14ac:dyDescent="0.2">
      <c r="A169" s="19" t="s">
        <v>323</v>
      </c>
      <c r="B169" s="20" t="s">
        <v>11</v>
      </c>
      <c r="C169" s="21" t="s">
        <v>324</v>
      </c>
      <c r="D169" s="22">
        <f>D170</f>
        <v>10.9</v>
      </c>
      <c r="E169" s="22">
        <f>E170</f>
        <v>9.6</v>
      </c>
      <c r="F169" s="23">
        <f t="shared" si="3"/>
        <v>0.88073394495412838</v>
      </c>
      <c r="G169" s="14">
        <v>10900</v>
      </c>
      <c r="H169" s="14">
        <v>9600</v>
      </c>
    </row>
    <row r="170" spans="1:8" ht="76.5" x14ac:dyDescent="0.2">
      <c r="A170" s="19" t="s">
        <v>325</v>
      </c>
      <c r="B170" s="20" t="s">
        <v>11</v>
      </c>
      <c r="C170" s="21" t="s">
        <v>326</v>
      </c>
      <c r="D170" s="22">
        <v>10.9</v>
      </c>
      <c r="E170" s="22">
        <v>9.6</v>
      </c>
      <c r="F170" s="23">
        <f t="shared" si="3"/>
        <v>0.88073394495412838</v>
      </c>
      <c r="G170" s="14">
        <v>10900</v>
      </c>
      <c r="H170" s="14">
        <v>9600</v>
      </c>
    </row>
    <row r="171" spans="1:8" ht="38.25" x14ac:dyDescent="0.2">
      <c r="A171" s="19" t="s">
        <v>327</v>
      </c>
      <c r="B171" s="20" t="s">
        <v>11</v>
      </c>
      <c r="C171" s="21" t="s">
        <v>328</v>
      </c>
      <c r="D171" s="22">
        <f>D172</f>
        <v>618.46</v>
      </c>
      <c r="E171" s="22">
        <f>E172</f>
        <v>199.99</v>
      </c>
      <c r="F171" s="23">
        <f t="shared" si="3"/>
        <v>0.32336771982019857</v>
      </c>
      <c r="G171" s="14">
        <v>618457</v>
      </c>
      <c r="H171" s="14">
        <v>199990.3</v>
      </c>
    </row>
    <row r="172" spans="1:8" ht="38.25" x14ac:dyDescent="0.2">
      <c r="A172" s="19" t="s">
        <v>329</v>
      </c>
      <c r="B172" s="20" t="s">
        <v>11</v>
      </c>
      <c r="C172" s="21" t="s">
        <v>330</v>
      </c>
      <c r="D172" s="22">
        <v>618.46</v>
      </c>
      <c r="E172" s="22">
        <v>199.99</v>
      </c>
      <c r="F172" s="23">
        <f t="shared" si="3"/>
        <v>0.32336771982019857</v>
      </c>
      <c r="G172" s="14">
        <v>618457</v>
      </c>
      <c r="H172" s="14">
        <v>199990.3</v>
      </c>
    </row>
    <row r="173" spans="1:8" ht="25.5" x14ac:dyDescent="0.2">
      <c r="A173" s="19" t="s">
        <v>331</v>
      </c>
      <c r="B173" s="20" t="s">
        <v>11</v>
      </c>
      <c r="C173" s="21" t="s">
        <v>332</v>
      </c>
      <c r="D173" s="22">
        <f>D174</f>
        <v>828.5</v>
      </c>
      <c r="E173" s="22">
        <f>E174</f>
        <v>828.5</v>
      </c>
      <c r="F173" s="23">
        <f t="shared" si="3"/>
        <v>1</v>
      </c>
      <c r="G173" s="14">
        <v>828500</v>
      </c>
      <c r="H173" s="14">
        <v>828500</v>
      </c>
    </row>
    <row r="174" spans="1:8" ht="38.25" x14ac:dyDescent="0.2">
      <c r="A174" s="19" t="s">
        <v>333</v>
      </c>
      <c r="B174" s="20" t="s">
        <v>11</v>
      </c>
      <c r="C174" s="21" t="s">
        <v>334</v>
      </c>
      <c r="D174" s="22">
        <v>828.5</v>
      </c>
      <c r="E174" s="22">
        <v>828.5</v>
      </c>
      <c r="F174" s="23">
        <f t="shared" si="3"/>
        <v>1</v>
      </c>
      <c r="G174" s="14">
        <v>828500</v>
      </c>
      <c r="H174" s="14">
        <v>828500</v>
      </c>
    </row>
    <row r="175" spans="1:8" x14ac:dyDescent="0.2">
      <c r="A175" s="19" t="s">
        <v>4</v>
      </c>
      <c r="B175" s="20" t="s">
        <v>11</v>
      </c>
      <c r="C175" s="21" t="s">
        <v>335</v>
      </c>
      <c r="D175" s="22">
        <f>D176+D178+D180+D182</f>
        <v>117836.95999999999</v>
      </c>
      <c r="E175" s="22">
        <f>E176+E178+E180+E182</f>
        <v>117448.73000000001</v>
      </c>
      <c r="F175" s="23">
        <f t="shared" si="3"/>
        <v>0.99670536307114521</v>
      </c>
      <c r="G175" s="14">
        <v>117836962</v>
      </c>
      <c r="H175" s="14">
        <v>117448730.03</v>
      </c>
    </row>
    <row r="176" spans="1:8" ht="76.5" x14ac:dyDescent="0.2">
      <c r="A176" s="19" t="s">
        <v>336</v>
      </c>
      <c r="B176" s="20" t="s">
        <v>11</v>
      </c>
      <c r="C176" s="21" t="s">
        <v>337</v>
      </c>
      <c r="D176" s="22">
        <f>D177</f>
        <v>5234.04</v>
      </c>
      <c r="E176" s="22">
        <f>E177</f>
        <v>4994.24</v>
      </c>
      <c r="F176" s="23">
        <f t="shared" si="3"/>
        <v>0.95418453049651886</v>
      </c>
      <c r="G176" s="14">
        <v>5234040</v>
      </c>
      <c r="H176" s="14">
        <v>4994236.03</v>
      </c>
    </row>
    <row r="177" spans="1:8" ht="89.25" x14ac:dyDescent="0.2">
      <c r="A177" s="19" t="s">
        <v>338</v>
      </c>
      <c r="B177" s="20" t="s">
        <v>11</v>
      </c>
      <c r="C177" s="21" t="s">
        <v>339</v>
      </c>
      <c r="D177" s="22">
        <v>5234.04</v>
      </c>
      <c r="E177" s="22">
        <v>4994.24</v>
      </c>
      <c r="F177" s="23">
        <f t="shared" si="3"/>
        <v>0.95418453049651886</v>
      </c>
      <c r="G177" s="14">
        <v>5234040</v>
      </c>
      <c r="H177" s="14">
        <v>4994236.03</v>
      </c>
    </row>
    <row r="178" spans="1:8" ht="89.25" x14ac:dyDescent="0.2">
      <c r="A178" s="19" t="s">
        <v>340</v>
      </c>
      <c r="B178" s="20" t="s">
        <v>11</v>
      </c>
      <c r="C178" s="21" t="s">
        <v>341</v>
      </c>
      <c r="D178" s="22">
        <f>D179</f>
        <v>92550</v>
      </c>
      <c r="E178" s="22">
        <f>E179</f>
        <v>92550</v>
      </c>
      <c r="F178" s="23">
        <f t="shared" si="3"/>
        <v>1</v>
      </c>
      <c r="G178" s="14">
        <v>92550000</v>
      </c>
      <c r="H178" s="14">
        <v>92550000</v>
      </c>
    </row>
    <row r="179" spans="1:8" ht="89.25" x14ac:dyDescent="0.2">
      <c r="A179" s="19" t="s">
        <v>342</v>
      </c>
      <c r="B179" s="20" t="s">
        <v>11</v>
      </c>
      <c r="C179" s="21" t="s">
        <v>343</v>
      </c>
      <c r="D179" s="22">
        <v>92550</v>
      </c>
      <c r="E179" s="22">
        <v>92550</v>
      </c>
      <c r="F179" s="23">
        <f t="shared" si="3"/>
        <v>1</v>
      </c>
      <c r="G179" s="14">
        <v>92550000</v>
      </c>
      <c r="H179" s="14">
        <v>92550000</v>
      </c>
    </row>
    <row r="180" spans="1:8" ht="38.25" x14ac:dyDescent="0.2">
      <c r="A180" s="19" t="s">
        <v>344</v>
      </c>
      <c r="B180" s="20" t="s">
        <v>11</v>
      </c>
      <c r="C180" s="21" t="s">
        <v>345</v>
      </c>
      <c r="D180" s="22">
        <f>D181</f>
        <v>5000</v>
      </c>
      <c r="E180" s="22">
        <f>E181</f>
        <v>5000</v>
      </c>
      <c r="F180" s="23">
        <f t="shared" si="3"/>
        <v>1</v>
      </c>
      <c r="G180" s="14">
        <v>5000000</v>
      </c>
      <c r="H180" s="14">
        <v>5000000</v>
      </c>
    </row>
    <row r="181" spans="1:8" ht="51" x14ac:dyDescent="0.2">
      <c r="A181" s="19" t="s">
        <v>346</v>
      </c>
      <c r="B181" s="20" t="s">
        <v>11</v>
      </c>
      <c r="C181" s="21" t="s">
        <v>347</v>
      </c>
      <c r="D181" s="22">
        <v>5000</v>
      </c>
      <c r="E181" s="22">
        <v>5000</v>
      </c>
      <c r="F181" s="23">
        <f t="shared" si="3"/>
        <v>1</v>
      </c>
      <c r="G181" s="14">
        <v>5000000</v>
      </c>
      <c r="H181" s="14">
        <v>5000000</v>
      </c>
    </row>
    <row r="182" spans="1:8" ht="25.5" x14ac:dyDescent="0.2">
      <c r="A182" s="19" t="s">
        <v>348</v>
      </c>
      <c r="B182" s="20" t="s">
        <v>11</v>
      </c>
      <c r="C182" s="21" t="s">
        <v>349</v>
      </c>
      <c r="D182" s="22">
        <f>D183</f>
        <v>15052.92</v>
      </c>
      <c r="E182" s="22">
        <f>E183</f>
        <v>14904.49</v>
      </c>
      <c r="F182" s="23">
        <f t="shared" si="3"/>
        <v>0.99013945467058884</v>
      </c>
      <c r="G182" s="14">
        <v>15052922</v>
      </c>
      <c r="H182" s="14">
        <v>14904494</v>
      </c>
    </row>
    <row r="183" spans="1:8" ht="38.25" x14ac:dyDescent="0.2">
      <c r="A183" s="19" t="s">
        <v>350</v>
      </c>
      <c r="B183" s="20" t="s">
        <v>11</v>
      </c>
      <c r="C183" s="21" t="s">
        <v>351</v>
      </c>
      <c r="D183" s="22">
        <v>15052.92</v>
      </c>
      <c r="E183" s="22">
        <v>14904.49</v>
      </c>
      <c r="F183" s="23">
        <f t="shared" si="3"/>
        <v>0.99013945467058884</v>
      </c>
      <c r="G183" s="14">
        <v>15052922</v>
      </c>
      <c r="H183" s="14">
        <v>14904494</v>
      </c>
    </row>
    <row r="184" spans="1:8" ht="89.25" x14ac:dyDescent="0.2">
      <c r="A184" s="19" t="s">
        <v>352</v>
      </c>
      <c r="B184" s="20" t="s">
        <v>11</v>
      </c>
      <c r="C184" s="21" t="s">
        <v>353</v>
      </c>
      <c r="D184" s="22">
        <f t="shared" ref="D184:E187" si="4">D185</f>
        <v>0</v>
      </c>
      <c r="E184" s="22">
        <f t="shared" si="4"/>
        <v>512.25</v>
      </c>
      <c r="F184" s="23" t="s">
        <v>8</v>
      </c>
      <c r="G184" s="14" t="s">
        <v>8</v>
      </c>
      <c r="H184" s="14">
        <v>512254</v>
      </c>
    </row>
    <row r="185" spans="1:8" ht="114.75" x14ac:dyDescent="0.2">
      <c r="A185" s="19" t="s">
        <v>354</v>
      </c>
      <c r="B185" s="20" t="s">
        <v>11</v>
      </c>
      <c r="C185" s="21" t="s">
        <v>355</v>
      </c>
      <c r="D185" s="22">
        <f t="shared" si="4"/>
        <v>0</v>
      </c>
      <c r="E185" s="22">
        <f t="shared" si="4"/>
        <v>512.25</v>
      </c>
      <c r="F185" s="23" t="s">
        <v>8</v>
      </c>
      <c r="G185" s="14" t="s">
        <v>8</v>
      </c>
      <c r="H185" s="14">
        <v>512254</v>
      </c>
    </row>
    <row r="186" spans="1:8" ht="102" x14ac:dyDescent="0.2">
      <c r="A186" s="19" t="s">
        <v>356</v>
      </c>
      <c r="B186" s="20" t="s">
        <v>11</v>
      </c>
      <c r="C186" s="21" t="s">
        <v>357</v>
      </c>
      <c r="D186" s="22">
        <f t="shared" si="4"/>
        <v>0</v>
      </c>
      <c r="E186" s="22">
        <f t="shared" si="4"/>
        <v>512.25</v>
      </c>
      <c r="F186" s="23" t="s">
        <v>8</v>
      </c>
      <c r="G186" s="14" t="s">
        <v>8</v>
      </c>
      <c r="H186" s="14">
        <v>512254</v>
      </c>
    </row>
    <row r="187" spans="1:8" ht="38.25" x14ac:dyDescent="0.2">
      <c r="A187" s="19" t="s">
        <v>358</v>
      </c>
      <c r="B187" s="20" t="s">
        <v>11</v>
      </c>
      <c r="C187" s="21" t="s">
        <v>359</v>
      </c>
      <c r="D187" s="22">
        <f t="shared" si="4"/>
        <v>0</v>
      </c>
      <c r="E187" s="22">
        <f t="shared" si="4"/>
        <v>512.25</v>
      </c>
      <c r="F187" s="23" t="s">
        <v>8</v>
      </c>
      <c r="G187" s="14" t="s">
        <v>8</v>
      </c>
      <c r="H187" s="14">
        <v>512254</v>
      </c>
    </row>
    <row r="188" spans="1:8" ht="38.25" x14ac:dyDescent="0.2">
      <c r="A188" s="19" t="s">
        <v>360</v>
      </c>
      <c r="B188" s="20" t="s">
        <v>11</v>
      </c>
      <c r="C188" s="21" t="s">
        <v>361</v>
      </c>
      <c r="D188" s="22">
        <v>0</v>
      </c>
      <c r="E188" s="22">
        <v>512.25</v>
      </c>
      <c r="F188" s="23" t="s">
        <v>8</v>
      </c>
      <c r="G188" s="14" t="s">
        <v>8</v>
      </c>
      <c r="H188" s="14">
        <v>512254</v>
      </c>
    </row>
    <row r="189" spans="1:8" ht="63.75" x14ac:dyDescent="0.2">
      <c r="A189" s="19" t="s">
        <v>362</v>
      </c>
      <c r="B189" s="20" t="s">
        <v>11</v>
      </c>
      <c r="C189" s="21" t="s">
        <v>363</v>
      </c>
      <c r="D189" s="22">
        <f>D190</f>
        <v>0</v>
      </c>
      <c r="E189" s="22">
        <f>E190</f>
        <v>-870.27</v>
      </c>
      <c r="F189" s="23" t="s">
        <v>8</v>
      </c>
      <c r="G189" s="14" t="s">
        <v>8</v>
      </c>
      <c r="H189" s="14">
        <v>-870268.64</v>
      </c>
    </row>
    <row r="190" spans="1:8" ht="51" x14ac:dyDescent="0.2">
      <c r="A190" s="19" t="s">
        <v>364</v>
      </c>
      <c r="B190" s="20" t="s">
        <v>11</v>
      </c>
      <c r="C190" s="21" t="s">
        <v>365</v>
      </c>
      <c r="D190" s="22">
        <f>D191</f>
        <v>0</v>
      </c>
      <c r="E190" s="22">
        <f>E191</f>
        <v>-870.27</v>
      </c>
      <c r="F190" s="23" t="s">
        <v>8</v>
      </c>
      <c r="G190" s="14" t="s">
        <v>8</v>
      </c>
      <c r="H190" s="14">
        <v>-870268.64</v>
      </c>
    </row>
    <row r="191" spans="1:8" ht="63.75" x14ac:dyDescent="0.2">
      <c r="A191" s="19" t="s">
        <v>366</v>
      </c>
      <c r="B191" s="20" t="s">
        <v>11</v>
      </c>
      <c r="C191" s="21" t="s">
        <v>367</v>
      </c>
      <c r="D191" s="22">
        <v>0</v>
      </c>
      <c r="E191" s="22">
        <v>-870.27</v>
      </c>
      <c r="F191" s="23" t="s">
        <v>8</v>
      </c>
      <c r="G191" s="14" t="s">
        <v>8</v>
      </c>
      <c r="H191" s="14">
        <v>-870268.64</v>
      </c>
    </row>
    <row r="193" spans="1:8" ht="12.75" customHeight="1" x14ac:dyDescent="0.2">
      <c r="A193" s="42"/>
      <c r="B193" s="43"/>
      <c r="C193" s="43"/>
      <c r="D193" s="43"/>
      <c r="E193" s="43"/>
      <c r="F193" s="43"/>
      <c r="G193" s="43"/>
      <c r="H193" s="43"/>
    </row>
  </sheetData>
  <mergeCells count="8">
    <mergeCell ref="A7:F7"/>
    <mergeCell ref="A193:H193"/>
    <mergeCell ref="D8:E8"/>
    <mergeCell ref="A1:F1"/>
    <mergeCell ref="A2:F2"/>
    <mergeCell ref="A3:F3"/>
    <mergeCell ref="A4:F4"/>
    <mergeCell ref="A6:F6"/>
  </mergeCells>
  <phoneticPr fontId="0" type="noConversion"/>
  <printOptions horizontalCentered="1"/>
  <pageMargins left="0.59055118110236227" right="0.19685039370078741" top="0.39370078740157483" bottom="0.19685039370078741" header="0" footer="0"/>
  <pageSetup paperSize="9" scale="85" orientation="portrait" r:id="rId1"/>
  <headerFooter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ООО "ЛИТ БАРС" (г.Ижевск)</dc:creator>
  <cp:lastModifiedBy>Усманова Наталья Манулловна</cp:lastModifiedBy>
  <cp:lastPrinted>2022-03-24T15:38:27Z</cp:lastPrinted>
  <dcterms:created xsi:type="dcterms:W3CDTF">2005-02-01T12:32:18Z</dcterms:created>
  <dcterms:modified xsi:type="dcterms:W3CDTF">2022-03-24T15:38:33Z</dcterms:modified>
</cp:coreProperties>
</file>