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codeName="ЭтаКнига" defaultThemeVersion="124226"/>
  <bookViews>
    <workbookView xWindow="0" yWindow="0" windowWidth="24000" windowHeight="9525" tabRatio="879"/>
  </bookViews>
  <sheets>
    <sheet name="прил.1 (нал., ненал.)" sheetId="1" r:id="rId1"/>
  </sheets>
  <definedNames>
    <definedName name="_xlnm.Print_Titles" localSheetId="0">'прил.1 (нал., ненал.)'!$7:$7</definedName>
  </definedNames>
  <calcPr calcId="125725"/>
</workbook>
</file>

<file path=xl/calcChain.xml><?xml version="1.0" encoding="utf-8"?>
<calcChain xmlns="http://schemas.openxmlformats.org/spreadsheetml/2006/main">
  <c r="E43" i="1"/>
  <c r="F43"/>
  <c r="D39"/>
  <c r="D13"/>
  <c r="F16"/>
  <c r="D18"/>
  <c r="F37"/>
  <c r="F36"/>
  <c r="F35" s="1"/>
  <c r="D35"/>
  <c r="F34"/>
  <c r="D32" l="1"/>
  <c r="F33"/>
  <c r="F32" s="1"/>
  <c r="D29"/>
  <c r="D30"/>
  <c r="D26"/>
  <c r="F29"/>
  <c r="F28"/>
  <c r="F27"/>
  <c r="F23"/>
  <c r="F19"/>
  <c r="D9"/>
  <c r="F9"/>
  <c r="D11"/>
  <c r="F12"/>
  <c r="F11" s="1"/>
  <c r="F14"/>
  <c r="F15"/>
  <c r="F17"/>
  <c r="F20"/>
  <c r="F31"/>
  <c r="F30" s="1"/>
  <c r="D38"/>
  <c r="F39"/>
  <c r="F38" s="1"/>
  <c r="D40"/>
  <c r="F41"/>
  <c r="F40" s="1"/>
  <c r="F44"/>
  <c r="F45"/>
  <c r="F13" l="1"/>
  <c r="D8"/>
  <c r="D25"/>
  <c r="D24" s="1"/>
  <c r="F18"/>
  <c r="F8" s="1"/>
  <c r="F26"/>
  <c r="F25" s="1"/>
  <c r="F24" l="1"/>
  <c r="F46" s="1"/>
  <c r="D46"/>
</calcChain>
</file>

<file path=xl/sharedStrings.xml><?xml version="1.0" encoding="utf-8"?>
<sst xmlns="http://schemas.openxmlformats.org/spreadsheetml/2006/main" count="91" uniqueCount="90">
  <si>
    <t>Приложение № 1</t>
  </si>
  <si>
    <t>Доходный источник</t>
  </si>
  <si>
    <t xml:space="preserve">Сумма              </t>
  </si>
  <si>
    <t>1. Налоговые доходы</t>
  </si>
  <si>
    <t>000 1 01 00000 00 0000 000</t>
  </si>
  <si>
    <t>182 1 01 02000 01 0000 110</t>
  </si>
  <si>
    <t>000 1 05 00000 00 0000 000</t>
  </si>
  <si>
    <t>НАЛОГИ НА СОВОКУПНЫЙ ДОХОД</t>
  </si>
  <si>
    <t xml:space="preserve">182 1 05 02000 02 0000 110 </t>
  </si>
  <si>
    <t>000 1 08 00000 00 0000 000</t>
  </si>
  <si>
    <t>ГОСУДАРСТВЕННАЯ ПОШЛИНА</t>
  </si>
  <si>
    <t xml:space="preserve">2. Неналоговые доходы </t>
  </si>
  <si>
    <t>ПЛАТЕЖИ ПРИ ПОЛЬЗОВАНИИ ПРИРОДНЫМИ РЕСУРСАМИ</t>
  </si>
  <si>
    <t>498 1 12 01000 01 0000 120</t>
  </si>
  <si>
    <t>Плата за негативное воздействие на окружающую среду</t>
  </si>
  <si>
    <t xml:space="preserve">000 1 16 00000 00 0000 000 </t>
  </si>
  <si>
    <t>ШТРАФЫ, САНКЦИИ, ВОЗМЕЩЕНИЕ УЩЕРБА</t>
  </si>
  <si>
    <t>000 117 000000 00 0000 000</t>
  </si>
  <si>
    <t>Итого налоговых и неналоговых доходов</t>
  </si>
  <si>
    <t>000 207 000000 00 0000 180</t>
  </si>
  <si>
    <t>3. Прочие безвозмездные поступления</t>
  </si>
  <si>
    <t>000 207 050000 05 0000 180</t>
  </si>
  <si>
    <t>Прочие безвозмездные поступления в бюджеты муниципальных районов</t>
  </si>
  <si>
    <t xml:space="preserve">Итого </t>
  </si>
  <si>
    <t>Единый налог на вмененный доход для отдельных видов деятельности</t>
  </si>
  <si>
    <t>Код бюджетной классификации</t>
  </si>
  <si>
    <t>ДОХОДЫ ОТ ОКАЗАНИЯ ПЛАТНЫХ УСЛУГ И КОМПЕНСАЦИИ ЗАТРАТ ГОСУДАРСТВА</t>
  </si>
  <si>
    <t>Прочие доходы от оказания платных услуг получателями средств бюджетов муниципальных районов и компенсации затрат бюджетов муниципальных районов</t>
  </si>
  <si>
    <t>000 1 13 00000 00 0000  000</t>
  </si>
  <si>
    <t>поправки</t>
  </si>
  <si>
    <r>
      <t xml:space="preserve">Доходы, получаемые в виде арендной платы за земельные участки, государственная собственность на которые </t>
    </r>
    <r>
      <rPr>
        <b/>
        <sz val="12"/>
        <rFont val="Times New Roman"/>
        <family val="1"/>
        <charset val="204"/>
      </rPr>
      <t>не разграничена</t>
    </r>
    <r>
      <rPr>
        <sz val="12"/>
        <rFont val="Times New Roman"/>
        <family val="1"/>
        <charset val="204"/>
      </rPr>
      <t xml:space="preserve"> и которые расположены в границах поселений, а также средства от продажи права на заключение договоров аренды указанных земельных участков</t>
    </r>
  </si>
  <si>
    <t xml:space="preserve"> ДОХОДЫ ОТ ПРОДАЖИ МАТЕРИАЛЬНЫХ И НЕМАТЕРИАЛЬНЫХ АКТИВОВ</t>
  </si>
  <si>
    <t>000 1 14 00000 00 0000 000</t>
  </si>
  <si>
    <t>Платежи от государственных и муниципальных унитарных предприятий</t>
  </si>
  <si>
    <t>НАЛОГИ НА ИМУЩЕСТВО</t>
  </si>
  <si>
    <t>000 1 06 00000 00 0000 000</t>
  </si>
  <si>
    <t>000 1 06 02000 02 0000 110</t>
  </si>
  <si>
    <t>Налог на имущество организаций</t>
  </si>
  <si>
    <t>НАЛОГИ НА ПРИБЫЛЬ, ДОХОДЫ</t>
  </si>
  <si>
    <t>182 1 05 04000 02 0000 110</t>
  </si>
  <si>
    <t xml:space="preserve">Налог, взимаемый в связи с применением патентной системы налогообложения
</t>
  </si>
  <si>
    <t xml:space="preserve"> 000 1 11 07000 00 0000 120</t>
  </si>
  <si>
    <t>341 1 11 05010 00 0000 120</t>
  </si>
  <si>
    <t>НАЛОГИ НА ТОВАРЫ (РАБОТЫ, УСЛУГИ), РЕАЛИЗУЕМЫЕ НА ТЕРРИТОРИИ РОССИЙСКОЙ ФЕДЕРАЦИИ</t>
  </si>
  <si>
    <t>000 1 03 00000 00 0000 000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</si>
  <si>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</si>
  <si>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100 1 03 02230 01 0000 110</t>
  </si>
  <si>
    <t>000 1 13 00000 00 0000 000</t>
  </si>
  <si>
    <t>(тыс. рублей)</t>
  </si>
  <si>
    <r>
      <t>от</t>
    </r>
    <r>
      <rPr>
        <u/>
        <sz val="12"/>
        <rFont val="Times New Roman"/>
        <family val="1"/>
        <charset val="204"/>
      </rPr>
      <t xml:space="preserve">       </t>
    </r>
    <r>
      <rPr>
        <sz val="12"/>
        <rFont val="Times New Roman"/>
        <family val="1"/>
        <charset val="204"/>
      </rPr>
      <t xml:space="preserve"> </t>
    </r>
    <r>
      <rPr>
        <u/>
        <sz val="12"/>
        <rFont val="Times New Roman"/>
        <family val="1"/>
        <charset val="204"/>
      </rPr>
      <t xml:space="preserve">                        </t>
    </r>
    <r>
      <rPr>
        <sz val="12"/>
        <rFont val="Times New Roman"/>
        <family val="1"/>
        <charset val="204"/>
      </rPr>
      <t xml:space="preserve"> 2018г  № ___</t>
    </r>
    <r>
      <rPr>
        <u/>
        <sz val="12"/>
        <rFont val="Times New Roman"/>
        <family val="1"/>
        <charset val="204"/>
      </rPr>
      <t xml:space="preserve">        </t>
    </r>
  </si>
  <si>
    <t xml:space="preserve">
000 1 06 01020 04 0000 110
</t>
  </si>
  <si>
    <t xml:space="preserve">Налог на имущество физических лиц, взимаемый по ставкам, применяемым к объектам налогообложения, расположенным в границах городских округов
</t>
  </si>
  <si>
    <t>Земельный налог с организаций, обладающих земельным участком, расположенным в границах городских округов</t>
  </si>
  <si>
    <t>000 1 06 06032 04 0000 110</t>
  </si>
  <si>
    <t xml:space="preserve">000 1 06 06042 04 0000 110
</t>
  </si>
  <si>
    <t xml:space="preserve">Земельный налог с физических лиц, обладающих земельным участком, расположенным в границах городских округов
</t>
  </si>
  <si>
    <t xml:space="preserve">000 1 11 00000 00 0000 000
</t>
  </si>
  <si>
    <t xml:space="preserve">ДОХОДЫ ОТ ИСПОЛЬЗОВАНИЯ ИМУЩЕСТВА, НАХОДЯЩЕГОСЯ В ГОСУДАРСТВЕННОЙ И МУНИЦИПАЛЬНОЙ СОБСТВЕННОСТИ
</t>
  </si>
  <si>
    <t xml:space="preserve"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
</t>
  </si>
  <si>
    <t xml:space="preserve">000 1 11 05034 04 0000 120
</t>
  </si>
  <si>
    <t xml:space="preserve"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
</t>
  </si>
  <si>
    <t xml:space="preserve">000 1 11 07014 04 0000 120
</t>
  </si>
  <si>
    <t xml:space="preserve"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
</t>
  </si>
  <si>
    <t xml:space="preserve">000 1 11 05000 00 0000 120
</t>
  </si>
  <si>
    <t xml:space="preserve"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
</t>
  </si>
  <si>
    <t xml:space="preserve">000 1 11 09000 00 0000 120
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</si>
  <si>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</si>
  <si>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000 1 11 09034 04 0000 120
</t>
  </si>
  <si>
    <t>Доходы от эксплуатации и использования имущества автомобильных дорог, находящихся в собственности городских округов</t>
  </si>
  <si>
    <t xml:space="preserve">000 1 11 09044 04 0000 120
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</si>
  <si>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</si>
  <si>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 xml:space="preserve">000 1 12 00000 00 0000 000
</t>
  </si>
  <si>
    <t xml:space="preserve"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
</t>
  </si>
  <si>
    <t xml:space="preserve">000 1 14 02043 04 0000 440
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</si>
  <si>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</si>
  <si>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 xml:space="preserve">000 1 14 06024 04 0000 430
</t>
  </si>
  <si>
    <t xml:space="preserve">ПРОЧИЕ НЕНАЛОГОВЫЕ ДОХОДЫ
</t>
  </si>
  <si>
    <t>Налог, взимаемый в связи с применением упрощенной системы налогообложения</t>
  </si>
  <si>
    <t>Плата за сбросы загрязняющих веществ в водные объекты</t>
  </si>
  <si>
    <t>498 1 12 03000 00 0000 120</t>
  </si>
  <si>
    <t xml:space="preserve">000 1 05 03010 01 0000 110
</t>
  </si>
  <si>
    <t xml:space="preserve">Единый сельскохозяйственный налог
</t>
  </si>
  <si>
    <t xml:space="preserve">к решению окружного Совета </t>
  </si>
  <si>
    <t xml:space="preserve">депутатов Светлогорского округа </t>
  </si>
  <si>
    <t>Налоговые и неналоговые доходы бюджета муниципального образования                                                                     «Светлогорский городской округ» на 2019 год</t>
  </si>
  <si>
    <t xml:space="preserve">000 1 15 00000 00 0000 000 </t>
  </si>
  <si>
    <t>АДМИНИСТРАТИВНЫЕ ПЛАТЕЖИ И СБОРЫ</t>
  </si>
  <si>
    <t xml:space="preserve">Налог на доходы физических лиц </t>
  </si>
  <si>
    <t xml:space="preserve">182 1 05 01000 00 0000 110 </t>
  </si>
  <si>
    <t xml:space="preserve">000 1 11 05024 04 0000 120
</t>
  </si>
</sst>
</file>

<file path=xl/styles.xml><?xml version="1.0" encoding="utf-8"?>
<styleSheet xmlns="http://schemas.openxmlformats.org/spreadsheetml/2006/main">
  <numFmts count="1">
    <numFmt numFmtId="164" formatCode="#,##0.0"/>
  </numFmts>
  <fonts count="10"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</borders>
  <cellStyleXfs count="1">
    <xf numFmtId="0" fontId="0" fillId="0" borderId="0"/>
  </cellStyleXfs>
  <cellXfs count="71">
    <xf numFmtId="0" fontId="0" fillId="0" borderId="0" xfId="0"/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/>
    <xf numFmtId="0" fontId="2" fillId="0" borderId="1" xfId="0" applyFont="1" applyBorder="1"/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vertical="top" wrapText="1"/>
    </xf>
    <xf numFmtId="0" fontId="2" fillId="0" borderId="1" xfId="0" applyNumberFormat="1" applyFont="1" applyBorder="1" applyAlignment="1">
      <alignment vertical="top" wrapText="1"/>
    </xf>
    <xf numFmtId="0" fontId="1" fillId="0" borderId="1" xfId="0" applyFont="1" applyBorder="1" applyAlignment="1">
      <alignment wrapText="1"/>
    </xf>
    <xf numFmtId="0" fontId="1" fillId="0" borderId="1" xfId="0" applyFont="1" applyBorder="1"/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0" fontId="6" fillId="0" borderId="0" xfId="0" applyFont="1"/>
    <xf numFmtId="164" fontId="6" fillId="0" borderId="0" xfId="0" applyNumberFormat="1" applyFont="1"/>
    <xf numFmtId="4" fontId="2" fillId="0" borderId="0" xfId="0" applyNumberFormat="1" applyFont="1"/>
    <xf numFmtId="0" fontId="6" fillId="0" borderId="2" xfId="0" applyFont="1" applyBorder="1"/>
    <xf numFmtId="9" fontId="6" fillId="0" borderId="5" xfId="0" applyNumberFormat="1" applyFont="1" applyBorder="1" applyAlignment="1">
      <alignment vertical="center"/>
    </xf>
    <xf numFmtId="9" fontId="6" fillId="0" borderId="6" xfId="0" applyNumberFormat="1" applyFont="1" applyBorder="1" applyAlignment="1">
      <alignment vertical="center"/>
    </xf>
    <xf numFmtId="4" fontId="2" fillId="0" borderId="1" xfId="0" applyNumberFormat="1" applyFont="1" applyBorder="1"/>
    <xf numFmtId="4" fontId="2" fillId="0" borderId="1" xfId="0" applyNumberFormat="1" applyFont="1" applyBorder="1" applyAlignment="1">
      <alignment vertical="center"/>
    </xf>
    <xf numFmtId="4" fontId="5" fillId="0" borderId="0" xfId="0" applyNumberFormat="1" applyFont="1"/>
    <xf numFmtId="4" fontId="5" fillId="0" borderId="7" xfId="0" applyNumberFormat="1" applyFont="1" applyBorder="1" applyAlignment="1">
      <alignment vertical="center"/>
    </xf>
    <xf numFmtId="4" fontId="5" fillId="0" borderId="8" xfId="0" applyNumberFormat="1" applyFont="1" applyBorder="1" applyAlignment="1">
      <alignment vertical="center"/>
    </xf>
    <xf numFmtId="4" fontId="5" fillId="0" borderId="1" xfId="0" applyNumberFormat="1" applyFont="1" applyBorder="1" applyAlignment="1">
      <alignment horizontal="center" vertical="center"/>
    </xf>
    <xf numFmtId="4" fontId="2" fillId="0" borderId="0" xfId="0" applyNumberFormat="1" applyFont="1" applyAlignment="1">
      <alignment horizontal="right"/>
    </xf>
    <xf numFmtId="4" fontId="2" fillId="0" borderId="1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Fill="1" applyBorder="1"/>
    <xf numFmtId="0" fontId="7" fillId="0" borderId="0" xfId="0" applyFont="1"/>
    <xf numFmtId="0" fontId="1" fillId="0" borderId="0" xfId="0" applyFont="1"/>
    <xf numFmtId="4" fontId="1" fillId="0" borderId="0" xfId="0" applyNumberFormat="1" applyFont="1"/>
    <xf numFmtId="0" fontId="9" fillId="0" borderId="1" xfId="0" applyFont="1" applyBorder="1" applyAlignment="1">
      <alignment vertical="center"/>
    </xf>
    <xf numFmtId="0" fontId="9" fillId="0" borderId="1" xfId="0" applyFont="1" applyBorder="1" applyAlignment="1">
      <alignment wrapText="1"/>
    </xf>
    <xf numFmtId="0" fontId="9" fillId="0" borderId="0" xfId="0" applyFont="1"/>
    <xf numFmtId="4" fontId="9" fillId="0" borderId="0" xfId="0" applyNumberFormat="1" applyFont="1"/>
    <xf numFmtId="4" fontId="9" fillId="0" borderId="1" xfId="0" applyNumberFormat="1" applyFont="1" applyFill="1" applyBorder="1"/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top" wrapText="1"/>
    </xf>
    <xf numFmtId="164" fontId="7" fillId="0" borderId="0" xfId="0" applyNumberFormat="1" applyFont="1"/>
    <xf numFmtId="0" fontId="9" fillId="0" borderId="1" xfId="0" applyFont="1" applyBorder="1" applyAlignment="1">
      <alignment vertical="top" wrapText="1"/>
    </xf>
    <xf numFmtId="0" fontId="9" fillId="0" borderId="1" xfId="0" applyFont="1" applyBorder="1" applyAlignment="1">
      <alignment vertical="center" wrapText="1"/>
    </xf>
    <xf numFmtId="0" fontId="9" fillId="0" borderId="2" xfId="0" applyFont="1" applyBorder="1"/>
    <xf numFmtId="9" fontId="6" fillId="0" borderId="2" xfId="0" applyNumberFormat="1" applyFont="1" applyBorder="1" applyAlignment="1">
      <alignment vertical="center"/>
    </xf>
    <xf numFmtId="4" fontId="5" fillId="0" borderId="10" xfId="0" applyNumberFormat="1" applyFont="1" applyBorder="1" applyAlignment="1">
      <alignment vertical="center"/>
    </xf>
    <xf numFmtId="0" fontId="2" fillId="0" borderId="2" xfId="0" applyFont="1" applyBorder="1"/>
    <xf numFmtId="0" fontId="9" fillId="0" borderId="4" xfId="0" applyFont="1" applyBorder="1" applyAlignment="1">
      <alignment vertical="center"/>
    </xf>
    <xf numFmtId="4" fontId="9" fillId="0" borderId="1" xfId="0" applyNumberFormat="1" applyFont="1" applyBorder="1" applyAlignment="1">
      <alignment vertical="center"/>
    </xf>
    <xf numFmtId="4" fontId="9" fillId="0" borderId="1" xfId="0" applyNumberFormat="1" applyFont="1" applyBorder="1"/>
    <xf numFmtId="0" fontId="9" fillId="0" borderId="1" xfId="0" applyNumberFormat="1" applyFont="1" applyBorder="1" applyAlignment="1">
      <alignment vertical="top" wrapText="1"/>
    </xf>
    <xf numFmtId="4" fontId="2" fillId="0" borderId="1" xfId="0" applyNumberFormat="1" applyFont="1" applyFill="1" applyBorder="1" applyAlignment="1">
      <alignment vertical="center"/>
    </xf>
    <xf numFmtId="4" fontId="1" fillId="0" borderId="1" xfId="0" applyNumberFormat="1" applyFont="1" applyBorder="1" applyAlignment="1">
      <alignment vertical="center"/>
    </xf>
    <xf numFmtId="4" fontId="1" fillId="0" borderId="9" xfId="0" applyNumberFormat="1" applyFont="1" applyBorder="1" applyAlignment="1">
      <alignment vertical="center"/>
    </xf>
    <xf numFmtId="4" fontId="8" fillId="0" borderId="0" xfId="0" applyNumberFormat="1" applyFont="1" applyAlignment="1">
      <alignment vertical="center"/>
    </xf>
    <xf numFmtId="4" fontId="1" fillId="0" borderId="1" xfId="0" applyNumberFormat="1" applyFont="1" applyFill="1" applyBorder="1" applyAlignment="1">
      <alignment vertical="center"/>
    </xf>
    <xf numFmtId="4" fontId="5" fillId="0" borderId="0" xfId="0" applyNumberFormat="1" applyFont="1" applyAlignment="1">
      <alignment vertical="center"/>
    </xf>
    <xf numFmtId="164" fontId="1" fillId="0" borderId="1" xfId="0" applyNumberFormat="1" applyFont="1" applyFill="1" applyBorder="1" applyAlignment="1">
      <alignment horizontal="right" vertical="center"/>
    </xf>
    <xf numFmtId="4" fontId="2" fillId="0" borderId="0" xfId="0" applyNumberFormat="1" applyFont="1" applyAlignment="1">
      <alignment vertical="center"/>
    </xf>
    <xf numFmtId="4" fontId="1" fillId="0" borderId="1" xfId="0" applyNumberFormat="1" applyFont="1" applyFill="1" applyBorder="1" applyAlignment="1">
      <alignment horizontal="right" vertical="center"/>
    </xf>
    <xf numFmtId="4" fontId="1" fillId="0" borderId="0" xfId="0" applyNumberFormat="1" applyFont="1" applyAlignment="1">
      <alignment vertical="center"/>
    </xf>
    <xf numFmtId="4" fontId="5" fillId="0" borderId="3" xfId="0" applyNumberFormat="1" applyFont="1" applyBorder="1" applyAlignment="1">
      <alignment vertical="center"/>
    </xf>
    <xf numFmtId="4" fontId="1" fillId="0" borderId="3" xfId="0" applyNumberFormat="1" applyFont="1" applyBorder="1" applyAlignment="1">
      <alignment vertical="center"/>
    </xf>
    <xf numFmtId="4" fontId="2" fillId="0" borderId="3" xfId="0" applyNumberFormat="1" applyFont="1" applyBorder="1" applyAlignment="1">
      <alignment vertical="center"/>
    </xf>
    <xf numFmtId="4" fontId="9" fillId="0" borderId="0" xfId="0" applyNumberFormat="1" applyFont="1" applyAlignment="1">
      <alignment vertical="center"/>
    </xf>
    <xf numFmtId="164" fontId="2" fillId="0" borderId="1" xfId="0" applyNumberFormat="1" applyFont="1" applyFill="1" applyBorder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4" fontId="1" fillId="0" borderId="1" xfId="0" applyNumberFormat="1" applyFont="1" applyBorder="1"/>
    <xf numFmtId="0" fontId="2" fillId="0" borderId="0" xfId="0" applyFont="1" applyAlignment="1">
      <alignment horizontal="right" wrapText="1"/>
    </xf>
    <xf numFmtId="0" fontId="0" fillId="0" borderId="0" xfId="0" applyAlignment="1">
      <alignment wrapText="1"/>
    </xf>
    <xf numFmtId="0" fontId="4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F99FF"/>
      <color rgb="FFCC99FF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G49"/>
  <sheetViews>
    <sheetView tabSelected="1" zoomScale="66" zoomScaleNormal="66" workbookViewId="0">
      <selection activeCell="G25" sqref="G25"/>
    </sheetView>
  </sheetViews>
  <sheetFormatPr defaultRowHeight="15.75"/>
  <cols>
    <col min="1" max="1" width="32.140625" style="3" customWidth="1"/>
    <col min="2" max="2" width="63.7109375" style="3" customWidth="1"/>
    <col min="3" max="3" width="5.85546875" style="13" hidden="1" customWidth="1"/>
    <col min="4" max="4" width="15.5703125" style="15" hidden="1" customWidth="1"/>
    <col min="5" max="5" width="9.140625" style="21" hidden="1" customWidth="1"/>
    <col min="6" max="6" width="15.5703125" style="15" customWidth="1"/>
    <col min="7" max="7" width="9.42578125" style="3" bestFit="1" customWidth="1"/>
    <col min="8" max="16384" width="9.140625" style="3"/>
  </cols>
  <sheetData>
    <row r="1" spans="1:7">
      <c r="A1" s="68" t="s">
        <v>0</v>
      </c>
      <c r="B1" s="68"/>
      <c r="C1" s="69"/>
      <c r="D1" s="69"/>
      <c r="E1" s="69"/>
      <c r="F1" s="69"/>
    </row>
    <row r="2" spans="1:7">
      <c r="A2" s="68" t="s">
        <v>82</v>
      </c>
      <c r="B2" s="68"/>
      <c r="C2" s="69"/>
      <c r="D2" s="69"/>
      <c r="E2" s="69"/>
      <c r="F2" s="69"/>
    </row>
    <row r="3" spans="1:7" ht="15.75" customHeight="1">
      <c r="A3" s="68" t="s">
        <v>83</v>
      </c>
      <c r="B3" s="68"/>
      <c r="C3" s="69"/>
      <c r="D3" s="69"/>
      <c r="E3" s="69"/>
      <c r="F3" s="69"/>
    </row>
    <row r="4" spans="1:7" ht="15.75" customHeight="1">
      <c r="A4" s="68" t="s">
        <v>49</v>
      </c>
      <c r="B4" s="68"/>
      <c r="C4" s="69"/>
      <c r="D4" s="69"/>
      <c r="E4" s="69"/>
      <c r="F4" s="69"/>
    </row>
    <row r="5" spans="1:7" ht="51.75" customHeight="1">
      <c r="A5" s="70" t="s">
        <v>84</v>
      </c>
      <c r="B5" s="70"/>
      <c r="C5" s="69"/>
      <c r="D5" s="69"/>
      <c r="E5" s="69"/>
      <c r="F5" s="69"/>
    </row>
    <row r="6" spans="1:7">
      <c r="F6" s="25" t="s">
        <v>48</v>
      </c>
    </row>
    <row r="7" spans="1:7" ht="31.5">
      <c r="A7" s="2" t="s">
        <v>25</v>
      </c>
      <c r="B7" s="1" t="s">
        <v>1</v>
      </c>
      <c r="D7" s="2" t="s">
        <v>2</v>
      </c>
      <c r="E7" s="24" t="s">
        <v>29</v>
      </c>
      <c r="F7" s="26" t="s">
        <v>2</v>
      </c>
    </row>
    <row r="8" spans="1:7" ht="30.75" customHeight="1">
      <c r="A8" s="11"/>
      <c r="B8" s="66" t="s">
        <v>3</v>
      </c>
      <c r="C8" s="65"/>
      <c r="D8" s="55">
        <f>D9+D11+D13+D18+D23</f>
        <v>198353</v>
      </c>
      <c r="E8" s="56"/>
      <c r="F8" s="57">
        <f>F9+F13+F23+F11+F18</f>
        <v>198753</v>
      </c>
    </row>
    <row r="9" spans="1:7" ht="22.5" customHeight="1">
      <c r="A9" s="31" t="s">
        <v>4</v>
      </c>
      <c r="B9" s="32" t="s">
        <v>38</v>
      </c>
      <c r="C9" s="33"/>
      <c r="D9" s="53">
        <f>D10</f>
        <v>97370</v>
      </c>
      <c r="E9" s="58"/>
      <c r="F9" s="53">
        <f>F10</f>
        <v>97370</v>
      </c>
    </row>
    <row r="10" spans="1:7">
      <c r="A10" s="12" t="s">
        <v>5</v>
      </c>
      <c r="B10" s="10" t="s">
        <v>87</v>
      </c>
      <c r="C10" s="14"/>
      <c r="D10" s="20">
        <v>97370</v>
      </c>
      <c r="E10" s="54"/>
      <c r="F10" s="20">
        <v>97370</v>
      </c>
    </row>
    <row r="11" spans="1:7" ht="48.75" customHeight="1">
      <c r="A11" s="36" t="s">
        <v>44</v>
      </c>
      <c r="B11" s="39" t="s">
        <v>43</v>
      </c>
      <c r="C11" s="38"/>
      <c r="D11" s="53">
        <f>D12</f>
        <v>5697.4</v>
      </c>
      <c r="E11" s="52"/>
      <c r="F11" s="53">
        <f>F12</f>
        <v>5697.4</v>
      </c>
      <c r="G11" s="15"/>
    </row>
    <row r="12" spans="1:7" ht="65.25" customHeight="1">
      <c r="A12" s="12" t="s">
        <v>46</v>
      </c>
      <c r="B12" s="10" t="s">
        <v>45</v>
      </c>
      <c r="C12" s="14"/>
      <c r="D12" s="20">
        <v>5697.4</v>
      </c>
      <c r="E12" s="54"/>
      <c r="F12" s="20">
        <f>D12+E12</f>
        <v>5697.4</v>
      </c>
    </row>
    <row r="13" spans="1:7" ht="15.75" customHeight="1">
      <c r="A13" s="40" t="s">
        <v>6</v>
      </c>
      <c r="B13" s="39" t="s">
        <v>7</v>
      </c>
      <c r="C13" s="33"/>
      <c r="D13" s="53">
        <f>SUM(D14:D17)</f>
        <v>33115.599999999999</v>
      </c>
      <c r="E13" s="58"/>
      <c r="F13" s="53">
        <f>SUM(F14:F17)</f>
        <v>33115.599999999999</v>
      </c>
    </row>
    <row r="14" spans="1:7" ht="33.75" customHeight="1">
      <c r="A14" s="12" t="s">
        <v>88</v>
      </c>
      <c r="B14" s="10" t="s">
        <v>77</v>
      </c>
      <c r="C14" s="17">
        <v>0.2</v>
      </c>
      <c r="D14" s="20">
        <v>13500</v>
      </c>
      <c r="E14" s="22"/>
      <c r="F14" s="20">
        <f t="shared" ref="F14:F20" si="0">D14+E14</f>
        <v>13500</v>
      </c>
    </row>
    <row r="15" spans="1:7" ht="31.5" customHeight="1">
      <c r="A15" s="12" t="s">
        <v>8</v>
      </c>
      <c r="B15" s="6" t="s">
        <v>24</v>
      </c>
      <c r="C15" s="16"/>
      <c r="D15" s="20">
        <v>18388</v>
      </c>
      <c r="E15" s="59"/>
      <c r="F15" s="20">
        <f t="shared" si="0"/>
        <v>18388</v>
      </c>
    </row>
    <row r="16" spans="1:7" ht="31.5" customHeight="1">
      <c r="A16" s="12" t="s">
        <v>80</v>
      </c>
      <c r="B16" s="10" t="s">
        <v>81</v>
      </c>
      <c r="C16" s="16"/>
      <c r="D16" s="20">
        <v>332</v>
      </c>
      <c r="E16" s="59"/>
      <c r="F16" s="20">
        <f t="shared" si="0"/>
        <v>332</v>
      </c>
    </row>
    <row r="17" spans="1:7" ht="31.5" customHeight="1">
      <c r="A17" s="10" t="s">
        <v>39</v>
      </c>
      <c r="B17" s="10" t="s">
        <v>40</v>
      </c>
      <c r="C17" s="16"/>
      <c r="D17" s="20">
        <v>895.6</v>
      </c>
      <c r="E17" s="59"/>
      <c r="F17" s="20">
        <f t="shared" si="0"/>
        <v>895.6</v>
      </c>
    </row>
    <row r="18" spans="1:7" s="29" customFormat="1">
      <c r="A18" s="39" t="s">
        <v>35</v>
      </c>
      <c r="B18" s="39" t="s">
        <v>34</v>
      </c>
      <c r="C18" s="41"/>
      <c r="D18" s="53">
        <f>D19+D20+D21+D22</f>
        <v>59070</v>
      </c>
      <c r="E18" s="60"/>
      <c r="F18" s="53">
        <f>F19+F20+F21+F22</f>
        <v>59070</v>
      </c>
    </row>
    <row r="19" spans="1:7" ht="63">
      <c r="A19" s="10" t="s">
        <v>50</v>
      </c>
      <c r="B19" s="10" t="s">
        <v>51</v>
      </c>
      <c r="C19" s="44"/>
      <c r="D19" s="49">
        <v>16250</v>
      </c>
      <c r="E19" s="61"/>
      <c r="F19" s="20">
        <f t="shared" si="0"/>
        <v>16250</v>
      </c>
    </row>
    <row r="20" spans="1:7" ht="31.5" customHeight="1">
      <c r="A20" s="10" t="s">
        <v>36</v>
      </c>
      <c r="B20" s="10" t="s">
        <v>37</v>
      </c>
      <c r="C20" s="18">
        <v>0.2</v>
      </c>
      <c r="D20" s="20">
        <v>12200</v>
      </c>
      <c r="E20" s="23"/>
      <c r="F20" s="20">
        <f t="shared" si="0"/>
        <v>12200</v>
      </c>
    </row>
    <row r="21" spans="1:7" ht="31.5">
      <c r="A21" s="10" t="s">
        <v>53</v>
      </c>
      <c r="B21" s="10" t="s">
        <v>52</v>
      </c>
      <c r="C21" s="42"/>
      <c r="D21" s="20">
        <v>22825</v>
      </c>
      <c r="E21" s="43"/>
      <c r="F21" s="20">
        <v>22825</v>
      </c>
    </row>
    <row r="22" spans="1:7" ht="31.5" customHeight="1">
      <c r="A22" s="10" t="s">
        <v>54</v>
      </c>
      <c r="B22" s="10" t="s">
        <v>55</v>
      </c>
      <c r="C22" s="42"/>
      <c r="D22" s="20">
        <v>7795</v>
      </c>
      <c r="E22" s="43"/>
      <c r="F22" s="20">
        <v>7795</v>
      </c>
    </row>
    <row r="23" spans="1:7" s="33" customFormat="1" ht="21.75" customHeight="1">
      <c r="A23" s="39" t="s">
        <v>9</v>
      </c>
      <c r="B23" s="39" t="s">
        <v>10</v>
      </c>
      <c r="C23" s="45"/>
      <c r="D23" s="50">
        <v>3100</v>
      </c>
      <c r="E23" s="51">
        <v>400</v>
      </c>
      <c r="F23" s="20">
        <f t="shared" ref="F23:F29" si="1">D23+E23</f>
        <v>3500</v>
      </c>
    </row>
    <row r="24" spans="1:7" ht="37.5" customHeight="1">
      <c r="A24" s="12"/>
      <c r="B24" s="64" t="s">
        <v>11</v>
      </c>
      <c r="C24" s="65"/>
      <c r="D24" s="53">
        <f>D25+D35+D38+D40+D44+D45+D43</f>
        <v>129997.96</v>
      </c>
      <c r="E24" s="54"/>
      <c r="F24" s="53">
        <f>F25+F35+F38+F40+F44+F45+F43</f>
        <v>129997.96</v>
      </c>
    </row>
    <row r="25" spans="1:7" s="33" customFormat="1" ht="57">
      <c r="A25" s="39" t="s">
        <v>56</v>
      </c>
      <c r="B25" s="48" t="s">
        <v>57</v>
      </c>
      <c r="D25" s="50">
        <f>D26+D30+D32</f>
        <v>128361.65000000001</v>
      </c>
      <c r="E25" s="58"/>
      <c r="F25" s="50">
        <f>F26+F30+F32</f>
        <v>127451.6</v>
      </c>
      <c r="G25" s="34"/>
    </row>
    <row r="26" spans="1:7" s="33" customFormat="1" ht="99.75">
      <c r="A26" s="39" t="s">
        <v>63</v>
      </c>
      <c r="B26" s="48" t="s">
        <v>64</v>
      </c>
      <c r="D26" s="46">
        <f>D27+D29</f>
        <v>125095</v>
      </c>
      <c r="E26" s="62"/>
      <c r="F26" s="46">
        <f>F27+F29</f>
        <v>125095</v>
      </c>
    </row>
    <row r="27" spans="1:7" ht="78" customHeight="1">
      <c r="A27" s="10" t="s">
        <v>89</v>
      </c>
      <c r="B27" s="7" t="s">
        <v>58</v>
      </c>
      <c r="D27" s="63">
        <v>125000</v>
      </c>
      <c r="E27" s="54"/>
      <c r="F27" s="20">
        <f t="shared" si="1"/>
        <v>125000</v>
      </c>
    </row>
    <row r="28" spans="1:7" ht="80.25" hidden="1" customHeight="1">
      <c r="A28" s="10" t="s">
        <v>42</v>
      </c>
      <c r="B28" s="10" t="s">
        <v>30</v>
      </c>
      <c r="D28" s="20"/>
      <c r="E28" s="54"/>
      <c r="F28" s="20">
        <f t="shared" si="1"/>
        <v>0</v>
      </c>
    </row>
    <row r="29" spans="1:7" ht="81.75" customHeight="1">
      <c r="A29" s="10" t="s">
        <v>59</v>
      </c>
      <c r="B29" s="10" t="s">
        <v>60</v>
      </c>
      <c r="D29" s="20">
        <f>80+15</f>
        <v>95</v>
      </c>
      <c r="E29" s="54"/>
      <c r="F29" s="20">
        <f t="shared" si="1"/>
        <v>95</v>
      </c>
    </row>
    <row r="30" spans="1:7" ht="31.5">
      <c r="A30" s="37" t="s">
        <v>41</v>
      </c>
      <c r="B30" s="37" t="s">
        <v>33</v>
      </c>
      <c r="C30" s="28"/>
      <c r="D30" s="50">
        <f>D31</f>
        <v>938.6</v>
      </c>
      <c r="E30" s="52"/>
      <c r="F30" s="50">
        <f>F31</f>
        <v>938.6</v>
      </c>
    </row>
    <row r="31" spans="1:7" ht="54" customHeight="1">
      <c r="A31" s="10" t="s">
        <v>61</v>
      </c>
      <c r="B31" s="10" t="s">
        <v>62</v>
      </c>
      <c r="D31" s="20">
        <v>938.6</v>
      </c>
      <c r="E31" s="54"/>
      <c r="F31" s="20">
        <f t="shared" ref="F31:F45" si="2">D31+E31</f>
        <v>938.6</v>
      </c>
    </row>
    <row r="32" spans="1:7" ht="94.5" customHeight="1">
      <c r="A32" s="32" t="s">
        <v>65</v>
      </c>
      <c r="B32" s="32" t="s">
        <v>66</v>
      </c>
      <c r="C32" s="33"/>
      <c r="D32" s="53">
        <f>D33+D34</f>
        <v>2328.0500000000002</v>
      </c>
      <c r="E32" s="58"/>
      <c r="F32" s="53">
        <f>F33+F34</f>
        <v>1418</v>
      </c>
    </row>
    <row r="33" spans="1:7" ht="50.25" customHeight="1">
      <c r="A33" s="10" t="s">
        <v>67</v>
      </c>
      <c r="B33" s="10" t="s">
        <v>68</v>
      </c>
      <c r="D33" s="20">
        <v>1418</v>
      </c>
      <c r="F33" s="20">
        <f t="shared" ref="F33" si="3">D33+E33</f>
        <v>1418</v>
      </c>
    </row>
    <row r="34" spans="1:7" ht="102.75" hidden="1" customHeight="1">
      <c r="A34" s="10" t="s">
        <v>69</v>
      </c>
      <c r="B34" s="10" t="s">
        <v>70</v>
      </c>
      <c r="D34" s="20">
        <v>910.05</v>
      </c>
      <c r="E34" s="21">
        <v>-910.05</v>
      </c>
      <c r="F34" s="20">
        <f>D34+E34</f>
        <v>0</v>
      </c>
    </row>
    <row r="35" spans="1:7" s="33" customFormat="1" ht="29.25" customHeight="1">
      <c r="A35" s="39" t="s">
        <v>71</v>
      </c>
      <c r="B35" s="39" t="s">
        <v>12</v>
      </c>
      <c r="D35" s="27">
        <f>D36+D37</f>
        <v>254.66</v>
      </c>
      <c r="E35" s="30"/>
      <c r="F35" s="27">
        <f>F36+F37</f>
        <v>254.66</v>
      </c>
    </row>
    <row r="36" spans="1:7" ht="24" customHeight="1">
      <c r="A36" s="6" t="s">
        <v>13</v>
      </c>
      <c r="B36" s="6" t="s">
        <v>14</v>
      </c>
      <c r="D36" s="19">
        <v>104.6</v>
      </c>
      <c r="F36" s="20">
        <f>D36+E36</f>
        <v>104.6</v>
      </c>
    </row>
    <row r="37" spans="1:7" ht="24" customHeight="1">
      <c r="A37" s="10" t="s">
        <v>79</v>
      </c>
      <c r="B37" s="10" t="s">
        <v>78</v>
      </c>
      <c r="D37" s="19">
        <v>150.06</v>
      </c>
      <c r="F37" s="20">
        <f>D37+E37</f>
        <v>150.06</v>
      </c>
    </row>
    <row r="38" spans="1:7" s="33" customFormat="1" ht="30" customHeight="1">
      <c r="A38" s="39" t="s">
        <v>28</v>
      </c>
      <c r="B38" s="39" t="s">
        <v>26</v>
      </c>
      <c r="D38" s="35">
        <f>D39</f>
        <v>131.65</v>
      </c>
      <c r="E38" s="34"/>
      <c r="F38" s="35">
        <f>F39</f>
        <v>57.650000000000006</v>
      </c>
    </row>
    <row r="39" spans="1:7" ht="48.75" customHeight="1">
      <c r="A39" s="10" t="s">
        <v>47</v>
      </c>
      <c r="B39" s="10" t="s">
        <v>27</v>
      </c>
      <c r="D39" s="19">
        <f>15.6+42.05+74</f>
        <v>131.65</v>
      </c>
      <c r="E39" s="21">
        <v>-74</v>
      </c>
      <c r="F39" s="19">
        <f t="shared" si="2"/>
        <v>57.650000000000006</v>
      </c>
    </row>
    <row r="40" spans="1:7" s="33" customFormat="1" ht="45" hidden="1" customHeight="1">
      <c r="A40" s="39" t="s">
        <v>32</v>
      </c>
      <c r="B40" s="39" t="s">
        <v>31</v>
      </c>
      <c r="D40" s="47">
        <f>D41</f>
        <v>0</v>
      </c>
      <c r="E40" s="34"/>
      <c r="F40" s="47">
        <f>F41+F42</f>
        <v>0</v>
      </c>
    </row>
    <row r="41" spans="1:7" ht="99" hidden="1" customHeight="1">
      <c r="A41" s="10" t="s">
        <v>73</v>
      </c>
      <c r="B41" s="10" t="s">
        <v>72</v>
      </c>
      <c r="D41" s="19"/>
      <c r="F41" s="19">
        <f t="shared" si="2"/>
        <v>0</v>
      </c>
    </row>
    <row r="42" spans="1:7" ht="54" hidden="1" customHeight="1">
      <c r="A42" s="10" t="s">
        <v>75</v>
      </c>
      <c r="B42" s="10" t="s">
        <v>74</v>
      </c>
      <c r="D42" s="19"/>
      <c r="F42" s="19"/>
    </row>
    <row r="43" spans="1:7">
      <c r="A43" s="39" t="s">
        <v>85</v>
      </c>
      <c r="B43" s="37" t="s">
        <v>86</v>
      </c>
      <c r="D43" s="19"/>
      <c r="E43" s="21">
        <f>910.05+74+100</f>
        <v>1084.05</v>
      </c>
      <c r="F43" s="67">
        <f t="shared" si="2"/>
        <v>1084.05</v>
      </c>
    </row>
    <row r="44" spans="1:7" s="33" customFormat="1" ht="18.75" customHeight="1">
      <c r="A44" s="39" t="s">
        <v>15</v>
      </c>
      <c r="B44" s="39" t="s">
        <v>16</v>
      </c>
      <c r="D44" s="47">
        <v>1150</v>
      </c>
      <c r="E44" s="34"/>
      <c r="F44" s="47">
        <f t="shared" si="2"/>
        <v>1150</v>
      </c>
    </row>
    <row r="45" spans="1:7" s="33" customFormat="1" ht="19.5" hidden="1" customHeight="1">
      <c r="A45" s="39" t="s">
        <v>17</v>
      </c>
      <c r="B45" s="39" t="s">
        <v>76</v>
      </c>
      <c r="D45" s="47">
        <v>100</v>
      </c>
      <c r="E45" s="34">
        <v>-100</v>
      </c>
      <c r="F45" s="47">
        <f t="shared" si="2"/>
        <v>0</v>
      </c>
    </row>
    <row r="46" spans="1:7" ht="21" customHeight="1">
      <c r="A46" s="6"/>
      <c r="B46" s="8" t="s">
        <v>18</v>
      </c>
      <c r="D46" s="27">
        <f>D24+D8</f>
        <v>328350.96000000002</v>
      </c>
      <c r="F46" s="27">
        <f>F24+F8</f>
        <v>328750.96000000002</v>
      </c>
      <c r="G46" s="15"/>
    </row>
    <row r="47" spans="1:7" hidden="1">
      <c r="A47" s="4" t="s">
        <v>19</v>
      </c>
      <c r="B47" s="5" t="s">
        <v>20</v>
      </c>
    </row>
    <row r="48" spans="1:7" ht="31.5" hidden="1">
      <c r="A48" s="4" t="s">
        <v>21</v>
      </c>
      <c r="B48" s="6" t="s">
        <v>22</v>
      </c>
    </row>
    <row r="49" spans="1:2" ht="21" hidden="1" customHeight="1">
      <c r="A49" s="4"/>
      <c r="B49" s="9" t="s">
        <v>23</v>
      </c>
    </row>
  </sheetData>
  <mergeCells count="5">
    <mergeCell ref="A1:F1"/>
    <mergeCell ref="A2:F2"/>
    <mergeCell ref="A3:F3"/>
    <mergeCell ref="A4:F4"/>
    <mergeCell ref="A5:F5"/>
  </mergeCells>
  <pageMargins left="0.70866141732283472" right="0.19685039370078741" top="0.55118110236220474" bottom="7.874015748031496E-2" header="0.11811023622047245" footer="0.11811023622047245"/>
  <pageSetup paperSize="9" scale="80" orientation="portrait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прил.1 (нал., ненал.)</vt:lpstr>
      <vt:lpstr>'прил.1 (нал., ненал.)'!Заголовки_для_печати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2018-11-13T10:39:35Z</dcterms:modified>
</cp:coreProperties>
</file>