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8180" windowHeight="99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10" i="1" l="1"/>
  <c r="G11" i="1"/>
  <c r="G6" i="1"/>
  <c r="G16" i="1"/>
  <c r="G10" i="1"/>
  <c r="F31" i="1"/>
  <c r="F32" i="1"/>
  <c r="C32" i="1"/>
  <c r="I16" i="1" l="1"/>
  <c r="I4" i="1"/>
  <c r="G4" i="1"/>
  <c r="E6" i="1"/>
  <c r="E16" i="1" s="1"/>
  <c r="E4" i="1"/>
  <c r="C6" i="1"/>
  <c r="C11" i="1"/>
  <c r="E10" i="1" l="1"/>
  <c r="C17" i="1"/>
  <c r="C10" i="1" l="1"/>
  <c r="D11" i="1"/>
  <c r="B10" i="1"/>
  <c r="D10" i="1" l="1"/>
  <c r="F11" i="1"/>
  <c r="C4" i="1"/>
  <c r="D6" i="1"/>
  <c r="D5" i="1"/>
  <c r="F5" i="1" s="1"/>
  <c r="H5" i="1" s="1"/>
  <c r="J5" i="1" s="1"/>
  <c r="B4" i="1"/>
  <c r="B16" i="1" s="1"/>
  <c r="C16" i="1" l="1"/>
  <c r="D17" i="1" s="1"/>
  <c r="F10" i="1"/>
  <c r="H11" i="1"/>
  <c r="D4" i="1"/>
  <c r="D16" i="1" s="1"/>
  <c r="F17" i="1" s="1"/>
  <c r="F6" i="1"/>
  <c r="F4" i="1" l="1"/>
  <c r="F16" i="1" s="1"/>
  <c r="H17" i="1" s="1"/>
  <c r="H6" i="1"/>
  <c r="H10" i="1"/>
  <c r="J11" i="1"/>
  <c r="J10" i="1" s="1"/>
  <c r="H4" i="1" l="1"/>
  <c r="H16" i="1" s="1"/>
  <c r="J17" i="1" s="1"/>
  <c r="J6" i="1"/>
  <c r="J4" i="1" s="1"/>
  <c r="J16" i="1" s="1"/>
</calcChain>
</file>

<file path=xl/sharedStrings.xml><?xml version="1.0" encoding="utf-8"?>
<sst xmlns="http://schemas.openxmlformats.org/spreadsheetml/2006/main" count="33" uniqueCount="33">
  <si>
    <t>Доходы</t>
  </si>
  <si>
    <t>Налоговые и неналоговые доходы бюджета Светлогорского района на 2010 год</t>
  </si>
  <si>
    <t>Безвозмездные поступления в  бюджет Светлогорского района в 2010 году</t>
  </si>
  <si>
    <t>Расходы</t>
  </si>
  <si>
    <t>расходы бюджета</t>
  </si>
  <si>
    <t>расходы ПД</t>
  </si>
  <si>
    <t>Результат</t>
  </si>
  <si>
    <t>Утвержденный план на 2012 год</t>
  </si>
  <si>
    <t>изменения на 27.02.2012</t>
  </si>
  <si>
    <t>Доступная среда в образовании ОБ</t>
  </si>
  <si>
    <t>ЦП "Дети -сироты" приобретение жилья</t>
  </si>
  <si>
    <t>ЦП "Развитие КО как тур.центра"</t>
  </si>
  <si>
    <t>Соц.выплата на приобрет.жилья ОБ</t>
  </si>
  <si>
    <t>Содержание ребенка в семье опекуна</t>
  </si>
  <si>
    <t>Обеспечение деятельности спец. Опеки</t>
  </si>
  <si>
    <t>Приобретение автобуса</t>
  </si>
  <si>
    <t>35607020920393411</t>
  </si>
  <si>
    <t>37707095221600411</t>
  </si>
  <si>
    <t>37708015223000244</t>
  </si>
  <si>
    <t>01010035223211</t>
  </si>
  <si>
    <t>37710045201305321</t>
  </si>
  <si>
    <t>37710045201302244</t>
  </si>
  <si>
    <t>Соц.выплата на приобрет.жилья ФБ</t>
  </si>
  <si>
    <t>Приобретение жилья</t>
  </si>
  <si>
    <t>Строительство берегоукрепительных сооружений о. Тихое и р. Светлогорки I II этапы</t>
  </si>
  <si>
    <t>Обустройство детской игровой площадки и тех надзор, за счет доп. Дотации 2011 г</t>
  </si>
  <si>
    <t>изменения на 14.05.2012</t>
  </si>
  <si>
    <t>изменения на 26.06.2012</t>
  </si>
  <si>
    <t>изменения на 01.10.2012</t>
  </si>
  <si>
    <t xml:space="preserve">план с учетом изменений, утв. решением </t>
  </si>
  <si>
    <t>план с учетом изменений, утв. решением от 21.05.2012 №26</t>
  </si>
  <si>
    <t>план с учетом изменений, утв. решением от 04.07.2012 №32</t>
  </si>
  <si>
    <t>план с учетом изменений, утв. решением от 05.03.2012 №16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</si>
</sst>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/>
    <xf numFmtId="0" fontId="1" fillId="0" borderId="0" xfId="0" applyFont="1"/>
    <xf numFmtId="0" fontId="1" fillId="0" borderId="0" xfId="0" applyFont="1" applyBorder="1"/>
    <xf numFmtId="4" fontId="1" fillId="0" borderId="0" xfId="0" applyNumberFormat="1" applyFont="1"/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/>
    <xf numFmtId="0" fontId="2" fillId="0" borderId="9" xfId="0" applyFont="1" applyBorder="1" applyAlignment="1">
      <alignment horizontal="left" wrapText="1"/>
    </xf>
    <xf numFmtId="0" fontId="2" fillId="0" borderId="10" xfId="0" applyFont="1" applyBorder="1" applyAlignment="1">
      <alignment horizontal="left" wrapText="1"/>
    </xf>
    <xf numFmtId="4" fontId="1" fillId="0" borderId="2" xfId="0" applyNumberFormat="1" applyFont="1" applyBorder="1"/>
    <xf numFmtId="4" fontId="1" fillId="0" borderId="11" xfId="0" applyNumberFormat="1" applyFont="1" applyBorder="1"/>
    <xf numFmtId="4" fontId="1" fillId="0" borderId="12" xfId="0" applyNumberFormat="1" applyFont="1" applyBorder="1"/>
    <xf numFmtId="4" fontId="1" fillId="0" borderId="3" xfId="0" applyNumberFormat="1" applyFont="1" applyBorder="1"/>
    <xf numFmtId="4" fontId="1" fillId="0" borderId="13" xfId="0" applyNumberFormat="1" applyFont="1" applyBorder="1"/>
    <xf numFmtId="4" fontId="1" fillId="0" borderId="14" xfId="0" applyNumberFormat="1" applyFont="1" applyBorder="1"/>
    <xf numFmtId="4" fontId="1" fillId="0" borderId="4" xfId="0" applyNumberFormat="1" applyFont="1" applyBorder="1"/>
    <xf numFmtId="4" fontId="1" fillId="0" borderId="15" xfId="0" applyNumberFormat="1" applyFont="1" applyBorder="1"/>
    <xf numFmtId="4" fontId="1" fillId="0" borderId="16" xfId="0" applyNumberFormat="1" applyFont="1" applyBorder="1"/>
    <xf numFmtId="0" fontId="1" fillId="0" borderId="10" xfId="0" applyFont="1" applyBorder="1"/>
    <xf numFmtId="2" fontId="1" fillId="0" borderId="9" xfId="0" applyNumberFormat="1" applyFont="1" applyBorder="1" applyAlignment="1">
      <alignment wrapText="1"/>
    </xf>
    <xf numFmtId="164" fontId="1" fillId="0" borderId="0" xfId="0" applyNumberFormat="1" applyFont="1"/>
    <xf numFmtId="49" fontId="1" fillId="0" borderId="0" xfId="0" applyNumberFormat="1" applyFont="1"/>
    <xf numFmtId="0" fontId="1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R32"/>
  <sheetViews>
    <sheetView tabSelected="1" topLeftCell="A10" workbookViewId="0">
      <selection activeCell="G21" sqref="G21"/>
    </sheetView>
  </sheetViews>
  <sheetFormatPr defaultRowHeight="12.75" x14ac:dyDescent="0.2"/>
  <cols>
    <col min="1" max="1" width="35.42578125" style="2" customWidth="1"/>
    <col min="2" max="2" width="15.85546875" style="2" customWidth="1"/>
    <col min="3" max="3" width="14.28515625" style="2" customWidth="1"/>
    <col min="4" max="4" width="18.5703125" style="2" customWidth="1"/>
    <col min="5" max="5" width="12.7109375" style="2" customWidth="1"/>
    <col min="6" max="6" width="13" style="2" customWidth="1"/>
    <col min="7" max="7" width="12" style="2" customWidth="1"/>
    <col min="8" max="8" width="12.5703125" style="2" customWidth="1"/>
    <col min="9" max="9" width="12" style="2" customWidth="1"/>
    <col min="10" max="10" width="12.5703125" style="2" customWidth="1"/>
    <col min="11" max="16384" width="9.140625" style="2"/>
  </cols>
  <sheetData>
    <row r="3" spans="1:18" ht="60.75" customHeight="1" x14ac:dyDescent="0.2">
      <c r="A3" s="1"/>
      <c r="B3" s="5" t="s">
        <v>7</v>
      </c>
      <c r="C3" s="6" t="s">
        <v>8</v>
      </c>
      <c r="D3" s="7" t="s">
        <v>32</v>
      </c>
      <c r="E3" s="6" t="s">
        <v>26</v>
      </c>
      <c r="F3" s="7" t="s">
        <v>30</v>
      </c>
      <c r="G3" s="6" t="s">
        <v>27</v>
      </c>
      <c r="H3" s="7" t="s">
        <v>31</v>
      </c>
      <c r="I3" s="6" t="s">
        <v>28</v>
      </c>
      <c r="J3" s="7" t="s">
        <v>29</v>
      </c>
    </row>
    <row r="4" spans="1:18" x14ac:dyDescent="0.2">
      <c r="A4" s="8" t="s">
        <v>0</v>
      </c>
      <c r="B4" s="11">
        <f>B5+B6</f>
        <v>301603.93</v>
      </c>
      <c r="C4" s="12">
        <f t="shared" ref="C4:D4" si="0">C5+C6</f>
        <v>4035.4199999999992</v>
      </c>
      <c r="D4" s="13">
        <f t="shared" si="0"/>
        <v>305639.34999999998</v>
      </c>
      <c r="E4" s="12">
        <f t="shared" ref="E4:F4" si="1">E5+E6</f>
        <v>138622.13000000006</v>
      </c>
      <c r="F4" s="13">
        <f t="shared" si="1"/>
        <v>444261.48000000004</v>
      </c>
      <c r="G4" s="12">
        <f t="shared" ref="G4:H4" si="2">G5+G6</f>
        <v>46843.7</v>
      </c>
      <c r="H4" s="13">
        <f t="shared" si="2"/>
        <v>491105.18000000005</v>
      </c>
      <c r="I4" s="12">
        <f t="shared" ref="I4:J4" si="3">I5+I6</f>
        <v>1800</v>
      </c>
      <c r="J4" s="13">
        <f t="shared" si="3"/>
        <v>492905.18000000005</v>
      </c>
      <c r="K4" s="4"/>
      <c r="L4" s="4"/>
      <c r="M4" s="4"/>
      <c r="N4" s="4"/>
      <c r="O4" s="4"/>
      <c r="P4" s="4"/>
      <c r="Q4" s="4"/>
      <c r="R4" s="4"/>
    </row>
    <row r="5" spans="1:18" ht="38.25" x14ac:dyDescent="0.2">
      <c r="A5" s="9" t="s">
        <v>1</v>
      </c>
      <c r="B5" s="14">
        <v>220370</v>
      </c>
      <c r="C5" s="15"/>
      <c r="D5" s="16">
        <f>B5+C5</f>
        <v>220370</v>
      </c>
      <c r="E5" s="15"/>
      <c r="F5" s="16">
        <f>D5+E5</f>
        <v>220370</v>
      </c>
      <c r="G5" s="15"/>
      <c r="H5" s="16">
        <f>F5+G5</f>
        <v>220370</v>
      </c>
      <c r="I5" s="15">
        <v>1800</v>
      </c>
      <c r="J5" s="16">
        <f>H5+I5</f>
        <v>222170</v>
      </c>
      <c r="K5" s="4"/>
      <c r="L5" s="4"/>
      <c r="M5" s="4"/>
      <c r="N5" s="4"/>
      <c r="O5" s="4"/>
      <c r="P5" s="4"/>
      <c r="Q5" s="4"/>
      <c r="R5" s="4"/>
    </row>
    <row r="6" spans="1:18" ht="25.5" x14ac:dyDescent="0.2">
      <c r="A6" s="9" t="s">
        <v>2</v>
      </c>
      <c r="B6" s="14">
        <v>81233.929999999993</v>
      </c>
      <c r="C6" s="15">
        <f>326+445.1+2102.2+487+2354.08+95-2902.66+124.5+99+38+867.2</f>
        <v>4035.4199999999992</v>
      </c>
      <c r="D6" s="16">
        <f>B6+C6</f>
        <v>85269.349999999991</v>
      </c>
      <c r="E6" s="15">
        <f>50+13.31+23421.54+83210.27+2831.42+13.32+2234.57+15060+1189.49+333.86+6196.65+78.1+71.2+462.98+3455.42</f>
        <v>138622.13000000006</v>
      </c>
      <c r="F6" s="16">
        <f>D6+E6</f>
        <v>223891.48000000004</v>
      </c>
      <c r="G6" s="15">
        <f>899.7+3814.06+394+534+634.27+1081+39486.67</f>
        <v>46843.7</v>
      </c>
      <c r="H6" s="16">
        <f>F6+G6</f>
        <v>270735.18000000005</v>
      </c>
      <c r="I6" s="15"/>
      <c r="J6" s="16">
        <f>H6+I6</f>
        <v>270735.18000000005</v>
      </c>
      <c r="K6" s="4"/>
      <c r="L6" s="4"/>
      <c r="M6" s="4"/>
      <c r="N6" s="4"/>
      <c r="O6" s="4"/>
      <c r="P6" s="4"/>
      <c r="Q6" s="4"/>
      <c r="R6" s="4"/>
    </row>
    <row r="7" spans="1:18" x14ac:dyDescent="0.2">
      <c r="A7" s="10"/>
      <c r="B7" s="17"/>
      <c r="C7" s="18"/>
      <c r="D7" s="19"/>
      <c r="E7" s="18"/>
      <c r="F7" s="19"/>
      <c r="G7" s="18"/>
      <c r="H7" s="19"/>
      <c r="I7" s="18"/>
      <c r="J7" s="19"/>
      <c r="K7" s="4"/>
      <c r="L7" s="4"/>
      <c r="M7" s="4"/>
      <c r="N7" s="4"/>
      <c r="O7" s="4"/>
      <c r="P7" s="4"/>
      <c r="Q7" s="4"/>
      <c r="R7" s="4"/>
    </row>
    <row r="8" spans="1:18" x14ac:dyDescent="0.2"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</row>
    <row r="9" spans="1:18" x14ac:dyDescent="0.2">
      <c r="A9" s="3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</row>
    <row r="10" spans="1:18" x14ac:dyDescent="0.2">
      <c r="A10" s="8" t="s">
        <v>3</v>
      </c>
      <c r="B10" s="11">
        <f>B11</f>
        <v>321429.33</v>
      </c>
      <c r="C10" s="12">
        <f t="shared" ref="C10:J10" si="4">C11</f>
        <v>9795.5200000000023</v>
      </c>
      <c r="D10" s="13">
        <f t="shared" si="4"/>
        <v>331224.85000000003</v>
      </c>
      <c r="E10" s="12">
        <f t="shared" si="4"/>
        <v>141434.65</v>
      </c>
      <c r="F10" s="13">
        <f t="shared" si="4"/>
        <v>472659.5</v>
      </c>
      <c r="G10" s="12">
        <f t="shared" si="4"/>
        <v>46843.7</v>
      </c>
      <c r="H10" s="13">
        <f t="shared" si="4"/>
        <v>519503.2</v>
      </c>
      <c r="I10" s="12">
        <f t="shared" si="4"/>
        <v>1800</v>
      </c>
      <c r="J10" s="13">
        <f t="shared" si="4"/>
        <v>521303.2</v>
      </c>
      <c r="K10" s="4"/>
      <c r="L10" s="4"/>
      <c r="M10" s="4"/>
      <c r="N10" s="4"/>
      <c r="O10" s="4"/>
      <c r="P10" s="4"/>
      <c r="Q10" s="4"/>
      <c r="R10" s="4"/>
    </row>
    <row r="11" spans="1:18" x14ac:dyDescent="0.2">
      <c r="A11" s="9" t="s">
        <v>4</v>
      </c>
      <c r="B11" s="14">
        <v>321429.33</v>
      </c>
      <c r="C11" s="15">
        <f>326+2102.2+2354.08+487+65.8+58.8+130+190.5-2902.66+124.5+99+38+3038+1.07+984.14+362.88+80+1287+7.01+867.2+95</f>
        <v>9795.5200000000023</v>
      </c>
      <c r="D11" s="16">
        <f>B11+C11</f>
        <v>331224.85000000003</v>
      </c>
      <c r="E11" s="15">
        <v>141434.65</v>
      </c>
      <c r="F11" s="16">
        <f>D11+E11</f>
        <v>472659.5</v>
      </c>
      <c r="G11" s="15">
        <f>7357.03+39486.67</f>
        <v>46843.7</v>
      </c>
      <c r="H11" s="16">
        <f>F11+G11</f>
        <v>519503.2</v>
      </c>
      <c r="I11" s="15">
        <v>1800</v>
      </c>
      <c r="J11" s="16">
        <f>H11+I11</f>
        <v>521303.2</v>
      </c>
      <c r="K11" s="4"/>
      <c r="L11" s="4"/>
      <c r="M11" s="4"/>
      <c r="N11" s="4"/>
      <c r="O11" s="4"/>
      <c r="P11" s="4"/>
      <c r="Q11" s="4"/>
      <c r="R11" s="4"/>
    </row>
    <row r="12" spans="1:18" x14ac:dyDescent="0.2">
      <c r="A12" s="10" t="s">
        <v>5</v>
      </c>
      <c r="B12" s="17"/>
      <c r="C12" s="18"/>
      <c r="D12" s="19"/>
      <c r="E12" s="18"/>
      <c r="F12" s="19"/>
      <c r="G12" s="18"/>
      <c r="H12" s="19"/>
      <c r="I12" s="18"/>
      <c r="J12" s="19"/>
      <c r="K12" s="4"/>
      <c r="L12" s="4"/>
      <c r="M12" s="4"/>
      <c r="N12" s="4"/>
      <c r="O12" s="4"/>
      <c r="P12" s="4"/>
      <c r="Q12" s="4"/>
      <c r="R12" s="4"/>
    </row>
    <row r="13" spans="1:18" x14ac:dyDescent="0.2">
      <c r="A13" s="3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</row>
    <row r="14" spans="1:18" x14ac:dyDescent="0.2"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</row>
    <row r="15" spans="1:18" x14ac:dyDescent="0.2"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</row>
    <row r="16" spans="1:18" x14ac:dyDescent="0.2">
      <c r="A16" s="8" t="s">
        <v>6</v>
      </c>
      <c r="B16" s="11">
        <f>B4-B10</f>
        <v>-19825.400000000023</v>
      </c>
      <c r="C16" s="12">
        <f>C4-C10</f>
        <v>-5760.1000000000031</v>
      </c>
      <c r="D16" s="13">
        <f t="shared" ref="D16" si="5">D4-D10</f>
        <v>-25585.500000000058</v>
      </c>
      <c r="E16" s="12">
        <f>E6-E11</f>
        <v>-2812.5199999999313</v>
      </c>
      <c r="F16" s="13">
        <f t="shared" ref="F16:H16" si="6">F4-F10</f>
        <v>-28398.01999999996</v>
      </c>
      <c r="G16" s="12">
        <f>G6-G11</f>
        <v>0</v>
      </c>
      <c r="H16" s="13">
        <f t="shared" si="6"/>
        <v>-28398.01999999996</v>
      </c>
      <c r="I16" s="12">
        <f>I6-I11</f>
        <v>-1800</v>
      </c>
      <c r="J16" s="13">
        <f t="shared" ref="J16" si="7">J4-J10</f>
        <v>-28398.01999999996</v>
      </c>
      <c r="K16" s="4"/>
      <c r="L16" s="4"/>
      <c r="M16" s="4"/>
      <c r="N16" s="4"/>
      <c r="O16" s="4"/>
      <c r="P16" s="4"/>
      <c r="Q16" s="4"/>
      <c r="R16" s="4"/>
    </row>
    <row r="17" spans="1:18" ht="53.25" customHeight="1" x14ac:dyDescent="0.2">
      <c r="A17" s="21"/>
      <c r="B17" s="14"/>
      <c r="C17" s="15">
        <f>445.1-65.8-58.8-130-190.5</f>
        <v>0</v>
      </c>
      <c r="D17" s="16">
        <f>B16+C16</f>
        <v>-25585.500000000025</v>
      </c>
      <c r="E17" s="15"/>
      <c r="F17" s="16">
        <f>D16+E16</f>
        <v>-28398.01999999999</v>
      </c>
      <c r="G17" s="15"/>
      <c r="H17" s="16">
        <f>F16+G16</f>
        <v>-28398.01999999996</v>
      </c>
      <c r="I17" s="15"/>
      <c r="J17" s="16">
        <f>H16+I16</f>
        <v>-30198.01999999996</v>
      </c>
      <c r="K17" s="4"/>
      <c r="L17" s="4"/>
      <c r="M17" s="4"/>
      <c r="N17" s="4"/>
      <c r="O17" s="4"/>
      <c r="P17" s="4"/>
      <c r="Q17" s="4"/>
      <c r="R17" s="4"/>
    </row>
    <row r="18" spans="1:18" x14ac:dyDescent="0.2">
      <c r="A18" s="20"/>
      <c r="B18" s="17"/>
      <c r="C18" s="18"/>
      <c r="D18" s="19"/>
      <c r="E18" s="18"/>
      <c r="F18" s="19"/>
      <c r="G18" s="18"/>
      <c r="H18" s="19"/>
      <c r="I18" s="18"/>
      <c r="J18" s="19"/>
      <c r="K18" s="4"/>
      <c r="L18" s="4"/>
      <c r="M18" s="4"/>
      <c r="N18" s="4"/>
      <c r="O18" s="4"/>
      <c r="P18" s="4"/>
      <c r="Q18" s="4"/>
      <c r="R18" s="4"/>
    </row>
    <row r="19" spans="1:18" x14ac:dyDescent="0.2"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18" x14ac:dyDescent="0.2">
      <c r="A20" s="2" t="s">
        <v>9</v>
      </c>
      <c r="B20" s="23" t="s">
        <v>16</v>
      </c>
      <c r="C20" s="22">
        <v>7.01</v>
      </c>
    </row>
    <row r="21" spans="1:18" x14ac:dyDescent="0.2">
      <c r="A21" s="2" t="s">
        <v>10</v>
      </c>
      <c r="B21" s="23" t="s">
        <v>17</v>
      </c>
      <c r="C21" s="22">
        <v>1287</v>
      </c>
    </row>
    <row r="22" spans="1:18" x14ac:dyDescent="0.2">
      <c r="A22" s="2" t="s">
        <v>11</v>
      </c>
      <c r="B22" s="23" t="s">
        <v>18</v>
      </c>
      <c r="C22" s="22">
        <v>80</v>
      </c>
    </row>
    <row r="23" spans="1:18" x14ac:dyDescent="0.2">
      <c r="A23" s="2" t="s">
        <v>12</v>
      </c>
      <c r="B23" s="23" t="s">
        <v>19</v>
      </c>
      <c r="C23" s="22">
        <v>362.88</v>
      </c>
    </row>
    <row r="24" spans="1:18" x14ac:dyDescent="0.2">
      <c r="A24" s="2" t="s">
        <v>13</v>
      </c>
      <c r="B24" s="23" t="s">
        <v>20</v>
      </c>
      <c r="C24" s="22">
        <v>984.13711000000001</v>
      </c>
    </row>
    <row r="25" spans="1:18" x14ac:dyDescent="0.2">
      <c r="A25" s="2" t="s">
        <v>14</v>
      </c>
      <c r="B25" s="23" t="s">
        <v>21</v>
      </c>
      <c r="C25" s="22">
        <v>1.07789</v>
      </c>
    </row>
    <row r="26" spans="1:18" x14ac:dyDescent="0.2">
      <c r="A26" s="2" t="s">
        <v>15</v>
      </c>
      <c r="B26" s="23"/>
      <c r="C26" s="22">
        <v>3038</v>
      </c>
    </row>
    <row r="27" spans="1:18" x14ac:dyDescent="0.2">
      <c r="A27" s="2" t="s">
        <v>22</v>
      </c>
      <c r="C27" s="22"/>
      <c r="F27" s="2">
        <v>415.8</v>
      </c>
    </row>
    <row r="28" spans="1:18" x14ac:dyDescent="0.2">
      <c r="A28" s="2" t="s">
        <v>23</v>
      </c>
      <c r="C28" s="22"/>
      <c r="F28" s="2">
        <v>1686.44</v>
      </c>
    </row>
    <row r="29" spans="1:18" ht="38.25" x14ac:dyDescent="0.2">
      <c r="A29" s="24" t="s">
        <v>24</v>
      </c>
      <c r="C29" s="22"/>
      <c r="F29" s="2">
        <v>509.95</v>
      </c>
    </row>
    <row r="30" spans="1:18" x14ac:dyDescent="0.2">
      <c r="C30" s="22"/>
    </row>
    <row r="31" spans="1:18" ht="25.5" x14ac:dyDescent="0.2">
      <c r="A31" s="24" t="s">
        <v>25</v>
      </c>
      <c r="C31" s="22"/>
      <c r="F31" s="2">
        <f>196.16+4.17</f>
        <v>200.32999999999998</v>
      </c>
    </row>
    <row r="32" spans="1:18" x14ac:dyDescent="0.2">
      <c r="C32" s="22">
        <f>SUM(C20:C31)</f>
        <v>5760.1049999999996</v>
      </c>
      <c r="F32" s="2">
        <f>SUM(F20:F31)</f>
        <v>2812.52</v>
      </c>
    </row>
  </sheetData>
  <pageMargins left="0.70866141732283472" right="0.19685039370078741" top="0.31496062992125984" bottom="0.27559055118110237" header="0.31496062992125984" footer="0.31496062992125984"/>
  <pageSetup paperSize="9" scale="8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2012-09-10T09:15:00Z</dcterms:modified>
</cp:coreProperties>
</file>