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5\проект бюджета на 2025-2027гг\МАТЕРИАЛЫ К БЮДЖЕТУ 2025-2027\8) оценка ожидаемого исполнения\"/>
    </mc:Choice>
  </mc:AlternateContent>
  <xr:revisionPtr revIDLastSave="0" documentId="13_ncr:1_{5837639A-61F1-4438-BB7F-DFFEB7287A0F}" xr6:coauthVersionLast="47" xr6:coauthVersionMax="47" xr10:uidLastSave="{00000000-0000-0000-0000-000000000000}"/>
  <bookViews>
    <workbookView xWindow="375" yWindow="315" windowWidth="18525" windowHeight="15420" xr2:uid="{00000000-000D-0000-FFFF-FFFF00000000}"/>
  </bookViews>
  <sheets>
    <sheet name="расходы МП" sheetId="4" r:id="rId1"/>
  </sheets>
  <calcPr calcId="181029"/>
</workbook>
</file>

<file path=xl/calcChain.xml><?xml version="1.0" encoding="utf-8"?>
<calcChain xmlns="http://schemas.openxmlformats.org/spreadsheetml/2006/main">
  <c r="G16" i="4" l="1"/>
  <c r="G21" i="4"/>
  <c r="E37" i="4"/>
  <c r="E36" i="4"/>
  <c r="E26" i="4"/>
  <c r="E8" i="4"/>
  <c r="E10" i="4"/>
  <c r="E12" i="4"/>
  <c r="E17" i="4"/>
  <c r="E19" i="4"/>
  <c r="E20" i="4"/>
  <c r="E22" i="4"/>
  <c r="E23" i="4"/>
  <c r="E24" i="4"/>
  <c r="E27" i="4"/>
  <c r="E6" i="4"/>
  <c r="G12" i="4" l="1"/>
  <c r="G24" i="4"/>
  <c r="G9" i="4"/>
  <c r="G25" i="4"/>
  <c r="G6" i="4" l="1"/>
  <c r="F6" i="4"/>
  <c r="F9" i="4" l="1"/>
  <c r="F21" i="4"/>
  <c r="F23" i="4"/>
  <c r="F24" i="4"/>
  <c r="F25" i="4"/>
  <c r="B27" i="4" l="1"/>
  <c r="D27" i="4"/>
  <c r="C27" i="4"/>
  <c r="E30" i="4" s="1"/>
  <c r="G23" i="4" l="1"/>
  <c r="F16" i="4"/>
  <c r="G27" i="4"/>
  <c r="G10" i="4" l="1"/>
  <c r="F10" i="4"/>
  <c r="G26" i="4"/>
  <c r="F26" i="4"/>
  <c r="G15" i="4"/>
  <c r="F15" i="4"/>
  <c r="G8" i="4"/>
  <c r="F8" i="4"/>
  <c r="G17" i="4"/>
  <c r="F17" i="4"/>
  <c r="G13" i="4"/>
  <c r="F13" i="4"/>
  <c r="G19" i="4"/>
  <c r="F19" i="4"/>
  <c r="G7" i="4"/>
  <c r="F7" i="4"/>
  <c r="G22" i="4"/>
  <c r="G11" i="4"/>
  <c r="F11" i="4"/>
  <c r="G20" i="4"/>
  <c r="F20" i="4"/>
  <c r="G14" i="4"/>
  <c r="F14" i="4"/>
  <c r="G18" i="4"/>
  <c r="F18" i="4"/>
  <c r="F27" i="4" l="1"/>
  <c r="E33" i="4"/>
</calcChain>
</file>

<file path=xl/sharedStrings.xml><?xml version="1.0" encoding="utf-8"?>
<sst xmlns="http://schemas.openxmlformats.org/spreadsheetml/2006/main" count="32" uniqueCount="32">
  <si>
    <t>Наименование показателя</t>
  </si>
  <si>
    <t>ВСЕГО РАСХОДОВ:</t>
  </si>
  <si>
    <t>Уточненная роспись</t>
  </si>
  <si>
    <t>Динамика к соответствующему периоду прошлого года, %</t>
  </si>
  <si>
    <t>(тыс. руб.)</t>
  </si>
  <si>
    <t xml:space="preserve">    Непрограммное направление деятельности</t>
  </si>
  <si>
    <t>(%) исполнения</t>
  </si>
  <si>
    <t xml:space="preserve">   МП "Развитие образования"</t>
  </si>
  <si>
    <t xml:space="preserve">    МП "Социальная поддержка населения"</t>
  </si>
  <si>
    <t xml:space="preserve">    МП "Развитие культуры"</t>
  </si>
  <si>
    <t xml:space="preserve">    МП "Энергосбережение и повышение энергетической эффективности"</t>
  </si>
  <si>
    <t xml:space="preserve">    МП "Обеспечение безопасности жизнедеятельности населения"</t>
  </si>
  <si>
    <t xml:space="preserve">    МП "Развитие туризма"</t>
  </si>
  <si>
    <t xml:space="preserve">    МП "Управление муниципальными финансами"</t>
  </si>
  <si>
    <t xml:space="preserve">    МП "Развитие физической культуры и спорта"</t>
  </si>
  <si>
    <t xml:space="preserve">    МП "Ремонт автомобильных дорог"</t>
  </si>
  <si>
    <t xml:space="preserve">    МП "Профилактика правонарушений"</t>
  </si>
  <si>
    <t xml:space="preserve">    МП "Развитие малого и среднего предпринимательства"</t>
  </si>
  <si>
    <t xml:space="preserve">    МП "Капитальный ремонт муниципального жилищного фонда"</t>
  </si>
  <si>
    <t xml:space="preserve">    МП "Газификация муниципального образования"</t>
  </si>
  <si>
    <t xml:space="preserve">    МП "Повышение безопасности дорожного движения"</t>
  </si>
  <si>
    <t xml:space="preserve">    МП "Благоустройство территории"</t>
  </si>
  <si>
    <t xml:space="preserve">    МП "Формирование современной городской среды"</t>
  </si>
  <si>
    <t xml:space="preserve">    МП "Программа конкретных дел"</t>
  </si>
  <si>
    <t xml:space="preserve">    МП "Профилактика терроризма и экстремизма"</t>
  </si>
  <si>
    <t xml:space="preserve"> МП "Переселение граждан из аварийного жилищного фонда"</t>
  </si>
  <si>
    <t xml:space="preserve">   МП "Обеспечение жильём молодых семей"</t>
  </si>
  <si>
    <t xml:space="preserve">оценка ожидаемого </t>
  </si>
  <si>
    <t>Исполнено за 2023 г.</t>
  </si>
  <si>
    <t xml:space="preserve"> 2024 год</t>
  </si>
  <si>
    <t>Исполнение на 01.10.2024</t>
  </si>
  <si>
    <t>Оценка ожидаемого исполнения бюджета Светлогорского городского округа по расходам в разрезе муниципальных программ за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</si>
</sst>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7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0" borderId="1"/>
    <xf numFmtId="0" fontId="12" fillId="5" borderId="1"/>
    <xf numFmtId="0" fontId="12" fillId="5" borderId="1"/>
    <xf numFmtId="0" fontId="12" fillId="5" borderId="1"/>
    <xf numFmtId="0" fontId="12" fillId="6" borderId="1"/>
    <xf numFmtId="0" fontId="12" fillId="6" borderId="1"/>
    <xf numFmtId="0" fontId="12" fillId="6" borderId="1"/>
    <xf numFmtId="0" fontId="12" fillId="7" borderId="1"/>
    <xf numFmtId="0" fontId="12" fillId="7" borderId="1"/>
    <xf numFmtId="0" fontId="12" fillId="7" borderId="1"/>
    <xf numFmtId="0" fontId="12" fillId="8" borderId="1"/>
    <xf numFmtId="0" fontId="12" fillId="8" borderId="1"/>
    <xf numFmtId="0" fontId="12" fillId="8" borderId="1"/>
    <xf numFmtId="0" fontId="12" fillId="9" borderId="1"/>
    <xf numFmtId="0" fontId="12" fillId="9" borderId="1"/>
    <xf numFmtId="0" fontId="12" fillId="9" borderId="1"/>
    <xf numFmtId="0" fontId="12" fillId="10" borderId="1"/>
    <xf numFmtId="0" fontId="12" fillId="10" borderId="1"/>
    <xf numFmtId="0" fontId="12" fillId="10" borderId="1"/>
    <xf numFmtId="0" fontId="12" fillId="11" borderId="1"/>
    <xf numFmtId="0" fontId="12" fillId="11" borderId="1"/>
    <xf numFmtId="0" fontId="12" fillId="11" borderId="1"/>
    <xf numFmtId="0" fontId="12" fillId="12" borderId="1"/>
    <xf numFmtId="0" fontId="12" fillId="12" borderId="1"/>
    <xf numFmtId="0" fontId="12" fillId="12" borderId="1"/>
    <xf numFmtId="0" fontId="12" fillId="13" borderId="1"/>
    <xf numFmtId="0" fontId="12" fillId="13" borderId="1"/>
    <xf numFmtId="0" fontId="12" fillId="13" borderId="1"/>
    <xf numFmtId="0" fontId="12" fillId="8" borderId="1"/>
    <xf numFmtId="0" fontId="12" fillId="8" borderId="1"/>
    <xf numFmtId="0" fontId="12" fillId="8" borderId="1"/>
    <xf numFmtId="0" fontId="12" fillId="11" borderId="1"/>
    <xf numFmtId="0" fontId="12" fillId="11" borderId="1"/>
    <xf numFmtId="0" fontId="12" fillId="11" borderId="1"/>
    <xf numFmtId="0" fontId="12" fillId="14" borderId="1"/>
    <xf numFmtId="0" fontId="12" fillId="14" borderId="1"/>
    <xf numFmtId="0" fontId="12" fillId="14" borderId="1"/>
    <xf numFmtId="0" fontId="13" fillId="15" borderId="1"/>
    <xf numFmtId="0" fontId="13" fillId="15" borderId="1"/>
    <xf numFmtId="0" fontId="13" fillId="15" borderId="1"/>
    <xf numFmtId="0" fontId="13" fillId="12" borderId="1"/>
    <xf numFmtId="0" fontId="13" fillId="12" borderId="1"/>
    <xf numFmtId="0" fontId="13" fillId="12" borderId="1"/>
    <xf numFmtId="0" fontId="13" fillId="13" borderId="1"/>
    <xf numFmtId="0" fontId="13" fillId="13" borderId="1"/>
    <xf numFmtId="0" fontId="13" fillId="13" borderId="1"/>
    <xf numFmtId="0" fontId="13" fillId="16" borderId="1"/>
    <xf numFmtId="0" fontId="13" fillId="16" borderId="1"/>
    <xf numFmtId="0" fontId="13" fillId="16" borderId="1"/>
    <xf numFmtId="0" fontId="13" fillId="17" borderId="1"/>
    <xf numFmtId="0" fontId="13" fillId="17" borderId="1"/>
    <xf numFmtId="0" fontId="13" fillId="17" borderId="1"/>
    <xf numFmtId="0" fontId="13" fillId="18" borderId="1"/>
    <xf numFmtId="0" fontId="13" fillId="18" borderId="1"/>
    <xf numFmtId="0" fontId="13" fillId="18" borderId="1"/>
    <xf numFmtId="0" fontId="13" fillId="19" borderId="1"/>
    <xf numFmtId="0" fontId="13" fillId="19" borderId="1"/>
    <xf numFmtId="0" fontId="13" fillId="19" borderId="1"/>
    <xf numFmtId="0" fontId="13" fillId="19" borderId="1"/>
    <xf numFmtId="0" fontId="13" fillId="20" borderId="1"/>
    <xf numFmtId="0" fontId="13" fillId="20" borderId="1"/>
    <xf numFmtId="0" fontId="13" fillId="20" borderId="1"/>
    <xf numFmtId="0" fontId="13" fillId="20" borderId="1"/>
    <xf numFmtId="0" fontId="13" fillId="21" borderId="1"/>
    <xf numFmtId="0" fontId="13" fillId="21" borderId="1"/>
    <xf numFmtId="0" fontId="13" fillId="21" borderId="1"/>
    <xf numFmtId="0" fontId="13" fillId="21" borderId="1"/>
    <xf numFmtId="0" fontId="13" fillId="16" borderId="1"/>
    <xf numFmtId="0" fontId="13" fillId="16" borderId="1"/>
    <xf numFmtId="0" fontId="13" fillId="16" borderId="1"/>
    <xf numFmtId="0" fontId="13" fillId="16" borderId="1"/>
    <xf numFmtId="0" fontId="13" fillId="17" borderId="1"/>
    <xf numFmtId="0" fontId="13" fillId="17" borderId="1"/>
    <xf numFmtId="0" fontId="13" fillId="17" borderId="1"/>
    <xf numFmtId="0" fontId="13" fillId="17" borderId="1"/>
    <xf numFmtId="0" fontId="13" fillId="22" borderId="1"/>
    <xf numFmtId="0" fontId="13" fillId="22" borderId="1"/>
    <xf numFmtId="0" fontId="13" fillId="22" borderId="1"/>
    <xf numFmtId="0" fontId="13" fillId="22" borderId="1"/>
    <xf numFmtId="0" fontId="14" fillId="10" borderId="7"/>
    <xf numFmtId="0" fontId="14" fillId="10" borderId="7"/>
    <xf numFmtId="0" fontId="14" fillId="10" borderId="7"/>
    <xf numFmtId="0" fontId="14" fillId="10" borderId="7"/>
    <xf numFmtId="0" fontId="15" fillId="23" borderId="8"/>
    <xf numFmtId="0" fontId="15" fillId="23" borderId="8"/>
    <xf numFmtId="0" fontId="15" fillId="23" borderId="8"/>
    <xf numFmtId="0" fontId="15" fillId="23" borderId="8"/>
    <xf numFmtId="0" fontId="16" fillId="23" borderId="7"/>
    <xf numFmtId="0" fontId="16" fillId="23" borderId="7"/>
    <xf numFmtId="0" fontId="16" fillId="23" borderId="7"/>
    <xf numFmtId="0" fontId="16" fillId="23" borderId="7"/>
    <xf numFmtId="0" fontId="17" fillId="0" borderId="9"/>
    <xf numFmtId="0" fontId="17" fillId="0" borderId="9"/>
    <xf numFmtId="0" fontId="18" fillId="0" borderId="10"/>
    <xf numFmtId="0" fontId="18" fillId="0" borderId="10"/>
    <xf numFmtId="0" fontId="18" fillId="0" borderId="10"/>
    <xf numFmtId="0" fontId="18" fillId="0" borderId="10"/>
    <xf numFmtId="0" fontId="19" fillId="0" borderId="11"/>
    <xf numFmtId="0" fontId="19" fillId="0" borderId="11"/>
    <xf numFmtId="0" fontId="19" fillId="0" borderId="1"/>
    <xf numFmtId="0" fontId="19" fillId="0" borderId="1"/>
    <xf numFmtId="0" fontId="20" fillId="0" borderId="12"/>
    <xf numFmtId="0" fontId="20" fillId="0" borderId="12"/>
    <xf numFmtId="0" fontId="20" fillId="0" borderId="12"/>
    <xf numFmtId="0" fontId="20" fillId="0" borderId="12"/>
    <xf numFmtId="0" fontId="21" fillId="24" borderId="13"/>
    <xf numFmtId="0" fontId="21" fillId="24" borderId="13"/>
    <xf numFmtId="0" fontId="21" fillId="24" borderId="13"/>
    <xf numFmtId="0" fontId="21" fillId="24" borderId="13"/>
    <xf numFmtId="0" fontId="22" fillId="0" borderId="1"/>
    <xf numFmtId="0" fontId="22" fillId="0" borderId="1"/>
    <xf numFmtId="0" fontId="23" fillId="25" borderId="1"/>
    <xf numFmtId="0" fontId="23" fillId="25" borderId="1"/>
    <xf numFmtId="0" fontId="23" fillId="25" borderId="1"/>
    <xf numFmtId="0" fontId="23" fillId="25" borderId="1"/>
    <xf numFmtId="0" fontId="11" fillId="0" borderId="1"/>
    <xf numFmtId="0" fontId="11" fillId="0" borderId="1"/>
    <xf numFmtId="0" fontId="29" fillId="0" borderId="1"/>
    <xf numFmtId="0" fontId="30" fillId="0" borderId="1"/>
    <xf numFmtId="0" fontId="11" fillId="0" borderId="1"/>
    <xf numFmtId="0" fontId="11" fillId="0" borderId="1"/>
    <xf numFmtId="0" fontId="24" fillId="6" borderId="1"/>
    <xf numFmtId="0" fontId="24" fillId="6" borderId="1"/>
    <xf numFmtId="0" fontId="24" fillId="6" borderId="1"/>
    <xf numFmtId="0" fontId="24" fillId="6" borderId="1"/>
    <xf numFmtId="0" fontId="25" fillId="0" borderId="1"/>
    <xf numFmtId="0" fontId="25" fillId="0" borderId="1"/>
    <xf numFmtId="0" fontId="25" fillId="0" borderId="1"/>
    <xf numFmtId="0" fontId="25" fillId="0" borderId="1"/>
    <xf numFmtId="0" fontId="11" fillId="26" borderId="14"/>
    <xf numFmtId="0" fontId="11" fillId="26" borderId="14"/>
    <xf numFmtId="0" fontId="11" fillId="26" borderId="14"/>
    <xf numFmtId="0" fontId="11" fillId="26" borderId="14"/>
    <xf numFmtId="0" fontId="26" fillId="0" borderId="15"/>
    <xf numFmtId="0" fontId="26" fillId="0" borderId="15"/>
    <xf numFmtId="0" fontId="26" fillId="0" borderId="15"/>
    <xf numFmtId="0" fontId="26" fillId="0" borderId="15"/>
    <xf numFmtId="0" fontId="27" fillId="0" borderId="1"/>
    <xf numFmtId="0" fontId="27" fillId="0" borderId="1"/>
    <xf numFmtId="0" fontId="27" fillId="0" borderId="1"/>
    <xf numFmtId="0" fontId="27" fillId="0" borderId="1"/>
    <xf numFmtId="0" fontId="28" fillId="7" borderId="1"/>
    <xf numFmtId="0" fontId="28" fillId="7" borderId="1"/>
    <xf numFmtId="0" fontId="28" fillId="7" borderId="1"/>
    <xf numFmtId="0" fontId="28" fillId="7" borderId="1"/>
  </cellStyleXfs>
  <cellXfs count="30">
    <xf numFmtId="0" fontId="0" fillId="0" borderId="0" xfId="0"/>
    <xf numFmtId="0" fontId="7" fillId="0" borderId="2" xfId="7" applyFont="1">
      <alignment vertical="top" wrapText="1"/>
    </xf>
    <xf numFmtId="4" fontId="7" fillId="0" borderId="2" xfId="8" applyNumberFormat="1" applyFont="1">
      <alignment horizontal="center" vertical="top" shrinkToFit="1"/>
    </xf>
    <xf numFmtId="0" fontId="9" fillId="0" borderId="2" xfId="6" applyFont="1">
      <alignment horizontal="center" vertical="center" wrapText="1"/>
    </xf>
    <xf numFmtId="0" fontId="9" fillId="0" borderId="2" xfId="11" applyFont="1">
      <alignment horizontal="left"/>
    </xf>
    <xf numFmtId="4" fontId="7" fillId="0" borderId="2" xfId="7" applyNumberFormat="1" applyFont="1" applyAlignment="1">
      <alignment horizontal="center" vertical="center" wrapText="1"/>
    </xf>
    <xf numFmtId="4" fontId="9" fillId="0" borderId="2" xfId="11" applyNumberFormat="1" applyFont="1" applyAlignment="1">
      <alignment horizontal="center" vertical="center"/>
    </xf>
    <xf numFmtId="0" fontId="8" fillId="0" borderId="0" xfId="0" applyFont="1"/>
    <xf numFmtId="4" fontId="8" fillId="0" borderId="0" xfId="0" applyNumberFormat="1" applyFont="1" applyAlignment="1">
      <alignment horizontal="center" vertical="center"/>
    </xf>
    <xf numFmtId="9" fontId="8" fillId="0" borderId="0" xfId="0" applyNumberFormat="1" applyFont="1" applyAlignment="1">
      <alignment horizontal="center"/>
    </xf>
    <xf numFmtId="9" fontId="8" fillId="0" borderId="5" xfId="0" applyNumberFormat="1" applyFont="1" applyBorder="1" applyAlignment="1">
      <alignment horizontal="center"/>
    </xf>
    <xf numFmtId="9" fontId="10" fillId="0" borderId="5" xfId="0" applyNumberFormat="1" applyFont="1" applyBorder="1" applyAlignment="1">
      <alignment horizontal="center"/>
    </xf>
    <xf numFmtId="9" fontId="8" fillId="0" borderId="0" xfId="0" applyNumberFormat="1" applyFont="1"/>
    <xf numFmtId="9" fontId="7" fillId="0" borderId="6" xfId="8" applyNumberFormat="1" applyFont="1" applyBorder="1">
      <alignment horizontal="center" vertical="top" shrinkToFit="1"/>
    </xf>
    <xf numFmtId="9" fontId="9" fillId="0" borderId="6" xfId="11" applyNumberFormat="1" applyFont="1" applyBorder="1" applyAlignment="1">
      <alignment horizontal="center"/>
    </xf>
    <xf numFmtId="3" fontId="7" fillId="0" borderId="2" xfId="8" applyNumberFormat="1" applyFont="1">
      <alignment horizontal="center" vertical="top" shrinkToFit="1"/>
    </xf>
    <xf numFmtId="4" fontId="8" fillId="0" borderId="0" xfId="0" applyNumberFormat="1" applyFont="1"/>
    <xf numFmtId="4" fontId="9" fillId="0" borderId="3" xfId="6" applyNumberFormat="1" applyFont="1" applyBorder="1">
      <alignment horizontal="center" vertical="center" wrapText="1"/>
    </xf>
    <xf numFmtId="9" fontId="9" fillId="0" borderId="3" xfId="6" applyNumberFormat="1" applyFont="1" applyBorder="1">
      <alignment horizontal="center" vertical="center" wrapText="1"/>
    </xf>
    <xf numFmtId="9" fontId="10" fillId="0" borderId="1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9" fillId="0" borderId="3" xfId="6" applyFont="1" applyBorder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 wrapText="1"/>
    </xf>
    <xf numFmtId="4" fontId="9" fillId="0" borderId="6" xfId="6" applyNumberFormat="1" applyFont="1" applyBorder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3" fontId="9" fillId="0" borderId="2" xfId="8" applyNumberFormat="1" applyFont="1">
      <alignment horizontal="center" vertical="top" shrinkToFit="1"/>
    </xf>
    <xf numFmtId="3" fontId="8" fillId="0" borderId="0" xfId="0" applyNumberFormat="1" applyFont="1"/>
  </cellXfs>
  <cellStyles count="170">
    <cellStyle name="20% - Акцент1 2" xfId="26" xr:uid="{F43348D0-CC9C-467B-877A-2B11B9C18BE4}"/>
    <cellStyle name="20% - Акцент1 3" xfId="27" xr:uid="{6AD3A633-25BE-4A27-8D4C-529F9B055A62}"/>
    <cellStyle name="20% - Акцент1 4" xfId="28" xr:uid="{EE05658A-AAE5-4090-8DAD-C3CD76DB4C46}"/>
    <cellStyle name="20% - Акцент2 2" xfId="29" xr:uid="{FBD19F0E-1805-4DBE-91B2-78B58033D0BA}"/>
    <cellStyle name="20% - Акцент2 3" xfId="30" xr:uid="{8E826EF5-1E1F-4E62-B286-9F42A7F3F511}"/>
    <cellStyle name="20% - Акцент2 4" xfId="31" xr:uid="{B928AFA4-F96A-4106-91AA-E659282CFE6C}"/>
    <cellStyle name="20% - Акцент3 2" xfId="32" xr:uid="{1FD95197-2EF3-4660-9E51-2AEC8BA8D00A}"/>
    <cellStyle name="20% - Акцент3 3" xfId="33" xr:uid="{58A5A2E5-BB6F-4689-A77D-F7E63C7B8050}"/>
    <cellStyle name="20% - Акцент3 4" xfId="34" xr:uid="{84DAA227-9949-42A4-A8F8-F88C8CD87A6E}"/>
    <cellStyle name="20% - Акцент4 2" xfId="35" xr:uid="{CE98339F-2605-4FDC-8961-3AD54E5468CE}"/>
    <cellStyle name="20% - Акцент4 3" xfId="36" xr:uid="{5B15E7BB-21C7-4662-A14D-E1CF3C1757D4}"/>
    <cellStyle name="20% - Акцент4 4" xfId="37" xr:uid="{9E0E7055-DDB8-4538-BE46-96708CDF93BC}"/>
    <cellStyle name="20% - Акцент5 2" xfId="38" xr:uid="{D08EA91C-D032-49A0-B791-8B50096DD0EE}"/>
    <cellStyle name="20% - Акцент5 3" xfId="39" xr:uid="{7E5B4918-5BC6-4272-A579-F9467235294C}"/>
    <cellStyle name="20% - Акцент5 4" xfId="40" xr:uid="{C3E86F2E-DE17-4FBA-9BCA-07F121692F3B}"/>
    <cellStyle name="20% - Акцент6 2" xfId="41" xr:uid="{C2EDCD7A-F8E1-4FBD-8B43-2C0889F6FF96}"/>
    <cellStyle name="20% - Акцент6 3" xfId="42" xr:uid="{BA70FA0A-9862-4BEC-B300-CDC494454A8D}"/>
    <cellStyle name="20% - Акцент6 4" xfId="43" xr:uid="{C1FF61E3-7556-42DB-922E-C34BE22E9760}"/>
    <cellStyle name="40% - Акцент1 2" xfId="44" xr:uid="{D558B557-CDA7-4AED-8D23-289E80D0B8D9}"/>
    <cellStyle name="40% - Акцент1 3" xfId="45" xr:uid="{806454DC-B0AE-4F54-8C71-35E52D9A70CC}"/>
    <cellStyle name="40% - Акцент1 4" xfId="46" xr:uid="{EF81B349-ABEE-475E-B45A-D10C3535636E}"/>
    <cellStyle name="40% - Акцент2 2" xfId="47" xr:uid="{49C658B8-2B44-4A36-B7A3-F2045AC653E3}"/>
    <cellStyle name="40% - Акцент2 3" xfId="48" xr:uid="{F782ED5A-0AF7-4543-BAE8-4372ECC93648}"/>
    <cellStyle name="40% - Акцент2 4" xfId="49" xr:uid="{5A9DB141-359E-4422-864A-8A2700C31525}"/>
    <cellStyle name="40% - Акцент3 2" xfId="50" xr:uid="{DF349629-CC7E-496B-BE65-0BF2E23E1A43}"/>
    <cellStyle name="40% - Акцент3 3" xfId="51" xr:uid="{0AD3BB3F-FF59-4432-AB92-20F3C705B9DA}"/>
    <cellStyle name="40% - Акцент3 4" xfId="52" xr:uid="{C24BF36A-F1EC-4DA4-89F3-7D19FD853ACB}"/>
    <cellStyle name="40% - Акцент4 2" xfId="53" xr:uid="{BFD30844-F2FD-4C40-AFBE-EA41455D6021}"/>
    <cellStyle name="40% - Акцент4 3" xfId="54" xr:uid="{4D6A4DB3-E048-4B44-959B-9B6EDF9372F3}"/>
    <cellStyle name="40% - Акцент4 4" xfId="55" xr:uid="{45897BA5-0D82-4A9B-905C-6315E09ECAA0}"/>
    <cellStyle name="40% - Акцент5 2" xfId="56" xr:uid="{F69602BC-5D49-49E8-8048-7EB89E6D6406}"/>
    <cellStyle name="40% - Акцент5 3" xfId="57" xr:uid="{9C210D3E-2C8B-40F8-9C4E-CEA739E73ED0}"/>
    <cellStyle name="40% - Акцент5 4" xfId="58" xr:uid="{58EBFBD2-808A-4334-AAA1-F2C8387EF9F2}"/>
    <cellStyle name="40% - Акцент6 2" xfId="59" xr:uid="{A0A553DC-8617-4B66-B47B-BFC2208CACAF}"/>
    <cellStyle name="40% - Акцент6 3" xfId="60" xr:uid="{87A95909-EFD6-4A93-96D7-80FBD0B1E7F7}"/>
    <cellStyle name="40% - Акцент6 4" xfId="61" xr:uid="{FB73BF3F-31BE-44F7-9E39-3B68980BD3A6}"/>
    <cellStyle name="60% - Акцент1 2" xfId="62" xr:uid="{4D230414-BF72-4035-8196-E90B4A0F5580}"/>
    <cellStyle name="60% - Акцент1 3" xfId="63" xr:uid="{3D244133-4518-41F4-BC77-51471A2CF44D}"/>
    <cellStyle name="60% - Акцент1 4" xfId="64" xr:uid="{8606CBB0-1384-42C9-9BED-19DD6E9FDB15}"/>
    <cellStyle name="60% - Акцент2 2" xfId="65" xr:uid="{6B7ED3BE-E1FC-42B2-9A5F-EF7F0B20C573}"/>
    <cellStyle name="60% - Акцент2 3" xfId="66" xr:uid="{930C7C7F-66B7-480F-A6D9-18C1F2ECE46D}"/>
    <cellStyle name="60% - Акцент2 4" xfId="67" xr:uid="{293B884D-9B41-4096-ADC9-8ECD7671FBBD}"/>
    <cellStyle name="60% - Акцент3 2" xfId="68" xr:uid="{6D324C5C-FE30-47A7-99A0-5D2A40BFA179}"/>
    <cellStyle name="60% - Акцент3 3" xfId="69" xr:uid="{854E87CA-E68E-4DEE-B067-B2F0B28FE0A7}"/>
    <cellStyle name="60% - Акцент3 4" xfId="70" xr:uid="{CC96CA90-D1D1-40E8-97F3-7AB5B502F922}"/>
    <cellStyle name="60% - Акцент4 2" xfId="71" xr:uid="{B7898975-1DB6-4667-970D-06E102E248C9}"/>
    <cellStyle name="60% - Акцент4 3" xfId="72" xr:uid="{5F55F5CB-221F-4443-A5FC-50A7896B4920}"/>
    <cellStyle name="60% - Акцент4 4" xfId="73" xr:uid="{C98FED07-2C5C-484B-9C91-94C8B3B4408F}"/>
    <cellStyle name="60% - Акцент5 2" xfId="74" xr:uid="{89BBAFFE-9B1B-4D73-AFA9-12255FED9691}"/>
    <cellStyle name="60% - Акцент5 3" xfId="75" xr:uid="{ACBEEA38-9A61-4309-89BF-3DBAB50C4CE3}"/>
    <cellStyle name="60% - Акцент5 4" xfId="76" xr:uid="{FDD4F920-F51D-4FD4-9810-A49DFADF6146}"/>
    <cellStyle name="60% - Акцент6 2" xfId="77" xr:uid="{2144DEAC-473F-4301-B522-07D031B0C42E}"/>
    <cellStyle name="60% - Акцент6 3" xfId="78" xr:uid="{F15417C6-CBA3-4655-A891-DADB6206D149}"/>
    <cellStyle name="60% - Акцент6 4" xfId="79" xr:uid="{5417A6B3-94F6-4AD4-8E12-8CE635D357E2}"/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Акцент1 2" xfId="81" xr:uid="{D358D10B-715D-4D63-B60B-C6B08DB69987}"/>
    <cellStyle name="Акцент1 3" xfId="82" xr:uid="{356C4EE3-0D7F-4040-A02F-EE6C151E1929}"/>
    <cellStyle name="Акцент1 4" xfId="83" xr:uid="{5B124D62-B26F-409A-8878-5B311102B982}"/>
    <cellStyle name="Акцент1 5" xfId="80" xr:uid="{BFE1DE99-5911-40DE-9838-C656A5ED595B}"/>
    <cellStyle name="Акцент2 2" xfId="85" xr:uid="{43C3C9EC-88C8-4222-8F5C-2B96A92EA40A}"/>
    <cellStyle name="Акцент2 3" xfId="86" xr:uid="{B427A3F0-48F4-4E1A-8FCB-60FB7738ACBD}"/>
    <cellStyle name="Акцент2 4" xfId="87" xr:uid="{D88675D1-3137-4961-8F21-707E6E8CED7D}"/>
    <cellStyle name="Акцент2 5" xfId="84" xr:uid="{B8172AC3-ABF5-423B-8B78-C778B502A53A}"/>
    <cellStyle name="Акцент3 2" xfId="89" xr:uid="{7751DC71-0F08-4204-86DA-6BBFD3B7771B}"/>
    <cellStyle name="Акцент3 3" xfId="90" xr:uid="{64C942D1-F3D2-447D-B7E4-EAA5E15712C1}"/>
    <cellStyle name="Акцент3 4" xfId="91" xr:uid="{C0868F17-4E97-42D1-9CCF-A43FC73D2134}"/>
    <cellStyle name="Акцент3 5" xfId="88" xr:uid="{AC5079AD-4188-481C-88A6-347EA5D285C2}"/>
    <cellStyle name="Акцент4 2" xfId="93" xr:uid="{A7D8B00E-BD79-4CFC-BBDB-87D762F748C9}"/>
    <cellStyle name="Акцент4 3" xfId="94" xr:uid="{3782EA31-9E01-455A-94C3-484EEE424A57}"/>
    <cellStyle name="Акцент4 4" xfId="95" xr:uid="{71340C57-952F-4157-8358-614975F3948A}"/>
    <cellStyle name="Акцент4 5" xfId="92" xr:uid="{6791EBC0-AE06-4D04-8D27-1B411BF9BD7B}"/>
    <cellStyle name="Акцент5 2" xfId="97" xr:uid="{E56CC46F-D95E-4276-92C8-F38A2C869FF6}"/>
    <cellStyle name="Акцент5 3" xfId="98" xr:uid="{659C5F2A-05D2-4119-B237-953DC00D52D9}"/>
    <cellStyle name="Акцент5 4" xfId="99" xr:uid="{452B354A-FEAC-474E-BC31-2D9D248C1481}"/>
    <cellStyle name="Акцент5 5" xfId="96" xr:uid="{7FA88C2F-A7D7-4F45-9B3B-301A1EBD3F11}"/>
    <cellStyle name="Акцент6 2" xfId="101" xr:uid="{5EC18D15-A68E-4B15-81DE-669AB8DAF592}"/>
    <cellStyle name="Акцент6 3" xfId="102" xr:uid="{FC7501FE-3058-44DA-A3DF-CA353ECD17FE}"/>
    <cellStyle name="Акцент6 4" xfId="103" xr:uid="{F981C385-8C9A-4A0F-9AED-319663D2BB5B}"/>
    <cellStyle name="Акцент6 5" xfId="100" xr:uid="{102CFDA4-9A64-42FD-98BA-2FF51FD96BEA}"/>
    <cellStyle name="Ввод  2" xfId="105" xr:uid="{2F993EC4-8932-4B19-8FD9-E136FAC6FBE5}"/>
    <cellStyle name="Ввод  3" xfId="106" xr:uid="{4A7C1336-9857-46E4-B3B7-156B54855FBB}"/>
    <cellStyle name="Ввод  4" xfId="107" xr:uid="{78D407CD-8AE7-436F-BF1E-5C98FC6D9CC5}"/>
    <cellStyle name="Ввод  5" xfId="104" xr:uid="{198790CD-78B6-48C2-86FB-EB07C231B1F5}"/>
    <cellStyle name="Вывод 2" xfId="109" xr:uid="{5CD2CBB6-E0BA-4044-8750-8C04D9AA8F30}"/>
    <cellStyle name="Вывод 3" xfId="110" xr:uid="{80277547-4C88-4BF5-8E41-D6ED9E17B32C}"/>
    <cellStyle name="Вывод 4" xfId="111" xr:uid="{50F1B0D0-0A17-40D2-8E84-36FA3211E6DE}"/>
    <cellStyle name="Вывод 5" xfId="108" xr:uid="{D21D1194-9230-4114-97FE-CBBD0919065F}"/>
    <cellStyle name="Вычисление 2" xfId="113" xr:uid="{96C3B1D4-5AE4-442E-956A-181472A58B0C}"/>
    <cellStyle name="Вычисление 3" xfId="114" xr:uid="{0356C3F8-1AAE-4829-B8E8-AC23711103A7}"/>
    <cellStyle name="Вычисление 4" xfId="115" xr:uid="{D3E9FE14-8716-4F83-BA39-CC91F742E2C1}"/>
    <cellStyle name="Вычисление 5" xfId="112" xr:uid="{5616DB35-5721-4EC6-BEED-9ABA9C1B0C3F}"/>
    <cellStyle name="Заголовок 1 2" xfId="117" xr:uid="{2F5F9485-FF32-4BBF-A9A6-C3532A2E0296}"/>
    <cellStyle name="Заголовок 1 3" xfId="116" xr:uid="{34DFB4B8-C690-4480-9091-EE4BC0BD80A4}"/>
    <cellStyle name="Заголовок 2 2" xfId="119" xr:uid="{A261A6FF-15AB-4A42-9789-7DC15059A357}"/>
    <cellStyle name="Заголовок 2 3" xfId="120" xr:uid="{C4E6ECA7-DDCD-4297-AFCB-3175A471607F}"/>
    <cellStyle name="Заголовок 2 4" xfId="121" xr:uid="{D2012AA2-EDF6-4F34-AE87-0AC0DD44BDC3}"/>
    <cellStyle name="Заголовок 2 5" xfId="118" xr:uid="{5653F95C-82DE-4068-BD6B-376B0E887117}"/>
    <cellStyle name="Заголовок 3 2" xfId="123" xr:uid="{751DEDAF-689F-48F9-A705-BD46CF531CA4}"/>
    <cellStyle name="Заголовок 3 3" xfId="122" xr:uid="{F80EB042-74FC-4E0F-8F40-19EC8097A68B}"/>
    <cellStyle name="Заголовок 4 2" xfId="125" xr:uid="{3620141D-81F4-4F58-BA08-DF3DDC9A3D4F}"/>
    <cellStyle name="Заголовок 4 3" xfId="124" xr:uid="{2826BECE-E7A0-4391-85EF-CEF18D49DAC1}"/>
    <cellStyle name="Итог 2" xfId="127" xr:uid="{24E5FB16-E0B8-42BA-942E-A472B90FFF97}"/>
    <cellStyle name="Итог 3" xfId="128" xr:uid="{596C8339-BE90-4228-9F73-A61A053A7E46}"/>
    <cellStyle name="Итог 4" xfId="129" xr:uid="{D6E3B5FA-4938-4811-A7F6-3BFD7C91E4D5}"/>
    <cellStyle name="Итог 5" xfId="126" xr:uid="{41721FDB-1607-4BD0-8217-CF5F2CD3F795}"/>
    <cellStyle name="Контрольная ячейка 2" xfId="131" xr:uid="{681258A4-55D1-4F8F-876A-7C6BDC5AFACF}"/>
    <cellStyle name="Контрольная ячейка 3" xfId="132" xr:uid="{9FFE64B5-1278-4F83-A08A-00ACA34621F1}"/>
    <cellStyle name="Контрольная ячейка 4" xfId="133" xr:uid="{5A01A94F-7333-4427-BB3A-FAF0983E2F28}"/>
    <cellStyle name="Контрольная ячейка 5" xfId="130" xr:uid="{47776B17-1771-4FDF-B1B4-2220AB1A451A}"/>
    <cellStyle name="Название 2" xfId="135" xr:uid="{ADCE0DEA-4D8B-44FA-AA0E-E3038EE01C1A}"/>
    <cellStyle name="Название 3" xfId="134" xr:uid="{747C373A-87DC-4A48-9EF3-0E97D914852F}"/>
    <cellStyle name="Нейтральный 2" xfId="137" xr:uid="{46098A34-2CA6-49C4-A3A8-72183FE6A33F}"/>
    <cellStyle name="Нейтральный 3" xfId="138" xr:uid="{4945C49C-67CF-40DC-B82E-FE6EA9654854}"/>
    <cellStyle name="Нейтральный 4" xfId="139" xr:uid="{736384CA-65D8-45F7-A49F-4052F8F7CCD4}"/>
    <cellStyle name="Нейтральный 5" xfId="136" xr:uid="{B1EC7221-E70B-4425-9359-2D6B2FD5EF25}"/>
    <cellStyle name="Обычный" xfId="0" builtinId="0"/>
    <cellStyle name="Обычный 2" xfId="140" xr:uid="{CEAE9CE9-5929-4FD5-AF6B-E9674052DF8A}"/>
    <cellStyle name="Обычный 2 2" xfId="141" xr:uid="{4035D842-4CE8-46E1-9818-00B67086AABE}"/>
    <cellStyle name="Обычный 2 3" xfId="142" xr:uid="{8E7AA5F7-D592-4A56-AD62-33F9DF0370CD}"/>
    <cellStyle name="Обычный 3" xfId="143" xr:uid="{FE5BECA0-D5F4-473F-8CDC-78BBBEEA4268}"/>
    <cellStyle name="Обычный 3 2" xfId="144" xr:uid="{2FB22B1B-CBE4-46C2-8E23-65F5DE221EF4}"/>
    <cellStyle name="Обычный 4" xfId="145" xr:uid="{EAB42F3B-9D26-440E-BBAD-375D90A99870}"/>
    <cellStyle name="Обычный 5" xfId="25" xr:uid="{E07CE34E-AE70-4CB9-A1E3-3F9AB22AA64C}"/>
    <cellStyle name="Плохой 2" xfId="147" xr:uid="{E7C24F38-F31D-4121-BB05-04905EF9DCF5}"/>
    <cellStyle name="Плохой 3" xfId="148" xr:uid="{0BE4CCA3-EADC-4DF4-9082-03F0B6315D68}"/>
    <cellStyle name="Плохой 4" xfId="149" xr:uid="{D35A86ED-8BE4-4B01-9DCE-E6584FB858D5}"/>
    <cellStyle name="Плохой 5" xfId="146" xr:uid="{8A3B0592-AB2B-4103-9E6F-C031A5EA1ABD}"/>
    <cellStyle name="Пояснение 2" xfId="151" xr:uid="{60A068C9-99CC-4464-8D27-01CEFA0B8276}"/>
    <cellStyle name="Пояснение 3" xfId="152" xr:uid="{CBBE9211-D153-4107-AC3F-BE74072DFBC6}"/>
    <cellStyle name="Пояснение 4" xfId="153" xr:uid="{C79E7E5F-00C5-4393-A534-EE8D7232849B}"/>
    <cellStyle name="Пояснение 5" xfId="150" xr:uid="{AAF5EBBB-4D27-4BC0-B51B-46C4AB6DFC63}"/>
    <cellStyle name="Примечание 2" xfId="155" xr:uid="{8E09D299-93CD-4E97-9B43-5DFD42FCECAB}"/>
    <cellStyle name="Примечание 3" xfId="156" xr:uid="{D1707EE5-FCE2-4BF7-B085-AAEB2CB703CA}"/>
    <cellStyle name="Примечание 4" xfId="157" xr:uid="{77C6634F-B0DE-4BCF-BA06-699A144BDB2E}"/>
    <cellStyle name="Примечание 5" xfId="154" xr:uid="{FF693C56-24BC-4CF3-A97C-4F5BAA073738}"/>
    <cellStyle name="Связанная ячейка 2" xfId="159" xr:uid="{626FB55E-F421-439C-9CE2-F54429028FB8}"/>
    <cellStyle name="Связанная ячейка 3" xfId="160" xr:uid="{303D9B15-49DC-4592-AE68-DB9A8F21E04B}"/>
    <cellStyle name="Связанная ячейка 4" xfId="161" xr:uid="{B4CA446C-E84D-4D42-9F76-38674EF26346}"/>
    <cellStyle name="Связанная ячейка 5" xfId="158" xr:uid="{8EBCABFE-7044-4D13-B1B0-097BB57A7862}"/>
    <cellStyle name="Текст предупреждения 2" xfId="163" xr:uid="{7A230507-3557-4F36-8971-30976505B16B}"/>
    <cellStyle name="Текст предупреждения 3" xfId="164" xr:uid="{732FFE9C-2BF0-4231-99FE-58DB42277E4B}"/>
    <cellStyle name="Текст предупреждения 4" xfId="165" xr:uid="{FA238025-653E-484F-8F9A-B59BE522E044}"/>
    <cellStyle name="Текст предупреждения 5" xfId="162" xr:uid="{E5C27111-D7A9-45EB-829F-027573DE2798}"/>
    <cellStyle name="Хороший 2" xfId="167" xr:uid="{5FFE080E-F099-43D8-ABB0-24D14F29BE97}"/>
    <cellStyle name="Хороший 3" xfId="168" xr:uid="{529E124E-1824-484D-8703-F92A3AC17185}"/>
    <cellStyle name="Хороший 4" xfId="169" xr:uid="{08EB0C63-AC94-4830-B8C7-4ADF01BAA1C8}"/>
    <cellStyle name="Хороший 5" xfId="166" xr:uid="{B9C31EF4-98F5-4777-916B-232B71DC096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24693-6D7C-4F38-8FAF-B0BF0DDAC505}">
  <dimension ref="A2:H37"/>
  <sheetViews>
    <sheetView tabSelected="1" topLeftCell="A11" zoomScale="110" zoomScaleNormal="110" workbookViewId="0">
      <selection activeCell="J9" sqref="J9"/>
    </sheetView>
  </sheetViews>
  <sheetFormatPr defaultRowHeight="15" x14ac:dyDescent="0.25"/>
  <cols>
    <col min="1" max="1" width="29" style="7" customWidth="1"/>
    <col min="2" max="2" width="15.7109375" style="8" customWidth="1"/>
    <col min="3" max="3" width="16.5703125" style="7" customWidth="1"/>
    <col min="4" max="5" width="12.5703125" style="7" customWidth="1"/>
    <col min="6" max="6" width="12" style="12" customWidth="1"/>
    <col min="7" max="7" width="17.5703125" style="9" customWidth="1"/>
    <col min="8" max="8" width="0" style="7" hidden="1" customWidth="1"/>
    <col min="9" max="16384" width="9.140625" style="7"/>
  </cols>
  <sheetData>
    <row r="2" spans="1:8" ht="31.5" customHeight="1" x14ac:dyDescent="0.25">
      <c r="A2" s="20" t="s">
        <v>31</v>
      </c>
      <c r="B2" s="20"/>
      <c r="C2" s="20"/>
      <c r="D2" s="20"/>
      <c r="E2" s="20"/>
      <c r="F2" s="20"/>
      <c r="G2" s="20"/>
    </row>
    <row r="3" spans="1:8" x14ac:dyDescent="0.25">
      <c r="D3" s="7" t="s">
        <v>4</v>
      </c>
    </row>
    <row r="4" spans="1:8" ht="24.75" customHeight="1" x14ac:dyDescent="0.25">
      <c r="A4" s="22" t="s">
        <v>0</v>
      </c>
      <c r="B4" s="17" t="s">
        <v>28</v>
      </c>
      <c r="C4" s="25" t="s">
        <v>29</v>
      </c>
      <c r="D4" s="26"/>
      <c r="E4" s="27"/>
      <c r="F4" s="18" t="s">
        <v>6</v>
      </c>
      <c r="G4" s="18" t="s">
        <v>3</v>
      </c>
      <c r="H4" s="12">
        <v>0.95</v>
      </c>
    </row>
    <row r="5" spans="1:8" ht="34.5" customHeight="1" x14ac:dyDescent="0.25">
      <c r="A5" s="23"/>
      <c r="B5" s="21"/>
      <c r="C5" s="3" t="s">
        <v>2</v>
      </c>
      <c r="D5" s="3" t="s">
        <v>30</v>
      </c>
      <c r="E5" s="3" t="s">
        <v>27</v>
      </c>
      <c r="F5" s="24"/>
      <c r="G5" s="19"/>
    </row>
    <row r="6" spans="1:8" x14ac:dyDescent="0.25">
      <c r="A6" s="1" t="s">
        <v>7</v>
      </c>
      <c r="B6" s="5">
        <v>606451</v>
      </c>
      <c r="C6" s="2">
        <v>1477136</v>
      </c>
      <c r="D6" s="2">
        <v>1160363</v>
      </c>
      <c r="E6" s="15">
        <f>C6*$H$4</f>
        <v>1403279.2</v>
      </c>
      <c r="F6" s="13">
        <f>E6/C6</f>
        <v>0.95</v>
      </c>
      <c r="G6" s="10">
        <f>E6/B6</f>
        <v>2.3139201683235742</v>
      </c>
    </row>
    <row r="7" spans="1:8" ht="25.5" x14ac:dyDescent="0.25">
      <c r="A7" s="1" t="s">
        <v>8</v>
      </c>
      <c r="B7" s="5">
        <v>29700</v>
      </c>
      <c r="C7" s="2">
        <v>38086</v>
      </c>
      <c r="D7" s="2">
        <v>19645</v>
      </c>
      <c r="E7" s="15">
        <v>38086</v>
      </c>
      <c r="F7" s="13">
        <f>E7/C7</f>
        <v>1</v>
      </c>
      <c r="G7" s="10">
        <f t="shared" ref="G7:G26" si="0">E7/B7</f>
        <v>1.2823569023569024</v>
      </c>
    </row>
    <row r="8" spans="1:8" x14ac:dyDescent="0.25">
      <c r="A8" s="1" t="s">
        <v>9</v>
      </c>
      <c r="B8" s="5">
        <v>48756</v>
      </c>
      <c r="C8" s="2">
        <v>56554</v>
      </c>
      <c r="D8" s="2">
        <v>41153</v>
      </c>
      <c r="E8" s="15">
        <f t="shared" ref="E7:E27" si="1">C8*$H$4</f>
        <v>53726.299999999996</v>
      </c>
      <c r="F8" s="13">
        <f t="shared" ref="F8:F26" si="2">E8/C8</f>
        <v>0.95</v>
      </c>
      <c r="G8" s="10">
        <f t="shared" si="0"/>
        <v>1.1019423250471736</v>
      </c>
    </row>
    <row r="9" spans="1:8" ht="38.25" x14ac:dyDescent="0.25">
      <c r="A9" s="1" t="s">
        <v>10</v>
      </c>
      <c r="B9" s="5">
        <v>5334</v>
      </c>
      <c r="C9" s="2">
        <v>2198</v>
      </c>
      <c r="D9" s="2">
        <v>1595</v>
      </c>
      <c r="E9" s="15">
        <v>2198</v>
      </c>
      <c r="F9" s="13">
        <f t="shared" si="2"/>
        <v>1</v>
      </c>
      <c r="G9" s="10">
        <f t="shared" si="0"/>
        <v>0.4120734908136483</v>
      </c>
    </row>
    <row r="10" spans="1:8" ht="38.25" x14ac:dyDescent="0.25">
      <c r="A10" s="1" t="s">
        <v>11</v>
      </c>
      <c r="B10" s="5">
        <v>16544</v>
      </c>
      <c r="C10" s="2">
        <v>24542</v>
      </c>
      <c r="D10" s="2">
        <v>14864</v>
      </c>
      <c r="E10" s="15">
        <f t="shared" si="1"/>
        <v>23314.899999999998</v>
      </c>
      <c r="F10" s="13">
        <f t="shared" si="2"/>
        <v>0.95</v>
      </c>
      <c r="G10" s="10">
        <f t="shared" si="0"/>
        <v>1.4092661992263056</v>
      </c>
    </row>
    <row r="11" spans="1:8" x14ac:dyDescent="0.25">
      <c r="A11" s="1" t="s">
        <v>12</v>
      </c>
      <c r="B11" s="5">
        <v>19368</v>
      </c>
      <c r="C11" s="2">
        <v>25759</v>
      </c>
      <c r="D11" s="2">
        <v>13496</v>
      </c>
      <c r="E11" s="15">
        <v>25000</v>
      </c>
      <c r="F11" s="13">
        <f t="shared" si="2"/>
        <v>0.97053457044139912</v>
      </c>
      <c r="G11" s="10">
        <f t="shared" si="0"/>
        <v>1.2907889301941347</v>
      </c>
    </row>
    <row r="12" spans="1:8" ht="25.5" x14ac:dyDescent="0.25">
      <c r="A12" s="1" t="s">
        <v>13</v>
      </c>
      <c r="B12" s="5">
        <v>8788</v>
      </c>
      <c r="C12" s="2">
        <v>0</v>
      </c>
      <c r="D12" s="2">
        <v>0</v>
      </c>
      <c r="E12" s="15">
        <f t="shared" si="1"/>
        <v>0</v>
      </c>
      <c r="F12" s="13"/>
      <c r="G12" s="10">
        <f t="shared" si="0"/>
        <v>0</v>
      </c>
    </row>
    <row r="13" spans="1:8" ht="25.5" x14ac:dyDescent="0.25">
      <c r="A13" s="1" t="s">
        <v>14</v>
      </c>
      <c r="B13" s="5">
        <v>17786</v>
      </c>
      <c r="C13" s="2">
        <v>24141</v>
      </c>
      <c r="D13" s="2">
        <v>14591</v>
      </c>
      <c r="E13" s="15">
        <v>24141</v>
      </c>
      <c r="F13" s="13">
        <f t="shared" si="2"/>
        <v>1</v>
      </c>
      <c r="G13" s="10">
        <f t="shared" si="0"/>
        <v>1.3573034971325761</v>
      </c>
    </row>
    <row r="14" spans="1:8" ht="25.5" x14ac:dyDescent="0.25">
      <c r="A14" s="1" t="s">
        <v>15</v>
      </c>
      <c r="B14" s="5">
        <v>75420</v>
      </c>
      <c r="C14" s="2">
        <v>26471</v>
      </c>
      <c r="D14" s="2">
        <v>13826</v>
      </c>
      <c r="E14" s="15">
        <v>23879</v>
      </c>
      <c r="F14" s="13">
        <f t="shared" si="2"/>
        <v>0.90208152317630619</v>
      </c>
      <c r="G14" s="10">
        <f t="shared" si="0"/>
        <v>0.31661363033678069</v>
      </c>
    </row>
    <row r="15" spans="1:8" ht="25.5" x14ac:dyDescent="0.25">
      <c r="A15" s="1" t="s">
        <v>16</v>
      </c>
      <c r="B15" s="5">
        <v>4973</v>
      </c>
      <c r="C15" s="2">
        <v>5307</v>
      </c>
      <c r="D15" s="2">
        <v>3615</v>
      </c>
      <c r="E15" s="15">
        <v>5307</v>
      </c>
      <c r="F15" s="13">
        <f t="shared" si="2"/>
        <v>1</v>
      </c>
      <c r="G15" s="10">
        <f t="shared" si="0"/>
        <v>1.0671626784637041</v>
      </c>
    </row>
    <row r="16" spans="1:8" ht="25.5" x14ac:dyDescent="0.25">
      <c r="A16" s="1" t="s">
        <v>17</v>
      </c>
      <c r="B16" s="5">
        <v>55</v>
      </c>
      <c r="C16" s="2">
        <v>30</v>
      </c>
      <c r="D16" s="2">
        <v>0</v>
      </c>
      <c r="E16" s="15">
        <v>30</v>
      </c>
      <c r="F16" s="13">
        <f t="shared" si="2"/>
        <v>1</v>
      </c>
      <c r="G16" s="10">
        <f t="shared" si="0"/>
        <v>0.54545454545454541</v>
      </c>
    </row>
    <row r="17" spans="1:7" ht="38.25" x14ac:dyDescent="0.25">
      <c r="A17" s="1" t="s">
        <v>18</v>
      </c>
      <c r="B17" s="5">
        <v>7449</v>
      </c>
      <c r="C17" s="2">
        <v>31999</v>
      </c>
      <c r="D17" s="2">
        <v>9132</v>
      </c>
      <c r="E17" s="15">
        <f t="shared" si="1"/>
        <v>30399.05</v>
      </c>
      <c r="F17" s="13">
        <f t="shared" si="2"/>
        <v>0.95</v>
      </c>
      <c r="G17" s="10">
        <f t="shared" si="0"/>
        <v>4.0809571754597931</v>
      </c>
    </row>
    <row r="18" spans="1:7" ht="25.5" x14ac:dyDescent="0.25">
      <c r="A18" s="1" t="s">
        <v>19</v>
      </c>
      <c r="B18" s="5">
        <v>1347</v>
      </c>
      <c r="C18" s="2">
        <v>7293</v>
      </c>
      <c r="D18" s="2">
        <v>0</v>
      </c>
      <c r="E18" s="15">
        <v>1010</v>
      </c>
      <c r="F18" s="13">
        <f t="shared" si="2"/>
        <v>0.1384889620183738</v>
      </c>
      <c r="G18" s="10">
        <f t="shared" si="0"/>
        <v>0.74981440237564956</v>
      </c>
    </row>
    <row r="19" spans="1:7" ht="25.5" x14ac:dyDescent="0.25">
      <c r="A19" s="1" t="s">
        <v>20</v>
      </c>
      <c r="B19" s="5">
        <v>18883</v>
      </c>
      <c r="C19" s="2">
        <v>49297</v>
      </c>
      <c r="D19" s="2">
        <v>4760</v>
      </c>
      <c r="E19" s="15">
        <f t="shared" si="1"/>
        <v>46832.149999999994</v>
      </c>
      <c r="F19" s="13">
        <f t="shared" si="2"/>
        <v>0.94999999999999984</v>
      </c>
      <c r="G19" s="10">
        <f t="shared" si="0"/>
        <v>2.4801223322565269</v>
      </c>
    </row>
    <row r="20" spans="1:7" ht="25.5" x14ac:dyDescent="0.25">
      <c r="A20" s="1" t="s">
        <v>21</v>
      </c>
      <c r="B20" s="5">
        <v>204087</v>
      </c>
      <c r="C20" s="2">
        <v>251673</v>
      </c>
      <c r="D20" s="2">
        <v>112900</v>
      </c>
      <c r="E20" s="15">
        <f t="shared" si="1"/>
        <v>239089.34999999998</v>
      </c>
      <c r="F20" s="13">
        <f t="shared" si="2"/>
        <v>0.95</v>
      </c>
      <c r="G20" s="10">
        <f t="shared" si="0"/>
        <v>1.1715070043657851</v>
      </c>
    </row>
    <row r="21" spans="1:7" ht="25.5" x14ac:dyDescent="0.25">
      <c r="A21" s="1" t="s">
        <v>25</v>
      </c>
      <c r="B21" s="5">
        <v>197</v>
      </c>
      <c r="C21" s="2">
        <v>5312</v>
      </c>
      <c r="D21" s="2">
        <v>0</v>
      </c>
      <c r="E21" s="15">
        <v>0</v>
      </c>
      <c r="F21" s="13">
        <f t="shared" si="2"/>
        <v>0</v>
      </c>
      <c r="G21" s="10">
        <f t="shared" si="0"/>
        <v>0</v>
      </c>
    </row>
    <row r="22" spans="1:7" ht="25.5" x14ac:dyDescent="0.25">
      <c r="A22" s="1" t="s">
        <v>22</v>
      </c>
      <c r="B22" s="5">
        <v>13084</v>
      </c>
      <c r="C22" s="2">
        <v>0</v>
      </c>
      <c r="D22" s="2">
        <v>0</v>
      </c>
      <c r="E22" s="15">
        <f t="shared" si="1"/>
        <v>0</v>
      </c>
      <c r="F22" s="13">
        <v>0</v>
      </c>
      <c r="G22" s="10">
        <f t="shared" si="0"/>
        <v>0</v>
      </c>
    </row>
    <row r="23" spans="1:7" ht="25.5" x14ac:dyDescent="0.25">
      <c r="A23" s="1" t="s">
        <v>23</v>
      </c>
      <c r="B23" s="5">
        <v>32630</v>
      </c>
      <c r="C23" s="2">
        <v>7528</v>
      </c>
      <c r="D23" s="2">
        <v>0</v>
      </c>
      <c r="E23" s="15">
        <f t="shared" si="1"/>
        <v>7151.5999999999995</v>
      </c>
      <c r="F23" s="13">
        <f t="shared" si="2"/>
        <v>0.95</v>
      </c>
      <c r="G23" s="10">
        <f t="shared" si="0"/>
        <v>0.21917254060680355</v>
      </c>
    </row>
    <row r="24" spans="1:7" ht="25.5" x14ac:dyDescent="0.25">
      <c r="A24" s="1" t="s">
        <v>24</v>
      </c>
      <c r="B24" s="5">
        <v>109</v>
      </c>
      <c r="C24" s="2">
        <v>129</v>
      </c>
      <c r="D24" s="2">
        <v>129</v>
      </c>
      <c r="E24" s="15">
        <f t="shared" si="1"/>
        <v>122.55</v>
      </c>
      <c r="F24" s="13">
        <f t="shared" si="2"/>
        <v>0.95</v>
      </c>
      <c r="G24" s="10">
        <f t="shared" si="0"/>
        <v>1.1243119266055046</v>
      </c>
    </row>
    <row r="25" spans="1:7" ht="25.5" x14ac:dyDescent="0.25">
      <c r="A25" s="1" t="s">
        <v>26</v>
      </c>
      <c r="B25" s="5">
        <v>2038</v>
      </c>
      <c r="C25" s="2">
        <v>6086</v>
      </c>
      <c r="D25" s="2">
        <v>6011</v>
      </c>
      <c r="E25" s="15">
        <v>6011</v>
      </c>
      <c r="F25" s="13">
        <f t="shared" si="2"/>
        <v>0.98767663489976998</v>
      </c>
      <c r="G25" s="10">
        <f t="shared" si="0"/>
        <v>2.9494602551521099</v>
      </c>
    </row>
    <row r="26" spans="1:7" ht="25.5" x14ac:dyDescent="0.25">
      <c r="A26" s="1" t="s">
        <v>5</v>
      </c>
      <c r="B26" s="5">
        <v>147321</v>
      </c>
      <c r="C26" s="2">
        <v>202979</v>
      </c>
      <c r="D26" s="2">
        <v>122054</v>
      </c>
      <c r="E26" s="15">
        <f>C26*98%</f>
        <v>198919.41999999998</v>
      </c>
      <c r="F26" s="13">
        <f t="shared" si="2"/>
        <v>0.97999999999999987</v>
      </c>
      <c r="G26" s="10">
        <f t="shared" si="0"/>
        <v>1.350244839500139</v>
      </c>
    </row>
    <row r="27" spans="1:7" x14ac:dyDescent="0.25">
      <c r="A27" s="4" t="s">
        <v>1</v>
      </c>
      <c r="B27" s="6">
        <f>B26+B24+B23+B22+B21+B20+B19+B18+B17+B16+B15+B14+B13+B12+B11+B10+B9+B8+B7+B6+B25</f>
        <v>1260320</v>
      </c>
      <c r="C27" s="6">
        <f>C26+C24+C23+C22+C21+C20+C19+C18+C17+C16+C15+C14+C13+C12+C11+C10+C9+C8+C7+C6+C25</f>
        <v>2242520</v>
      </c>
      <c r="D27" s="6">
        <f>D26+D24+D23+D22+D21+D20+D19+D18+D17+D16+D15+D14+D13+D12+D11+D10+D9+D8+D7+D6+D25</f>
        <v>1538134</v>
      </c>
      <c r="E27" s="28">
        <f t="shared" si="1"/>
        <v>2130394</v>
      </c>
      <c r="F27" s="14">
        <f>E27/C27</f>
        <v>0.95</v>
      </c>
      <c r="G27" s="11">
        <f t="shared" ref="G27" si="3">D27/B27</f>
        <v>1.2204313190300875</v>
      </c>
    </row>
    <row r="29" spans="1:7" hidden="1" x14ac:dyDescent="0.25">
      <c r="E29" s="7">
        <v>1280327</v>
      </c>
    </row>
    <row r="30" spans="1:7" hidden="1" x14ac:dyDescent="0.25">
      <c r="E30" s="7">
        <f>E29/C27</f>
        <v>0.5709322547847957</v>
      </c>
    </row>
    <row r="31" spans="1:7" hidden="1" x14ac:dyDescent="0.25"/>
    <row r="32" spans="1:7" hidden="1" x14ac:dyDescent="0.25"/>
    <row r="33" spans="5:5" hidden="1" x14ac:dyDescent="0.25">
      <c r="E33" s="16">
        <f>E29-E27</f>
        <v>-850067</v>
      </c>
    </row>
    <row r="34" spans="5:5" hidden="1" x14ac:dyDescent="0.25"/>
    <row r="35" spans="5:5" hidden="1" x14ac:dyDescent="0.25"/>
    <row r="36" spans="5:5" x14ac:dyDescent="0.25">
      <c r="E36" s="7">
        <f>2312978</f>
        <v>2312978</v>
      </c>
    </row>
    <row r="37" spans="5:5" x14ac:dyDescent="0.25">
      <c r="E37" s="29">
        <f>E36-E27</f>
        <v>182584</v>
      </c>
    </row>
  </sheetData>
  <mergeCells count="6">
    <mergeCell ref="G4:G5"/>
    <mergeCell ref="A2:G2"/>
    <mergeCell ref="B4:B5"/>
    <mergeCell ref="A4:A5"/>
    <mergeCell ref="F4:F5"/>
    <mergeCell ref="C4:E4"/>
  </mergeCells>
  <pageMargins left="0.70866141732283472" right="0.11811023622047245" top="0.74803149606299213" bottom="0.35433070866141736" header="0.31496062992125984" footer="0.31496062992125984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1.07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Аналитика_расходы РзПр&lt;/VariantName&gt;&#10;  &lt;VariantLink&gt;39688654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D11087-BE88-4ABE-A94C-290F104542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МП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2024-11-11T17:07:24Z</cp:lastPrinted>
  <dcterms:created xsi:type="dcterms:W3CDTF">2021-08-09T12:42:00Z</dcterms:created>
  <dcterms:modified xsi:type="dcterms:W3CDTF">2024-11-11T17:07:27Z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Аналитика_расходы РзПр(2).xlsx</vt:lpwstr>
  </property>
  <property fmtid="{D5CDD505-2E9C-101B-9397-08002B2CF9AE}" pid="4" name="Версия клиента">
    <vt:lpwstr>21.1.19.8030 (.NET 4.7.2)</vt:lpwstr>
  </property>
  <property fmtid="{D5CDD505-2E9C-101B-9397-08002B2CF9AE}" pid="5" name="Версия базы">
    <vt:lpwstr>21.1.1422.1433681264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