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A65A0A5D-FD14-44FB-A27A-BE4884FFBCD6}" xr6:coauthVersionLast="47" xr6:coauthVersionMax="47" xr10:uidLastSave="{00000000-0000-0000-0000-000000000000}"/>
  <bookViews>
    <workbookView xWindow="-120" yWindow="-120" windowWidth="28095" windowHeight="16440" tabRatio="228" xr2:uid="{00000000-000D-0000-FFFF-FFFF00000000}"/>
  </bookViews>
  <sheets>
    <sheet name="прил.12" sheetId="12" r:id="rId1"/>
  </sheets>
  <definedNames>
    <definedName name="_xlnm.Print_Titles" localSheetId="0">прил.12!$A:$A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2" l="1"/>
  <c r="C29" i="12"/>
  <c r="C44" i="12"/>
  <c r="C19" i="12"/>
  <c r="C18" i="12"/>
  <c r="C17" i="12"/>
  <c r="C15" i="12"/>
  <c r="B44" i="12" l="1"/>
  <c r="B33" i="12" l="1"/>
  <c r="B34" i="12"/>
  <c r="B35" i="12"/>
  <c r="B36" i="12"/>
  <c r="B37" i="12"/>
  <c r="B38" i="12"/>
  <c r="B39" i="12"/>
  <c r="B40" i="12"/>
  <c r="B32" i="12"/>
  <c r="B31" i="12"/>
  <c r="H45" i="12"/>
  <c r="M45" i="12"/>
  <c r="G45" i="12"/>
  <c r="L45" i="12"/>
  <c r="B43" i="12"/>
  <c r="C45" i="12"/>
  <c r="F45" i="12" l="1"/>
  <c r="B29" i="12"/>
  <c r="B28" i="12"/>
  <c r="B27" i="12"/>
  <c r="B26" i="12"/>
  <c r="B15" i="12"/>
  <c r="B22" i="12"/>
  <c r="K45" i="12"/>
  <c r="B21" i="12"/>
  <c r="R19" i="12"/>
  <c r="R18" i="12"/>
  <c r="R17" i="12"/>
  <c r="R16" i="12"/>
  <c r="R15" i="12"/>
  <c r="P20" i="12"/>
  <c r="P19" i="12"/>
  <c r="P18" i="12"/>
  <c r="P17" i="12"/>
  <c r="P16" i="12"/>
  <c r="P15" i="12"/>
  <c r="O21" i="12"/>
  <c r="O45" i="12" s="1"/>
  <c r="B24" i="12"/>
  <c r="B25" i="12"/>
  <c r="B17" i="12"/>
  <c r="N45" i="12"/>
  <c r="B16" i="12"/>
  <c r="I45" i="12" l="1"/>
  <c r="J45" i="12"/>
  <c r="B23" i="12"/>
  <c r="E45" i="12"/>
  <c r="D45" i="12"/>
  <c r="B19" i="12"/>
  <c r="B20" i="12"/>
  <c r="B18" i="12"/>
  <c r="B45" i="12" l="1"/>
</calcChain>
</file>

<file path=xl/sharedStrings.xml><?xml version="1.0" encoding="utf-8"?>
<sst xmlns="http://schemas.openxmlformats.org/spreadsheetml/2006/main" count="56" uniqueCount="51">
  <si>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</si>
  <si>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</si>
  <si>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</si>
  <si>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</si>
  <si>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</si>
  <si>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</si>
  <si>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</si>
  <si>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</si>
  <si>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</si>
  <si>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</si>
  <si>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</si>
  <si>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</si>
  <si>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</si>
  <si>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</si>
  <si>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</si>
  <si>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</si>
  <si>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</si>
  <si>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</si>
  <si>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Приложение №16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</si>
  <si>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2021 год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</si>
  <si>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</si>
  <si>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</si>
  <si>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</si>
  <si>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</si>
  <si>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</si>
  <si>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</si>
  <si>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</si>
  <si>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</si>
  <si>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</si>
  <si>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</si>
  <si>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</si>
  <si>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</si>
  <si>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</si>
  <si>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</si>
  <si>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</si>
  <si>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</si>
  <si>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</si>
  <si>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</si>
  <si>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</si>
  <si>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</si>
  <si>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</si>
  <si>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</si>
  <si>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</si>
  <si>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</si>
  <si>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</si>
  <si>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</si>
  <si>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r>
      <t>от "21</t>
    </r>
    <r>
      <rPr>
        <sz val="12"/>
        <color theme="1"/>
        <rFont val="Times New Roman"/>
        <family val="1"/>
        <charset val="204"/>
      </rPr>
      <t>" декабря 2020 года №96</t>
    </r>
  </si>
  <si>
    <t>МБУ "Отдел капитального строительства Светлогорского городского округа"</t>
  </si>
  <si>
    <t>Приложение № 6</t>
  </si>
  <si>
    <t xml:space="preserve">от "      " октября 2021 года №___    </t>
  </si>
  <si>
    <t>(в редакции решений окружного Совета депутатов МО "Светлогорский городской округ" от  28.06.2021 № 27; от 30.08.2021 № 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</si>
</sst>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2" fillId="0" borderId="1" xfId="0" applyNumberFormat="1" applyFont="1" applyFill="1" applyBorder="1"/>
    <xf numFmtId="4" fontId="1" fillId="0" borderId="0" xfId="0" applyNumberFormat="1" applyFont="1" applyFill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8"/>
  <sheetViews>
    <sheetView tabSelected="1" zoomScale="80" zoomScaleNormal="80" workbookViewId="0">
      <pane xSplit="1" ySplit="14" topLeftCell="B43" activePane="bottomRight" state="frozen"/>
      <selection pane="topRight" activeCell="B1" sqref="B1"/>
      <selection pane="bottomLeft" activeCell="A7" sqref="A7"/>
      <selection pane="bottomRight" sqref="A1:M1"/>
    </sheetView>
  </sheetViews>
  <sheetFormatPr defaultRowHeight="15.75" x14ac:dyDescent="0.25"/>
  <cols>
    <col min="1" max="1" width="47.28515625" style="1" customWidth="1"/>
    <col min="2" max="2" width="13.140625" style="7" customWidth="1"/>
    <col min="3" max="3" width="18.7109375" style="18" customWidth="1"/>
    <col min="4" max="4" width="17.7109375" style="7" hidden="1" customWidth="1"/>
    <col min="5" max="5" width="12.28515625" style="7" hidden="1" customWidth="1"/>
    <col min="6" max="6" width="13.7109375" style="7" customWidth="1"/>
    <col min="7" max="7" width="15.28515625" style="7" customWidth="1"/>
    <col min="8" max="8" width="28.7109375" style="7" customWidth="1"/>
    <col min="9" max="9" width="32.28515625" style="7" customWidth="1"/>
    <col min="10" max="10" width="24.28515625" style="18" customWidth="1"/>
    <col min="11" max="11" width="33.140625" style="7" customWidth="1"/>
    <col min="12" max="12" width="36" style="7" customWidth="1"/>
    <col min="13" max="13" width="34.85546875" style="7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33" t="s">
        <v>48</v>
      </c>
      <c r="B1" s="33"/>
      <c r="C1" s="33"/>
      <c r="D1" s="33"/>
      <c r="E1" s="33"/>
      <c r="F1" s="33"/>
      <c r="G1" s="33"/>
      <c r="H1" s="33"/>
      <c r="I1" s="33"/>
      <c r="J1" s="34"/>
      <c r="K1" s="34"/>
      <c r="L1" s="34"/>
      <c r="M1" s="34"/>
    </row>
    <row r="2" spans="1:18" ht="15.75" customHeight="1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4"/>
      <c r="K2" s="34"/>
      <c r="L2" s="34"/>
      <c r="M2" s="34"/>
    </row>
    <row r="3" spans="1:18" ht="15.75" customHeight="1" x14ac:dyDescent="0.25">
      <c r="A3" s="33" t="s">
        <v>17</v>
      </c>
      <c r="B3" s="33"/>
      <c r="C3" s="33"/>
      <c r="D3" s="33"/>
      <c r="E3" s="33"/>
      <c r="F3" s="33"/>
      <c r="G3" s="33"/>
      <c r="H3" s="33"/>
      <c r="I3" s="33"/>
      <c r="J3" s="34"/>
      <c r="K3" s="34"/>
      <c r="L3" s="34"/>
      <c r="M3" s="34"/>
    </row>
    <row r="4" spans="1:18" ht="15.75" customHeight="1" x14ac:dyDescent="0.25">
      <c r="A4" s="33" t="s">
        <v>49</v>
      </c>
      <c r="B4" s="33"/>
      <c r="C4" s="33"/>
      <c r="D4" s="33"/>
      <c r="E4" s="33"/>
      <c r="F4" s="33"/>
      <c r="G4" s="33"/>
      <c r="H4" s="33"/>
      <c r="I4" s="33"/>
      <c r="J4" s="35"/>
      <c r="K4" s="35"/>
      <c r="L4" s="35"/>
      <c r="M4" s="35"/>
    </row>
    <row r="5" spans="1:18" ht="3.75" customHeight="1" x14ac:dyDescent="0.25"/>
    <row r="6" spans="1:18" hidden="1" x14ac:dyDescent="0.25">
      <c r="A6" s="33" t="s">
        <v>18</v>
      </c>
      <c r="B6" s="33"/>
      <c r="C6" s="33"/>
      <c r="D6" s="33"/>
      <c r="E6" s="33"/>
      <c r="F6" s="33"/>
      <c r="G6" s="33"/>
      <c r="H6" s="33"/>
      <c r="I6" s="33"/>
      <c r="J6" s="34"/>
      <c r="K6" s="34"/>
      <c r="L6" s="34"/>
      <c r="M6" s="34"/>
    </row>
    <row r="7" spans="1:18" hidden="1" x14ac:dyDescent="0.25">
      <c r="A7" s="33" t="s">
        <v>16</v>
      </c>
      <c r="B7" s="33"/>
      <c r="C7" s="33"/>
      <c r="D7" s="33"/>
      <c r="E7" s="33"/>
      <c r="F7" s="33"/>
      <c r="G7" s="33"/>
      <c r="H7" s="33"/>
      <c r="I7" s="33"/>
      <c r="J7" s="34"/>
      <c r="K7" s="34"/>
      <c r="L7" s="34"/>
      <c r="M7" s="34"/>
    </row>
    <row r="8" spans="1:18" hidden="1" x14ac:dyDescent="0.25">
      <c r="A8" s="33" t="s">
        <v>17</v>
      </c>
      <c r="B8" s="33"/>
      <c r="C8" s="33"/>
      <c r="D8" s="33"/>
      <c r="E8" s="33"/>
      <c r="F8" s="33"/>
      <c r="G8" s="33"/>
      <c r="H8" s="33"/>
      <c r="I8" s="33"/>
      <c r="J8" s="34"/>
      <c r="K8" s="34"/>
      <c r="L8" s="34"/>
      <c r="M8" s="34"/>
    </row>
    <row r="9" spans="1:18" hidden="1" x14ac:dyDescent="0.25">
      <c r="A9" s="33" t="s">
        <v>46</v>
      </c>
      <c r="B9" s="33"/>
      <c r="C9" s="33"/>
      <c r="D9" s="33"/>
      <c r="E9" s="33"/>
      <c r="F9" s="33"/>
      <c r="G9" s="33"/>
      <c r="H9" s="33"/>
      <c r="I9" s="33"/>
      <c r="J9" s="35"/>
      <c r="K9" s="35"/>
      <c r="L9" s="35"/>
      <c r="M9" s="35"/>
    </row>
    <row r="10" spans="1:18" ht="56.25" customHeight="1" x14ac:dyDescent="0.25">
      <c r="A10" s="38" t="s">
        <v>19</v>
      </c>
      <c r="B10" s="39"/>
      <c r="C10" s="39"/>
      <c r="D10" s="39"/>
      <c r="E10" s="39"/>
      <c r="F10" s="39"/>
      <c r="G10" s="39"/>
      <c r="H10" s="39"/>
      <c r="I10" s="23"/>
      <c r="J10" s="24"/>
      <c r="K10" s="24"/>
      <c r="L10" s="24"/>
      <c r="M10" s="24"/>
    </row>
    <row r="11" spans="1:18" s="43" customFormat="1" ht="12.75" x14ac:dyDescent="0.2">
      <c r="A11" s="40" t="s">
        <v>50</v>
      </c>
      <c r="B11" s="41"/>
      <c r="C11" s="41"/>
      <c r="D11" s="41"/>
      <c r="E11" s="41"/>
      <c r="F11" s="41"/>
      <c r="G11" s="41"/>
      <c r="H11" s="41"/>
      <c r="I11" s="41"/>
      <c r="J11" s="42"/>
      <c r="K11" s="42"/>
      <c r="L11" s="42"/>
      <c r="M11" s="42"/>
    </row>
    <row r="12" spans="1:18" x14ac:dyDescent="0.25">
      <c r="I12" s="36" t="s">
        <v>7</v>
      </c>
      <c r="J12" s="37"/>
      <c r="K12" s="37"/>
      <c r="L12" s="37"/>
      <c r="M12" s="37"/>
    </row>
    <row r="13" spans="1:18" ht="49.5" customHeight="1" x14ac:dyDescent="0.25">
      <c r="A13" s="32" t="s">
        <v>5</v>
      </c>
      <c r="B13" s="31" t="s">
        <v>4</v>
      </c>
      <c r="C13" s="27" t="s">
        <v>28</v>
      </c>
      <c r="D13" s="28"/>
      <c r="E13" s="29"/>
      <c r="F13" s="29"/>
      <c r="G13" s="29"/>
      <c r="H13" s="29"/>
      <c r="I13" s="30"/>
      <c r="J13" s="27" t="s">
        <v>29</v>
      </c>
      <c r="K13" s="28"/>
      <c r="L13" s="28"/>
      <c r="M13" s="28"/>
      <c r="N13" s="13"/>
    </row>
    <row r="14" spans="1:18" ht="145.5" customHeight="1" x14ac:dyDescent="0.25">
      <c r="A14" s="32"/>
      <c r="B14" s="31"/>
      <c r="C14" s="19" t="s">
        <v>2</v>
      </c>
      <c r="D14" s="14" t="s">
        <v>1</v>
      </c>
      <c r="E14" s="14" t="s">
        <v>3</v>
      </c>
      <c r="F14" s="14" t="s">
        <v>6</v>
      </c>
      <c r="G14" s="14" t="s">
        <v>33</v>
      </c>
      <c r="H14" s="14" t="s">
        <v>32</v>
      </c>
      <c r="I14" s="14" t="s">
        <v>31</v>
      </c>
      <c r="J14" s="21" t="s">
        <v>2</v>
      </c>
      <c r="K14" s="15" t="s">
        <v>34</v>
      </c>
      <c r="L14" s="15" t="s">
        <v>32</v>
      </c>
      <c r="M14" s="15" t="s">
        <v>30</v>
      </c>
      <c r="N14" s="4" t="s">
        <v>1</v>
      </c>
    </row>
    <row r="15" spans="1:18" ht="47.25" x14ac:dyDescent="0.25">
      <c r="A15" s="5" t="s">
        <v>23</v>
      </c>
      <c r="B15" s="25">
        <f t="shared" ref="B15:B29" si="0">SUM(C15:N15)</f>
        <v>39599.58</v>
      </c>
      <c r="C15" s="17">
        <f>12959.37+170.6</f>
        <v>13129.970000000001</v>
      </c>
      <c r="D15" s="17"/>
      <c r="E15" s="17"/>
      <c r="F15" s="17"/>
      <c r="G15" s="17"/>
      <c r="H15" s="17"/>
      <c r="I15" s="17"/>
      <c r="J15" s="17">
        <v>26469.61</v>
      </c>
      <c r="K15" s="9"/>
      <c r="L15" s="9"/>
      <c r="M15" s="9"/>
      <c r="N15" s="3"/>
      <c r="O15" s="1">
        <v>12780.2</v>
      </c>
      <c r="P15" s="10" t="e">
        <f>#REF!-O15</f>
        <v>#REF!</v>
      </c>
      <c r="Q15" s="1">
        <v>14075.2</v>
      </c>
      <c r="R15" s="7" t="e">
        <f>#REF!-Q15</f>
        <v>#REF!</v>
      </c>
    </row>
    <row r="16" spans="1:18" ht="47.25" x14ac:dyDescent="0.25">
      <c r="A16" s="5" t="s">
        <v>8</v>
      </c>
      <c r="B16" s="25">
        <f t="shared" si="0"/>
        <v>0</v>
      </c>
      <c r="C16" s="17"/>
      <c r="D16" s="17"/>
      <c r="E16" s="17"/>
      <c r="F16" s="17"/>
      <c r="G16" s="17"/>
      <c r="H16" s="17"/>
      <c r="I16" s="17"/>
      <c r="J16" s="17"/>
      <c r="K16" s="9"/>
      <c r="L16" s="9"/>
      <c r="M16" s="9"/>
      <c r="N16" s="3"/>
      <c r="O16" s="1">
        <v>4700</v>
      </c>
      <c r="P16" s="10" t="e">
        <f>#REF!-O16</f>
        <v>#REF!</v>
      </c>
      <c r="Q16" s="1">
        <v>6517.5</v>
      </c>
      <c r="R16" s="7" t="e">
        <f>#REF!-Q16</f>
        <v>#REF!</v>
      </c>
    </row>
    <row r="17" spans="1:18" ht="47.25" x14ac:dyDescent="0.25">
      <c r="A17" s="5" t="s">
        <v>22</v>
      </c>
      <c r="B17" s="25">
        <f t="shared" si="0"/>
        <v>23324.83</v>
      </c>
      <c r="C17" s="17">
        <f>7211.1+84.9</f>
        <v>7296</v>
      </c>
      <c r="D17" s="17"/>
      <c r="E17" s="17"/>
      <c r="F17" s="17"/>
      <c r="G17" s="17"/>
      <c r="H17" s="17"/>
      <c r="I17" s="17"/>
      <c r="J17" s="17">
        <v>16028.83</v>
      </c>
      <c r="K17" s="9"/>
      <c r="L17" s="9"/>
      <c r="M17" s="9"/>
      <c r="N17" s="3"/>
      <c r="O17" s="1">
        <v>4780</v>
      </c>
      <c r="P17" s="10" t="e">
        <f>#REF!-O17</f>
        <v>#REF!</v>
      </c>
      <c r="Q17" s="1">
        <v>7902.1</v>
      </c>
      <c r="R17" s="7" t="e">
        <f>#REF!-Q17</f>
        <v>#REF!</v>
      </c>
    </row>
    <row r="18" spans="1:18" ht="31.5" x14ac:dyDescent="0.25">
      <c r="A18" s="5" t="s">
        <v>20</v>
      </c>
      <c r="B18" s="25">
        <f t="shared" si="0"/>
        <v>25729.34</v>
      </c>
      <c r="C18" s="17">
        <f>7716.93+120.93</f>
        <v>7837.8600000000006</v>
      </c>
      <c r="D18" s="17"/>
      <c r="E18" s="17"/>
      <c r="F18" s="17"/>
      <c r="G18" s="17"/>
      <c r="H18" s="17"/>
      <c r="I18" s="17"/>
      <c r="J18" s="17">
        <v>17891.48</v>
      </c>
      <c r="K18" s="9"/>
      <c r="L18" s="9"/>
      <c r="M18" s="9"/>
      <c r="N18" s="3"/>
      <c r="O18" s="1">
        <v>3200</v>
      </c>
      <c r="P18" s="10" t="e">
        <f>#REF!-O18</f>
        <v>#REF!</v>
      </c>
      <c r="Q18" s="1">
        <v>4461.3</v>
      </c>
      <c r="R18" s="7" t="e">
        <f>#REF!-Q18</f>
        <v>#REF!</v>
      </c>
    </row>
    <row r="19" spans="1:18" ht="47.25" x14ac:dyDescent="0.25">
      <c r="A19" s="5" t="s">
        <v>21</v>
      </c>
      <c r="B19" s="25">
        <f t="shared" si="0"/>
        <v>6058.88</v>
      </c>
      <c r="C19" s="17">
        <f>2079.64+23.15</f>
        <v>2102.79</v>
      </c>
      <c r="D19" s="17"/>
      <c r="E19" s="17"/>
      <c r="F19" s="17"/>
      <c r="G19" s="17"/>
      <c r="H19" s="17"/>
      <c r="I19" s="17"/>
      <c r="J19" s="17">
        <v>3956.09</v>
      </c>
      <c r="K19" s="9"/>
      <c r="L19" s="9"/>
      <c r="M19" s="9"/>
      <c r="N19" s="3"/>
      <c r="O19" s="1">
        <v>1566</v>
      </c>
      <c r="P19" s="10">
        <f>J19-O19</f>
        <v>2390.09</v>
      </c>
      <c r="Q19" s="1">
        <v>2804.2</v>
      </c>
      <c r="R19" s="7">
        <f>C19-Q19</f>
        <v>-701.40999999999985</v>
      </c>
    </row>
    <row r="20" spans="1:18" ht="47.25" x14ac:dyDescent="0.25">
      <c r="A20" s="5" t="s">
        <v>26</v>
      </c>
      <c r="B20" s="25">
        <f t="shared" si="0"/>
        <v>79444.179999999993</v>
      </c>
      <c r="C20" s="17">
        <v>7261.55</v>
      </c>
      <c r="D20" s="17"/>
      <c r="E20" s="17"/>
      <c r="F20" s="17">
        <v>2504.9699999999998</v>
      </c>
      <c r="G20" s="17">
        <v>1336.2</v>
      </c>
      <c r="H20" s="17">
        <v>0.56000000000000005</v>
      </c>
      <c r="I20" s="17">
        <v>7.04</v>
      </c>
      <c r="J20" s="17">
        <v>58598.54</v>
      </c>
      <c r="K20" s="9">
        <v>2137.4299999999998</v>
      </c>
      <c r="L20" s="9">
        <v>564.5</v>
      </c>
      <c r="M20" s="9">
        <v>7033.39</v>
      </c>
      <c r="N20" s="3"/>
      <c r="O20" s="1">
        <v>39195.699999999997</v>
      </c>
      <c r="P20" s="10" t="e">
        <f>#REF!-O20</f>
        <v>#REF!</v>
      </c>
      <c r="Q20" s="1">
        <v>4806.3</v>
      </c>
    </row>
    <row r="21" spans="1:18" ht="46.5" customHeight="1" x14ac:dyDescent="0.25">
      <c r="A21" s="5" t="s">
        <v>24</v>
      </c>
      <c r="B21" s="25">
        <f t="shared" si="0"/>
        <v>28978.11</v>
      </c>
      <c r="C21" s="17">
        <f>5974.38+106.1</f>
        <v>6080.4800000000005</v>
      </c>
      <c r="D21" s="17"/>
      <c r="E21" s="17"/>
      <c r="F21" s="17">
        <v>927.21</v>
      </c>
      <c r="G21" s="17">
        <v>387.2</v>
      </c>
      <c r="H21" s="17">
        <v>0.05</v>
      </c>
      <c r="I21" s="17">
        <v>1.47</v>
      </c>
      <c r="J21" s="17">
        <v>19430.330000000002</v>
      </c>
      <c r="K21" s="9">
        <v>633.86</v>
      </c>
      <c r="L21" s="9">
        <v>53.76</v>
      </c>
      <c r="M21" s="9">
        <v>1463.75</v>
      </c>
      <c r="N21" s="3"/>
      <c r="O21" s="1">
        <f>12587+450</f>
        <v>13037</v>
      </c>
      <c r="P21" s="11"/>
      <c r="Q21" s="1">
        <v>4690.5</v>
      </c>
    </row>
    <row r="22" spans="1:18" ht="46.5" customHeight="1" x14ac:dyDescent="0.25">
      <c r="A22" s="5" t="s">
        <v>25</v>
      </c>
      <c r="B22" s="25">
        <f t="shared" si="0"/>
        <v>15108.509999999998</v>
      </c>
      <c r="C22" s="17">
        <v>3496.57</v>
      </c>
      <c r="D22" s="17"/>
      <c r="E22" s="17"/>
      <c r="F22" s="17">
        <v>882.26</v>
      </c>
      <c r="G22" s="17">
        <v>163.19999999999999</v>
      </c>
      <c r="H22" s="17">
        <v>0.22</v>
      </c>
      <c r="I22" s="17">
        <v>0.63</v>
      </c>
      <c r="J22" s="17">
        <v>9260.4599999999991</v>
      </c>
      <c r="K22" s="9">
        <v>456.97</v>
      </c>
      <c r="L22" s="9">
        <v>215.05</v>
      </c>
      <c r="M22" s="9">
        <v>633.15</v>
      </c>
      <c r="N22" s="3"/>
      <c r="O22" s="1">
        <v>5690</v>
      </c>
      <c r="Q22" s="1">
        <v>2802</v>
      </c>
    </row>
    <row r="23" spans="1:18" ht="63" x14ac:dyDescent="0.25">
      <c r="A23" s="5" t="s">
        <v>0</v>
      </c>
      <c r="B23" s="25">
        <f t="shared" si="0"/>
        <v>23133.16</v>
      </c>
      <c r="C23" s="17">
        <v>23133.16</v>
      </c>
      <c r="D23" s="17"/>
      <c r="E23" s="17"/>
      <c r="F23" s="17"/>
      <c r="G23" s="17"/>
      <c r="H23" s="17"/>
      <c r="I23" s="17"/>
      <c r="J23" s="20"/>
      <c r="K23" s="9"/>
      <c r="L23" s="9"/>
      <c r="M23" s="9"/>
      <c r="N23" s="3"/>
    </row>
    <row r="24" spans="1:18" ht="63" x14ac:dyDescent="0.25">
      <c r="A24" s="5" t="s">
        <v>14</v>
      </c>
      <c r="B24" s="25">
        <f t="shared" si="0"/>
        <v>9423.75</v>
      </c>
      <c r="C24" s="17">
        <v>9423.75</v>
      </c>
      <c r="D24" s="17"/>
      <c r="E24" s="17"/>
      <c r="F24" s="17"/>
      <c r="G24" s="17"/>
      <c r="H24" s="17"/>
      <c r="I24" s="17"/>
      <c r="J24" s="20"/>
      <c r="K24" s="9"/>
      <c r="L24" s="9"/>
      <c r="M24" s="9"/>
      <c r="N24" s="3"/>
    </row>
    <row r="25" spans="1:18" ht="31.5" x14ac:dyDescent="0.25">
      <c r="A25" s="5" t="s">
        <v>10</v>
      </c>
      <c r="B25" s="25">
        <f t="shared" si="0"/>
        <v>9396.08</v>
      </c>
      <c r="C25" s="17">
        <v>9396.08</v>
      </c>
      <c r="D25" s="17"/>
      <c r="E25" s="17"/>
      <c r="F25" s="17"/>
      <c r="G25" s="17"/>
      <c r="H25" s="17"/>
      <c r="I25" s="17"/>
      <c r="J25" s="20"/>
      <c r="K25" s="9"/>
      <c r="L25" s="9"/>
      <c r="M25" s="9"/>
      <c r="N25" s="3"/>
    </row>
    <row r="26" spans="1:18" ht="47.25" x14ac:dyDescent="0.25">
      <c r="A26" s="5" t="s">
        <v>11</v>
      </c>
      <c r="B26" s="25">
        <f t="shared" si="0"/>
        <v>5698.2</v>
      </c>
      <c r="C26" s="17">
        <v>5698.2</v>
      </c>
      <c r="D26" s="17"/>
      <c r="E26" s="17"/>
      <c r="F26" s="17"/>
      <c r="G26" s="17"/>
      <c r="H26" s="17"/>
      <c r="I26" s="17"/>
      <c r="J26" s="20"/>
      <c r="K26" s="9"/>
      <c r="L26" s="9"/>
      <c r="M26" s="9"/>
      <c r="N26" s="3"/>
    </row>
    <row r="27" spans="1:18" ht="31.5" x14ac:dyDescent="0.25">
      <c r="A27" s="5" t="s">
        <v>12</v>
      </c>
      <c r="B27" s="25">
        <f t="shared" si="0"/>
        <v>2809.08</v>
      </c>
      <c r="C27" s="17">
        <v>2809.08</v>
      </c>
      <c r="D27" s="17"/>
      <c r="E27" s="17"/>
      <c r="F27" s="17"/>
      <c r="G27" s="17"/>
      <c r="H27" s="17"/>
      <c r="I27" s="17"/>
      <c r="J27" s="20"/>
      <c r="K27" s="9"/>
      <c r="L27" s="9"/>
      <c r="M27" s="9"/>
      <c r="N27" s="3"/>
    </row>
    <row r="28" spans="1:18" ht="47.25" x14ac:dyDescent="0.25">
      <c r="A28" s="5" t="s">
        <v>13</v>
      </c>
      <c r="B28" s="25">
        <f t="shared" si="0"/>
        <v>3483.7</v>
      </c>
      <c r="C28" s="17">
        <v>3483.7</v>
      </c>
      <c r="D28" s="17"/>
      <c r="E28" s="17"/>
      <c r="F28" s="17"/>
      <c r="G28" s="17"/>
      <c r="H28" s="17"/>
      <c r="I28" s="17"/>
      <c r="J28" s="20"/>
      <c r="K28" s="9"/>
      <c r="L28" s="9"/>
      <c r="M28" s="9"/>
      <c r="N28" s="3"/>
    </row>
    <row r="29" spans="1:18" ht="47.25" x14ac:dyDescent="0.25">
      <c r="A29" s="5" t="s">
        <v>15</v>
      </c>
      <c r="B29" s="25">
        <f t="shared" si="0"/>
        <v>7209.71</v>
      </c>
      <c r="C29" s="17">
        <f>16218.93-9396.08+386.86</f>
        <v>7209.71</v>
      </c>
      <c r="D29" s="17"/>
      <c r="E29" s="17"/>
      <c r="F29" s="17"/>
      <c r="G29" s="17"/>
      <c r="H29" s="17"/>
      <c r="I29" s="17"/>
      <c r="J29" s="20"/>
      <c r="K29" s="9"/>
      <c r="L29" s="9"/>
      <c r="M29" s="9"/>
      <c r="N29" s="3"/>
    </row>
    <row r="30" spans="1:18" x14ac:dyDescent="0.25">
      <c r="A30" s="16" t="s">
        <v>45</v>
      </c>
      <c r="B30" s="25"/>
      <c r="C30" s="17"/>
      <c r="D30" s="17"/>
      <c r="E30" s="17"/>
      <c r="F30" s="17"/>
      <c r="G30" s="17"/>
      <c r="H30" s="17"/>
      <c r="I30" s="17"/>
      <c r="J30" s="20"/>
      <c r="K30" s="9"/>
      <c r="L30" s="9"/>
      <c r="M30" s="9"/>
      <c r="N30" s="3"/>
    </row>
    <row r="31" spans="1:18" ht="48" customHeight="1" x14ac:dyDescent="0.25">
      <c r="A31" s="16" t="s">
        <v>35</v>
      </c>
      <c r="B31" s="25">
        <f t="shared" ref="B31:B40" si="1">SUM(C31:N31)</f>
        <v>2582.1999999999998</v>
      </c>
      <c r="C31" s="17">
        <v>2582.1999999999998</v>
      </c>
      <c r="D31" s="17"/>
      <c r="E31" s="17"/>
      <c r="F31" s="17"/>
      <c r="G31" s="17"/>
      <c r="H31" s="17"/>
      <c r="I31" s="17"/>
      <c r="J31" s="20"/>
      <c r="K31" s="9"/>
      <c r="L31" s="9"/>
      <c r="M31" s="9"/>
      <c r="N31" s="3"/>
    </row>
    <row r="32" spans="1:18" ht="31.5" x14ac:dyDescent="0.25">
      <c r="A32" s="16" t="s">
        <v>36</v>
      </c>
      <c r="B32" s="25">
        <f t="shared" si="1"/>
        <v>900</v>
      </c>
      <c r="C32" s="17">
        <v>900</v>
      </c>
      <c r="D32" s="17"/>
      <c r="E32" s="17"/>
      <c r="F32" s="17"/>
      <c r="G32" s="17"/>
      <c r="H32" s="17"/>
      <c r="I32" s="17"/>
      <c r="J32" s="20"/>
      <c r="K32" s="9"/>
      <c r="L32" s="9"/>
      <c r="M32" s="9"/>
      <c r="N32" s="3"/>
    </row>
    <row r="33" spans="1:15" x14ac:dyDescent="0.25">
      <c r="A33" s="16" t="s">
        <v>37</v>
      </c>
      <c r="B33" s="25">
        <f t="shared" si="1"/>
        <v>1000</v>
      </c>
      <c r="C33" s="17">
        <v>1000</v>
      </c>
      <c r="D33" s="17"/>
      <c r="E33" s="17"/>
      <c r="F33" s="17"/>
      <c r="G33" s="17"/>
      <c r="H33" s="17"/>
      <c r="I33" s="17"/>
      <c r="J33" s="20"/>
      <c r="K33" s="9"/>
      <c r="L33" s="9"/>
      <c r="M33" s="9"/>
      <c r="N33" s="3"/>
    </row>
    <row r="34" spans="1:15" ht="31.5" x14ac:dyDescent="0.25">
      <c r="A34" s="16" t="s">
        <v>38</v>
      </c>
      <c r="B34" s="25">
        <f t="shared" si="1"/>
        <v>8072.52</v>
      </c>
      <c r="C34" s="17">
        <v>8072.52</v>
      </c>
      <c r="D34" s="17"/>
      <c r="E34" s="17"/>
      <c r="F34" s="17"/>
      <c r="G34" s="17"/>
      <c r="H34" s="17"/>
      <c r="I34" s="17"/>
      <c r="J34" s="20"/>
      <c r="K34" s="9"/>
      <c r="L34" s="9"/>
      <c r="M34" s="9"/>
      <c r="N34" s="3"/>
    </row>
    <row r="35" spans="1:15" ht="31.5" x14ac:dyDescent="0.25">
      <c r="A35" s="16" t="s">
        <v>39</v>
      </c>
      <c r="B35" s="25">
        <f t="shared" si="1"/>
        <v>7843.6</v>
      </c>
      <c r="C35" s="17">
        <v>7843.6</v>
      </c>
      <c r="D35" s="17"/>
      <c r="E35" s="17"/>
      <c r="F35" s="17"/>
      <c r="G35" s="17"/>
      <c r="H35" s="17"/>
      <c r="I35" s="17"/>
      <c r="J35" s="20"/>
      <c r="K35" s="9"/>
      <c r="L35" s="9"/>
      <c r="M35" s="9"/>
      <c r="N35" s="3"/>
    </row>
    <row r="36" spans="1:15" x14ac:dyDescent="0.25">
      <c r="A36" s="16" t="s">
        <v>40</v>
      </c>
      <c r="B36" s="25">
        <f t="shared" si="1"/>
        <v>2977.6</v>
      </c>
      <c r="C36" s="17">
        <v>2977.6</v>
      </c>
      <c r="D36" s="17"/>
      <c r="E36" s="17"/>
      <c r="F36" s="17"/>
      <c r="G36" s="17"/>
      <c r="H36" s="17"/>
      <c r="I36" s="17"/>
      <c r="J36" s="20"/>
      <c r="K36" s="9"/>
      <c r="L36" s="9"/>
      <c r="M36" s="9"/>
      <c r="N36" s="3"/>
    </row>
    <row r="37" spans="1:15" x14ac:dyDescent="0.25">
      <c r="A37" s="16" t="s">
        <v>41</v>
      </c>
      <c r="B37" s="25">
        <f t="shared" si="1"/>
        <v>1359.8</v>
      </c>
      <c r="C37" s="17">
        <v>1359.8</v>
      </c>
      <c r="D37" s="17"/>
      <c r="E37" s="17"/>
      <c r="F37" s="17"/>
      <c r="G37" s="17"/>
      <c r="H37" s="17"/>
      <c r="I37" s="17"/>
      <c r="J37" s="20"/>
      <c r="K37" s="9"/>
      <c r="L37" s="9"/>
      <c r="M37" s="9"/>
      <c r="N37" s="3"/>
    </row>
    <row r="38" spans="1:15" ht="31.5" x14ac:dyDescent="0.25">
      <c r="A38" s="16" t="s">
        <v>42</v>
      </c>
      <c r="B38" s="25">
        <f t="shared" si="1"/>
        <v>333.54</v>
      </c>
      <c r="C38" s="17">
        <v>333.54</v>
      </c>
      <c r="D38" s="17"/>
      <c r="E38" s="17"/>
      <c r="F38" s="17"/>
      <c r="G38" s="17"/>
      <c r="H38" s="17"/>
      <c r="I38" s="17"/>
      <c r="J38" s="20"/>
      <c r="K38" s="9"/>
      <c r="L38" s="9"/>
      <c r="M38" s="9"/>
      <c r="N38" s="3"/>
    </row>
    <row r="39" spans="1:15" x14ac:dyDescent="0.25">
      <c r="A39" s="16" t="s">
        <v>43</v>
      </c>
      <c r="B39" s="25">
        <f t="shared" si="1"/>
        <v>265.10000000000002</v>
      </c>
      <c r="C39" s="17">
        <v>265.10000000000002</v>
      </c>
      <c r="D39" s="17"/>
      <c r="E39" s="17"/>
      <c r="F39" s="17"/>
      <c r="G39" s="17"/>
      <c r="H39" s="17"/>
      <c r="I39" s="17"/>
      <c r="J39" s="20"/>
      <c r="K39" s="9"/>
      <c r="L39" s="9"/>
      <c r="M39" s="9"/>
      <c r="N39" s="3"/>
    </row>
    <row r="40" spans="1:15" x14ac:dyDescent="0.25">
      <c r="A40" s="16" t="s">
        <v>44</v>
      </c>
      <c r="B40" s="25">
        <f t="shared" si="1"/>
        <v>1095.5</v>
      </c>
      <c r="C40" s="17">
        <v>1095.5</v>
      </c>
      <c r="D40" s="17"/>
      <c r="E40" s="17"/>
      <c r="F40" s="17"/>
      <c r="G40" s="17"/>
      <c r="H40" s="17"/>
      <c r="I40" s="17"/>
      <c r="J40" s="20"/>
      <c r="K40" s="9"/>
      <c r="L40" s="9"/>
      <c r="M40" s="9"/>
      <c r="N40" s="3"/>
    </row>
    <row r="41" spans="1:15" hidden="1" x14ac:dyDescent="0.25">
      <c r="A41" s="16"/>
      <c r="B41" s="25"/>
      <c r="C41" s="17"/>
      <c r="D41" s="17"/>
      <c r="E41" s="17"/>
      <c r="F41" s="17"/>
      <c r="G41" s="17"/>
      <c r="H41" s="17"/>
      <c r="I41" s="17"/>
      <c r="J41" s="20"/>
      <c r="K41" s="9"/>
      <c r="L41" s="9"/>
      <c r="M41" s="9"/>
      <c r="N41" s="3"/>
    </row>
    <row r="42" spans="1:15" hidden="1" x14ac:dyDescent="0.25">
      <c r="A42" s="16"/>
      <c r="B42" s="25"/>
      <c r="C42" s="17"/>
      <c r="D42" s="17"/>
      <c r="E42" s="17"/>
      <c r="F42" s="17"/>
      <c r="G42" s="17"/>
      <c r="H42" s="17"/>
      <c r="I42" s="17"/>
      <c r="J42" s="20"/>
      <c r="K42" s="9"/>
      <c r="L42" s="9"/>
      <c r="M42" s="9"/>
      <c r="N42" s="3"/>
    </row>
    <row r="43" spans="1:15" x14ac:dyDescent="0.25">
      <c r="A43" s="16" t="s">
        <v>27</v>
      </c>
      <c r="B43" s="25">
        <f>SUM(C43:N43)</f>
        <v>660</v>
      </c>
      <c r="C43" s="17">
        <v>660</v>
      </c>
      <c r="D43" s="17"/>
      <c r="E43" s="17"/>
      <c r="F43" s="17"/>
      <c r="G43" s="17"/>
      <c r="H43" s="17"/>
      <c r="I43" s="17"/>
      <c r="J43" s="20"/>
      <c r="K43" s="9"/>
      <c r="L43" s="9"/>
      <c r="M43" s="9"/>
      <c r="N43" s="3"/>
    </row>
    <row r="44" spans="1:15" ht="31.5" x14ac:dyDescent="0.25">
      <c r="A44" s="16" t="s">
        <v>47</v>
      </c>
      <c r="B44" s="25">
        <f>SUM(C44:N44)</f>
        <v>9383.66</v>
      </c>
      <c r="C44" s="17">
        <f>3141.57+6242.09</f>
        <v>9383.66</v>
      </c>
      <c r="D44" s="17"/>
      <c r="E44" s="17"/>
      <c r="F44" s="17"/>
      <c r="G44" s="17"/>
      <c r="H44" s="17"/>
      <c r="I44" s="17"/>
      <c r="J44" s="20"/>
      <c r="K44" s="9"/>
      <c r="L44" s="9"/>
      <c r="M44" s="9"/>
      <c r="N44" s="3"/>
    </row>
    <row r="45" spans="1:15" x14ac:dyDescent="0.25">
      <c r="A45" s="6" t="s">
        <v>9</v>
      </c>
      <c r="B45" s="25">
        <f>SUM(B15:B44)</f>
        <v>315870.62999999995</v>
      </c>
      <c r="C45" s="25">
        <f>SUM(C15:E44)</f>
        <v>144832.42000000001</v>
      </c>
      <c r="D45" s="8">
        <f t="shared" ref="D45:N45" si="2">SUM(D15:D25)</f>
        <v>0</v>
      </c>
      <c r="E45" s="8">
        <f t="shared" si="2"/>
        <v>0</v>
      </c>
      <c r="F45" s="12">
        <f>SUM(F15:F25)</f>
        <v>4314.4399999999996</v>
      </c>
      <c r="G45" s="12">
        <f>SUM(G15:G25)</f>
        <v>1886.6000000000001</v>
      </c>
      <c r="H45" s="12">
        <f>SUM(H15:H25)</f>
        <v>0.83000000000000007</v>
      </c>
      <c r="I45" s="12">
        <f t="shared" si="2"/>
        <v>9.14</v>
      </c>
      <c r="J45" s="22">
        <f t="shared" si="2"/>
        <v>151635.34</v>
      </c>
      <c r="K45" s="12">
        <f t="shared" si="2"/>
        <v>3228.26</v>
      </c>
      <c r="L45" s="12">
        <f t="shared" si="2"/>
        <v>833.31</v>
      </c>
      <c r="M45" s="12">
        <f t="shared" si="2"/>
        <v>9130.2899999999991</v>
      </c>
      <c r="N45" s="2">
        <f t="shared" si="2"/>
        <v>0</v>
      </c>
      <c r="O45" s="1">
        <f>SUM(O15:O25)</f>
        <v>84948.9</v>
      </c>
    </row>
    <row r="46" spans="1:15" x14ac:dyDescent="0.25">
      <c r="B46" s="26"/>
      <c r="C46" s="26"/>
    </row>
    <row r="47" spans="1:15" x14ac:dyDescent="0.25">
      <c r="B47" s="26"/>
      <c r="C47" s="26"/>
    </row>
    <row r="48" spans="1:15" x14ac:dyDescent="0.25">
      <c r="B48" s="26"/>
      <c r="C48" s="26"/>
    </row>
  </sheetData>
  <mergeCells count="15">
    <mergeCell ref="C13:I13"/>
    <mergeCell ref="B13:B14"/>
    <mergeCell ref="A13:A14"/>
    <mergeCell ref="J13:M13"/>
    <mergeCell ref="A1:M1"/>
    <mergeCell ref="A2:M2"/>
    <mergeCell ref="A3:M3"/>
    <mergeCell ref="A4:M4"/>
    <mergeCell ref="A6:M6"/>
    <mergeCell ref="A7:M7"/>
    <mergeCell ref="A8:M8"/>
    <mergeCell ref="A9:M9"/>
    <mergeCell ref="I12:M12"/>
    <mergeCell ref="A10:H10"/>
    <mergeCell ref="A11:I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2021-10-14T16:22:27Z</dcterms:modified>
</cp:coreProperties>
</file>