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codeName="ЭтаКнига" defaultThemeVersion="124226"/>
  <xr:revisionPtr revIDLastSave="0" documentId="13_ncr:1_{EA6CDC5A-FF87-4545-8B12-56B73F45B8CF}" xr6:coauthVersionLast="47" xr6:coauthVersionMax="47" xr10:uidLastSave="{00000000-0000-0000-0000-000000000000}"/>
  <bookViews>
    <workbookView xWindow="2205" yWindow="2205" windowWidth="11445" windowHeight="13950" tabRatio="879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4" i="1" l="1"/>
  <c r="N16" i="1"/>
  <c r="M47" i="1"/>
  <c r="K27" i="1"/>
  <c r="I32" i="1" l="1"/>
  <c r="I42" i="1"/>
  <c r="I47" i="1" s="1"/>
  <c r="G47" i="1"/>
  <c r="D43" i="1"/>
  <c r="F43" i="1" s="1"/>
  <c r="H43" i="1" s="1"/>
  <c r="J43" i="1" s="1"/>
  <c r="L43" i="1" s="1"/>
  <c r="N43" i="1" s="1"/>
  <c r="D46" i="1"/>
  <c r="F46" i="1" s="1"/>
  <c r="H46" i="1" s="1"/>
  <c r="J46" i="1" s="1"/>
  <c r="L46" i="1" s="1"/>
  <c r="N46" i="1" s="1"/>
  <c r="E47" i="1"/>
  <c r="K47" i="1" l="1"/>
  <c r="F44" i="1"/>
  <c r="H44" i="1" s="1"/>
  <c r="J44" i="1" s="1"/>
  <c r="L44" i="1" s="1"/>
  <c r="N44" i="1" s="1"/>
  <c r="D41" i="1"/>
  <c r="F11" i="1"/>
  <c r="H11" i="1" s="1"/>
  <c r="H10" i="1" l="1"/>
  <c r="J11" i="1"/>
  <c r="F23" i="1"/>
  <c r="H23" i="1" s="1"/>
  <c r="J23" i="1" s="1"/>
  <c r="L23" i="1" s="1"/>
  <c r="N23" i="1" s="1"/>
  <c r="F22" i="1"/>
  <c r="H22" i="1" s="1"/>
  <c r="J22" i="1" s="1"/>
  <c r="L22" i="1" s="1"/>
  <c r="N22" i="1" s="1"/>
  <c r="F21" i="1"/>
  <c r="H21" i="1" s="1"/>
  <c r="J21" i="1" s="1"/>
  <c r="L21" i="1" s="1"/>
  <c r="N21" i="1" s="1"/>
  <c r="F20" i="1"/>
  <c r="H20" i="1" s="1"/>
  <c r="J20" i="1" s="1"/>
  <c r="L20" i="1" s="1"/>
  <c r="N20" i="1" s="1"/>
  <c r="F19" i="1"/>
  <c r="H19" i="1" s="1"/>
  <c r="J19" i="1" s="1"/>
  <c r="L19" i="1" s="1"/>
  <c r="N19" i="1" s="1"/>
  <c r="F17" i="1"/>
  <c r="H17" i="1" s="1"/>
  <c r="J17" i="1" s="1"/>
  <c r="L17" i="1" s="1"/>
  <c r="N17" i="1" s="1"/>
  <c r="F15" i="1"/>
  <c r="H15" i="1" s="1"/>
  <c r="J15" i="1" s="1"/>
  <c r="F13" i="1"/>
  <c r="H13" i="1" s="1"/>
  <c r="D26" i="1"/>
  <c r="F30" i="1"/>
  <c r="H30" i="1" s="1"/>
  <c r="J30" i="1" s="1"/>
  <c r="L30" i="1" s="1"/>
  <c r="N30" i="1" s="1"/>
  <c r="D14" i="1"/>
  <c r="D18" i="1"/>
  <c r="F38" i="1"/>
  <c r="H38" i="1" s="1"/>
  <c r="J38" i="1" s="1"/>
  <c r="L38" i="1" s="1"/>
  <c r="N38" i="1" s="1"/>
  <c r="F37" i="1"/>
  <c r="H37" i="1" s="1"/>
  <c r="J37" i="1" s="1"/>
  <c r="D36" i="1"/>
  <c r="F35" i="1"/>
  <c r="H35" i="1" s="1"/>
  <c r="J35" i="1" s="1"/>
  <c r="L35" i="1" s="1"/>
  <c r="N35" i="1" s="1"/>
  <c r="N18" i="1" l="1"/>
  <c r="J36" i="1"/>
  <c r="L37" i="1"/>
  <c r="J10" i="1"/>
  <c r="L11" i="1"/>
  <c r="J14" i="1"/>
  <c r="L15" i="1"/>
  <c r="L18" i="1"/>
  <c r="J18" i="1"/>
  <c r="H12" i="1"/>
  <c r="J13" i="1"/>
  <c r="H36" i="1"/>
  <c r="H18" i="1"/>
  <c r="H14" i="1"/>
  <c r="F36" i="1"/>
  <c r="D33" i="1"/>
  <c r="F34" i="1"/>
  <c r="H34" i="1" s="1"/>
  <c r="D31" i="1"/>
  <c r="F29" i="1"/>
  <c r="H29" i="1" s="1"/>
  <c r="J29" i="1" s="1"/>
  <c r="L29" i="1" s="1"/>
  <c r="N29" i="1" s="1"/>
  <c r="F28" i="1"/>
  <c r="H28" i="1" s="1"/>
  <c r="J28" i="1" s="1"/>
  <c r="L28" i="1" s="1"/>
  <c r="N28" i="1" s="1"/>
  <c r="F27" i="1"/>
  <c r="H27" i="1" s="1"/>
  <c r="J27" i="1" s="1"/>
  <c r="D10" i="1"/>
  <c r="F10" i="1"/>
  <c r="D12" i="1"/>
  <c r="F12" i="1"/>
  <c r="F32" i="1"/>
  <c r="H32" i="1" s="1"/>
  <c r="D39" i="1"/>
  <c r="F40" i="1"/>
  <c r="H40" i="1" s="1"/>
  <c r="F42" i="1"/>
  <c r="H42" i="1" s="1"/>
  <c r="F45" i="1"/>
  <c r="H45" i="1" s="1"/>
  <c r="J45" i="1" s="1"/>
  <c r="L45" i="1" s="1"/>
  <c r="N45" i="1" s="1"/>
  <c r="L10" i="1" l="1"/>
  <c r="N11" i="1"/>
  <c r="N10" i="1" s="1"/>
  <c r="L36" i="1"/>
  <c r="N37" i="1"/>
  <c r="N36" i="1" s="1"/>
  <c r="L14" i="1"/>
  <c r="N15" i="1"/>
  <c r="J26" i="1"/>
  <c r="L27" i="1"/>
  <c r="J12" i="1"/>
  <c r="J9" i="1" s="1"/>
  <c r="L13" i="1"/>
  <c r="H33" i="1"/>
  <c r="J34" i="1"/>
  <c r="H39" i="1"/>
  <c r="J40" i="1"/>
  <c r="H31" i="1"/>
  <c r="J32" i="1"/>
  <c r="H41" i="1"/>
  <c r="J42" i="1"/>
  <c r="H26" i="1"/>
  <c r="H9" i="1"/>
  <c r="F41" i="1"/>
  <c r="F39" i="1"/>
  <c r="F31" i="1"/>
  <c r="F33" i="1"/>
  <c r="F26" i="1"/>
  <c r="F14" i="1"/>
  <c r="D9" i="1"/>
  <c r="D25" i="1"/>
  <c r="D24" i="1" s="1"/>
  <c r="F18" i="1"/>
  <c r="L12" i="1" l="1"/>
  <c r="L9" i="1" s="1"/>
  <c r="N13" i="1"/>
  <c r="N12" i="1" s="1"/>
  <c r="N9" i="1" s="1"/>
  <c r="L26" i="1"/>
  <c r="N27" i="1"/>
  <c r="N26" i="1" s="1"/>
  <c r="J31" i="1"/>
  <c r="L32" i="1"/>
  <c r="J39" i="1"/>
  <c r="L40" i="1"/>
  <c r="J33" i="1"/>
  <c r="L34" i="1"/>
  <c r="J41" i="1"/>
  <c r="L42" i="1"/>
  <c r="H25" i="1"/>
  <c r="H24" i="1" s="1"/>
  <c r="H47" i="1" s="1"/>
  <c r="F25" i="1"/>
  <c r="F24" i="1" s="1"/>
  <c r="D47" i="1"/>
  <c r="F9" i="1"/>
  <c r="L25" i="1" l="1"/>
  <c r="L24" i="1" s="1"/>
  <c r="L47" i="1" s="1"/>
  <c r="L33" i="1"/>
  <c r="N34" i="1"/>
  <c r="N33" i="1" s="1"/>
  <c r="L39" i="1"/>
  <c r="N40" i="1"/>
  <c r="N39" i="1" s="1"/>
  <c r="L41" i="1"/>
  <c r="N42" i="1"/>
  <c r="N41" i="1" s="1"/>
  <c r="L31" i="1"/>
  <c r="N32" i="1"/>
  <c r="N31" i="1" s="1"/>
  <c r="N25" i="1" s="1"/>
  <c r="N24" i="1" s="1"/>
  <c r="N47" i="1" s="1"/>
  <c r="J25" i="1"/>
  <c r="J24" i="1" s="1"/>
  <c r="J47" i="1" s="1"/>
  <c r="F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46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
242,1 средства граждан</t>
        </r>
      </text>
    </comment>
  </commentList>
</comments>
</file>

<file path=xl/sharedStrings.xml><?xml version="1.0" encoding="utf-8"?>
<sst xmlns="http://schemas.openxmlformats.org/spreadsheetml/2006/main" count="101" uniqueCount="91">
  <si>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</si>
  <si>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</si>
  <si>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</si>
  <si>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</si>
  <si>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</si>
  <si>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</si>
  <si>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</si>
  <si>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</si>
  <si>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</si>
  <si>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</si>
  <si>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</si>
  <si>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</si>
  <si>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</si>
  <si>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</si>
  <si>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</si>
  <si>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</si>
  <si>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</si>
  <si>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</si>
  <si>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</si>
  <si>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</si>
  <si>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</si>
  <si>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</si>
  <si>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</si>
  <si>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</si>
  <si>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</si>
  <si>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</si>
  <si>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</si>
  <si>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</si>
  <si>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</si>
  <si>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</si>
  <si>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</si>
  <si>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</si>
  <si>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</si>
  <si>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</si>
  <si>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</si>
  <si>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</si>
  <si>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</si>
  <si>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</si>
  <si>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</si>
  <si>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</si>
  <si>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</si>
  <si>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</si>
  <si>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</si>
  <si>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</si>
  <si>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</si>
  <si>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</si>
  <si>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</si>
  <si>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</si>
  <si>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</si>
  <si>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</si>
  <si>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</si>
  <si>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</si>
  <si>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</si>
  <si>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</si>
  <si>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</si>
  <si>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</si>
  <si>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</si>
  <si>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</si>
  <si>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</si>
  <si>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</si>
  <si>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</si>
  <si>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</si>
  <si>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</si>
  <si>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</si>
  <si>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</si>
  <si>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</si>
  <si>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</si>
  <si>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</si>
  <si>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</si>
  <si>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</si>
  <si>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</si>
  <si>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</si>
  <si>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</si>
  <si>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</si>
  <si>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</si>
  <si>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</si>
  <si>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</si>
  <si>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</si>
  <si>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</si>
  <si>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</si>
  <si>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</si>
  <si>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</si>
  <si>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</si>
  <si>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2022 год</t>
  </si>
  <si>
    <t>Приложение №1</t>
  </si>
  <si>
    <t>Доходы от сдачи в аренду имущества, составляющего казну городских округов (за исключением земельных участков)</t>
  </si>
  <si>
    <t>(тыс. рублей)</t>
  </si>
  <si>
    <t>(в редакции решений от 20.12.2021 № 97, от 31.01.2022 № 03, от 04.07.2022 № 39, от 01.08.2022 № 51)</t>
  </si>
  <si>
    <r>
      <t>от "   " сентября 2022 года №___</t>
    </r>
    <r>
      <rPr>
        <u/>
        <sz val="12"/>
        <rFont val="Times New Roman"/>
        <family val="1"/>
        <charset val="204"/>
      </rPr>
      <t xml:space="preserve">        </t>
    </r>
  </si>
  <si>
    <t xml:space="preserve"> Единый сельскохозяйственный налог</t>
  </si>
  <si>
    <t>182 1 05 03010 00 0000 110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</si>
</sst>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50"/>
  <sheetViews>
    <sheetView tabSelected="1" zoomScale="64" zoomScaleNormal="64" workbookViewId="0">
      <selection activeCell="P22" sqref="P22"/>
    </sheetView>
  </sheetViews>
  <sheetFormatPr defaultRowHeight="15.75" x14ac:dyDescent="0.25"/>
  <cols>
    <col min="1" max="1" width="32.140625" style="3" customWidth="1"/>
    <col min="2" max="2" width="63.7109375" style="3" customWidth="1"/>
    <col min="3" max="3" width="4.28515625" style="11" hidden="1" customWidth="1"/>
    <col min="4" max="4" width="15.5703125" style="13" hidden="1" customWidth="1"/>
    <col min="5" max="5" width="13.28515625" style="19" hidden="1" customWidth="1"/>
    <col min="6" max="6" width="15.5703125" style="13" hidden="1" customWidth="1"/>
    <col min="7" max="7" width="13.28515625" style="19" hidden="1" customWidth="1"/>
    <col min="8" max="8" width="15.5703125" style="13" hidden="1" customWidth="1"/>
    <col min="9" max="9" width="13.28515625" style="19" hidden="1" customWidth="1"/>
    <col min="10" max="10" width="15.5703125" style="13" hidden="1" customWidth="1"/>
    <col min="11" max="11" width="13.28515625" style="19" hidden="1" customWidth="1"/>
    <col min="12" max="12" width="15.5703125" style="13" hidden="1" customWidth="1"/>
    <col min="13" max="13" width="13.28515625" style="19" hidden="1" customWidth="1"/>
    <col min="14" max="14" width="15.5703125" style="13" customWidth="1"/>
    <col min="15" max="17" width="9.140625" style="3" customWidth="1"/>
    <col min="18" max="16384" width="9.140625" style="3"/>
  </cols>
  <sheetData>
    <row r="1" spans="1:15" x14ac:dyDescent="0.25">
      <c r="A1" s="67" t="s">
        <v>84</v>
      </c>
      <c r="B1" s="67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5" ht="15.75" customHeight="1" x14ac:dyDescent="0.25">
      <c r="A2" s="67" t="s">
        <v>80</v>
      </c>
      <c r="B2" s="67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5" ht="15.75" customHeight="1" x14ac:dyDescent="0.25">
      <c r="A3" s="67" t="s">
        <v>79</v>
      </c>
      <c r="B3" s="67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5" ht="15.75" customHeight="1" x14ac:dyDescent="0.25">
      <c r="A4" s="67" t="s">
        <v>88</v>
      </c>
      <c r="B4" s="67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5" ht="51.75" customHeight="1" x14ac:dyDescent="0.3">
      <c r="A5" s="66" t="s">
        <v>83</v>
      </c>
      <c r="B5" s="66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</row>
    <row r="6" spans="1:15" ht="16.5" customHeight="1" x14ac:dyDescent="0.25">
      <c r="A6" s="63" t="s">
        <v>87</v>
      </c>
      <c r="B6" s="64"/>
      <c r="C6" s="64"/>
      <c r="D6" s="64"/>
      <c r="E6" s="64"/>
      <c r="F6" s="64"/>
      <c r="G6" s="64"/>
      <c r="H6" s="64"/>
      <c r="I6" s="64"/>
      <c r="J6" s="64"/>
      <c r="K6" s="65"/>
      <c r="L6" s="65"/>
      <c r="M6" s="65"/>
      <c r="N6" s="65"/>
    </row>
    <row r="7" spans="1:15" x14ac:dyDescent="0.25">
      <c r="F7" s="23"/>
      <c r="H7" s="23"/>
      <c r="J7" s="62"/>
      <c r="L7" s="62" t="s">
        <v>86</v>
      </c>
      <c r="N7" s="62" t="s">
        <v>86</v>
      </c>
    </row>
    <row r="8" spans="1:15" ht="31.5" x14ac:dyDescent="0.25">
      <c r="A8" s="2" t="s">
        <v>22</v>
      </c>
      <c r="B8" s="1" t="s">
        <v>0</v>
      </c>
      <c r="D8" s="2" t="s">
        <v>1</v>
      </c>
      <c r="E8" s="22" t="s">
        <v>26</v>
      </c>
      <c r="F8" s="24" t="s">
        <v>1</v>
      </c>
      <c r="G8" s="22" t="s">
        <v>26</v>
      </c>
      <c r="H8" s="24" t="s">
        <v>1</v>
      </c>
      <c r="I8" s="22" t="s">
        <v>26</v>
      </c>
      <c r="J8" s="24" t="s">
        <v>1</v>
      </c>
      <c r="K8" s="22" t="s">
        <v>26</v>
      </c>
      <c r="L8" s="24" t="s">
        <v>1</v>
      </c>
      <c r="M8" s="22" t="s">
        <v>26</v>
      </c>
      <c r="N8" s="24" t="s">
        <v>1</v>
      </c>
    </row>
    <row r="9" spans="1:15" ht="30.75" customHeight="1" x14ac:dyDescent="0.25">
      <c r="A9" s="9"/>
      <c r="B9" s="59" t="s">
        <v>2</v>
      </c>
      <c r="C9" s="58"/>
      <c r="D9" s="50">
        <f>D10+D12+D14+D18+D23</f>
        <v>305174.2</v>
      </c>
      <c r="E9" s="49"/>
      <c r="F9" s="50">
        <f>F10+F14+F23+F12+F18</f>
        <v>316246.2</v>
      </c>
      <c r="G9" s="49"/>
      <c r="H9" s="50">
        <f>H10+H14+H23+H12+H18</f>
        <v>322130.54000000004</v>
      </c>
      <c r="I9" s="49"/>
      <c r="J9" s="50">
        <f>J10+J14+J23+J12+J18</f>
        <v>322130.54000000004</v>
      </c>
      <c r="K9" s="49"/>
      <c r="L9" s="50">
        <f>L10+L14+L23+L12+L18</f>
        <v>322130.54000000004</v>
      </c>
      <c r="M9" s="49"/>
      <c r="N9" s="50">
        <f>N10+N14+N23+N12+N18</f>
        <v>322736.44</v>
      </c>
    </row>
    <row r="10" spans="1:15" ht="22.5" customHeight="1" x14ac:dyDescent="0.25">
      <c r="A10" s="29" t="s">
        <v>3</v>
      </c>
      <c r="B10" s="30" t="s">
        <v>35</v>
      </c>
      <c r="C10" s="31"/>
      <c r="D10" s="45">
        <f>D11</f>
        <v>144500</v>
      </c>
      <c r="E10" s="51"/>
      <c r="F10" s="45">
        <f>F11</f>
        <v>149500</v>
      </c>
      <c r="G10" s="51"/>
      <c r="H10" s="45">
        <f>H11</f>
        <v>149500</v>
      </c>
      <c r="I10" s="51"/>
      <c r="J10" s="45">
        <f>J11</f>
        <v>149500</v>
      </c>
      <c r="K10" s="51"/>
      <c r="L10" s="45">
        <f>L11</f>
        <v>149500</v>
      </c>
      <c r="M10" s="51"/>
      <c r="N10" s="45">
        <f>N11</f>
        <v>149500</v>
      </c>
    </row>
    <row r="11" spans="1:15" x14ac:dyDescent="0.25">
      <c r="A11" s="10" t="s">
        <v>4</v>
      </c>
      <c r="B11" s="6" t="s">
        <v>75</v>
      </c>
      <c r="C11" s="15">
        <v>0.36</v>
      </c>
      <c r="D11" s="60">
        <v>144500</v>
      </c>
      <c r="E11" s="48">
        <v>5000</v>
      </c>
      <c r="F11" s="18">
        <f>D11+E11</f>
        <v>149500</v>
      </c>
      <c r="G11" s="48"/>
      <c r="H11" s="18">
        <f>F11+G11</f>
        <v>149500</v>
      </c>
      <c r="I11" s="48"/>
      <c r="J11" s="18">
        <f>H11+I11</f>
        <v>149500</v>
      </c>
      <c r="K11" s="48"/>
      <c r="L11" s="18">
        <f>J11+K11</f>
        <v>149500</v>
      </c>
      <c r="M11" s="48"/>
      <c r="N11" s="18">
        <f>L11+M11</f>
        <v>149500</v>
      </c>
    </row>
    <row r="12" spans="1:15" ht="48.75" customHeight="1" x14ac:dyDescent="0.25">
      <c r="A12" s="34" t="s">
        <v>41</v>
      </c>
      <c r="B12" s="37" t="s">
        <v>40</v>
      </c>
      <c r="C12" s="36"/>
      <c r="D12" s="61">
        <f>D13</f>
        <v>7004.2</v>
      </c>
      <c r="E12" s="47"/>
      <c r="F12" s="45">
        <f>F13</f>
        <v>7004.2</v>
      </c>
      <c r="G12" s="47"/>
      <c r="H12" s="45">
        <f>H13</f>
        <v>7004.2</v>
      </c>
      <c r="I12" s="47"/>
      <c r="J12" s="45">
        <f>J13</f>
        <v>7004.2</v>
      </c>
      <c r="K12" s="47"/>
      <c r="L12" s="45">
        <f>L13</f>
        <v>7004.2</v>
      </c>
      <c r="M12" s="47"/>
      <c r="N12" s="45">
        <f>N13</f>
        <v>7004.2</v>
      </c>
    </row>
    <row r="13" spans="1:15" ht="65.25" customHeight="1" x14ac:dyDescent="0.25">
      <c r="A13" s="10" t="s">
        <v>43</v>
      </c>
      <c r="B13" s="6" t="s">
        <v>42</v>
      </c>
      <c r="C13" s="12"/>
      <c r="D13" s="60">
        <v>7004.2</v>
      </c>
      <c r="E13" s="48"/>
      <c r="F13" s="18">
        <f>D13+E13</f>
        <v>7004.2</v>
      </c>
      <c r="G13" s="48"/>
      <c r="H13" s="18">
        <f>F13+G13</f>
        <v>7004.2</v>
      </c>
      <c r="I13" s="48"/>
      <c r="J13" s="18">
        <f>H13+I13</f>
        <v>7004.2</v>
      </c>
      <c r="K13" s="48"/>
      <c r="L13" s="18">
        <f>J13+K13</f>
        <v>7004.2</v>
      </c>
      <c r="M13" s="48"/>
      <c r="N13" s="18">
        <f>L13+M13</f>
        <v>7004.2</v>
      </c>
    </row>
    <row r="14" spans="1:15" ht="15.75" customHeight="1" x14ac:dyDescent="0.25">
      <c r="A14" s="38" t="s">
        <v>5</v>
      </c>
      <c r="B14" s="37" t="s">
        <v>6</v>
      </c>
      <c r="C14" s="31"/>
      <c r="D14" s="45">
        <f>SUM(D15:D17)</f>
        <v>55790</v>
      </c>
      <c r="E14" s="51"/>
      <c r="F14" s="45">
        <f>SUM(F15:F17)</f>
        <v>56162</v>
      </c>
      <c r="G14" s="51"/>
      <c r="H14" s="45">
        <f>SUM(H15:H17)</f>
        <v>56162</v>
      </c>
      <c r="I14" s="51"/>
      <c r="J14" s="45">
        <f>SUM(J15:J17)</f>
        <v>56162</v>
      </c>
      <c r="K14" s="51"/>
      <c r="L14" s="45">
        <f>SUM(L15:L17)</f>
        <v>56162</v>
      </c>
      <c r="M14" s="51"/>
      <c r="N14" s="45">
        <f>SUM(N15:N17)</f>
        <v>56767.9</v>
      </c>
      <c r="O14" s="11"/>
    </row>
    <row r="15" spans="1:15" ht="33.75" customHeight="1" x14ac:dyDescent="0.25">
      <c r="A15" s="10" t="s">
        <v>76</v>
      </c>
      <c r="B15" s="6" t="s">
        <v>70</v>
      </c>
      <c r="C15" s="15">
        <v>0.25</v>
      </c>
      <c r="D15" s="18">
        <v>46040</v>
      </c>
      <c r="E15" s="20">
        <v>372</v>
      </c>
      <c r="F15" s="18">
        <f>D15+E15</f>
        <v>46412</v>
      </c>
      <c r="G15" s="20"/>
      <c r="H15" s="18">
        <f>F15+G15</f>
        <v>46412</v>
      </c>
      <c r="I15" s="20"/>
      <c r="J15" s="18">
        <f>H15+I15</f>
        <v>46412</v>
      </c>
      <c r="K15" s="20"/>
      <c r="L15" s="18">
        <f>J15+K15</f>
        <v>46412</v>
      </c>
      <c r="M15" s="20"/>
      <c r="N15" s="18">
        <f>L15+M15</f>
        <v>46412</v>
      </c>
    </row>
    <row r="16" spans="1:15" ht="33.75" customHeight="1" x14ac:dyDescent="0.25">
      <c r="A16" s="10" t="s">
        <v>90</v>
      </c>
      <c r="B16" s="6" t="s">
        <v>89</v>
      </c>
      <c r="C16" s="40"/>
      <c r="D16" s="18"/>
      <c r="E16" s="52"/>
      <c r="F16" s="18"/>
      <c r="G16" s="52"/>
      <c r="H16" s="18"/>
      <c r="I16" s="52"/>
      <c r="J16" s="18"/>
      <c r="K16" s="52"/>
      <c r="L16" s="18"/>
      <c r="M16" s="52">
        <v>605.9</v>
      </c>
      <c r="N16" s="18">
        <f>L16+M16</f>
        <v>605.9</v>
      </c>
    </row>
    <row r="17" spans="1:14" ht="31.5" customHeight="1" x14ac:dyDescent="0.25">
      <c r="A17" s="6" t="s">
        <v>36</v>
      </c>
      <c r="B17" s="6" t="s">
        <v>37</v>
      </c>
      <c r="C17" s="14"/>
      <c r="D17" s="18">
        <v>9750</v>
      </c>
      <c r="E17" s="52"/>
      <c r="F17" s="18">
        <f t="shared" ref="F17:F23" si="0">D17+E17</f>
        <v>9750</v>
      </c>
      <c r="G17" s="52"/>
      <c r="H17" s="18">
        <f t="shared" ref="H17" si="1">F17+G17</f>
        <v>9750</v>
      </c>
      <c r="I17" s="52"/>
      <c r="J17" s="18">
        <f t="shared" ref="J17" si="2">H17+I17</f>
        <v>9750</v>
      </c>
      <c r="K17" s="52"/>
      <c r="L17" s="18">
        <f t="shared" ref="L17" si="3">J17+K17</f>
        <v>9750</v>
      </c>
      <c r="M17" s="52"/>
      <c r="N17" s="18">
        <f t="shared" ref="N17" si="4">L17+M17</f>
        <v>9750</v>
      </c>
    </row>
    <row r="18" spans="1:14" s="27" customFormat="1" x14ac:dyDescent="0.25">
      <c r="A18" s="37" t="s">
        <v>32</v>
      </c>
      <c r="B18" s="37" t="s">
        <v>31</v>
      </c>
      <c r="C18" s="39"/>
      <c r="D18" s="45">
        <f>D19+D20+D21+D22</f>
        <v>93400</v>
      </c>
      <c r="E18" s="53"/>
      <c r="F18" s="45">
        <f>F19+F20+F21+F22</f>
        <v>99100</v>
      </c>
      <c r="G18" s="53"/>
      <c r="H18" s="45">
        <f>H19+H20+H21+H22</f>
        <v>104984.34</v>
      </c>
      <c r="I18" s="53"/>
      <c r="J18" s="45">
        <f>J19+J20+J21+J22</f>
        <v>104984.34</v>
      </c>
      <c r="K18" s="53"/>
      <c r="L18" s="45">
        <f>L19+L20+L21+L22</f>
        <v>104984.34</v>
      </c>
      <c r="M18" s="53"/>
      <c r="N18" s="45">
        <f>N19+N20+N21+N22</f>
        <v>104984.34</v>
      </c>
    </row>
    <row r="19" spans="1:14" ht="51.75" customHeight="1" x14ac:dyDescent="0.25">
      <c r="A19" s="6" t="s">
        <v>45</v>
      </c>
      <c r="B19" s="6" t="s">
        <v>46</v>
      </c>
      <c r="C19" s="42"/>
      <c r="D19" s="18">
        <v>24500</v>
      </c>
      <c r="E19" s="54"/>
      <c r="F19" s="18">
        <f t="shared" si="0"/>
        <v>24500</v>
      </c>
      <c r="G19" s="54"/>
      <c r="H19" s="18">
        <f t="shared" ref="H19:H20" si="5">F19+G19</f>
        <v>24500</v>
      </c>
      <c r="I19" s="54"/>
      <c r="J19" s="18">
        <f t="shared" ref="J19:J20" si="6">H19+I19</f>
        <v>24500</v>
      </c>
      <c r="K19" s="54"/>
      <c r="L19" s="18">
        <f t="shared" ref="L19:L20" si="7">J19+K19</f>
        <v>24500</v>
      </c>
      <c r="M19" s="54"/>
      <c r="N19" s="18">
        <f t="shared" ref="N19:N20" si="8">L19+M19</f>
        <v>24500</v>
      </c>
    </row>
    <row r="20" spans="1:14" ht="31.5" customHeight="1" x14ac:dyDescent="0.25">
      <c r="A20" s="6" t="s">
        <v>33</v>
      </c>
      <c r="B20" s="6" t="s">
        <v>34</v>
      </c>
      <c r="C20" s="16">
        <v>0.25</v>
      </c>
      <c r="D20" s="18">
        <v>19280</v>
      </c>
      <c r="E20" s="21">
        <v>1500</v>
      </c>
      <c r="F20" s="18">
        <f t="shared" si="0"/>
        <v>20780</v>
      </c>
      <c r="G20" s="21"/>
      <c r="H20" s="18">
        <f t="shared" si="5"/>
        <v>20780</v>
      </c>
      <c r="I20" s="21"/>
      <c r="J20" s="18">
        <f t="shared" si="6"/>
        <v>20780</v>
      </c>
      <c r="K20" s="21"/>
      <c r="L20" s="18">
        <f t="shared" si="7"/>
        <v>20780</v>
      </c>
      <c r="M20" s="21"/>
      <c r="N20" s="18">
        <f t="shared" si="8"/>
        <v>20780</v>
      </c>
    </row>
    <row r="21" spans="1:14" ht="31.5" x14ac:dyDescent="0.25">
      <c r="A21" s="6" t="s">
        <v>48</v>
      </c>
      <c r="B21" s="6" t="s">
        <v>47</v>
      </c>
      <c r="C21" s="40"/>
      <c r="D21" s="18">
        <v>42400</v>
      </c>
      <c r="E21" s="41">
        <v>4200</v>
      </c>
      <c r="F21" s="18">
        <f>D21+E21</f>
        <v>46600</v>
      </c>
      <c r="G21" s="41">
        <v>5884.34</v>
      </c>
      <c r="H21" s="18">
        <f>F21+G21</f>
        <v>52484.34</v>
      </c>
      <c r="I21" s="41"/>
      <c r="J21" s="18">
        <f>H21+I21</f>
        <v>52484.34</v>
      </c>
      <c r="K21" s="41"/>
      <c r="L21" s="18">
        <f>J21+K21</f>
        <v>52484.34</v>
      </c>
      <c r="M21" s="41"/>
      <c r="N21" s="18">
        <f>L21+M21</f>
        <v>52484.34</v>
      </c>
    </row>
    <row r="22" spans="1:14" ht="31.5" customHeight="1" x14ac:dyDescent="0.25">
      <c r="A22" s="6" t="s">
        <v>49</v>
      </c>
      <c r="B22" s="6" t="s">
        <v>50</v>
      </c>
      <c r="C22" s="40"/>
      <c r="D22" s="18">
        <v>7220</v>
      </c>
      <c r="E22" s="41"/>
      <c r="F22" s="18">
        <f t="shared" si="0"/>
        <v>7220</v>
      </c>
      <c r="G22" s="41"/>
      <c r="H22" s="18">
        <f t="shared" ref="H22:H23" si="9">F22+G22</f>
        <v>7220</v>
      </c>
      <c r="I22" s="41"/>
      <c r="J22" s="18">
        <f t="shared" ref="J22:J23" si="10">H22+I22</f>
        <v>7220</v>
      </c>
      <c r="K22" s="41"/>
      <c r="L22" s="18">
        <f t="shared" ref="L22:L23" si="11">J22+K22</f>
        <v>7220</v>
      </c>
      <c r="M22" s="41"/>
      <c r="N22" s="18">
        <f t="shared" ref="N22:N23" si="12">L22+M22</f>
        <v>7220</v>
      </c>
    </row>
    <row r="23" spans="1:14" s="31" customFormat="1" ht="21.75" customHeight="1" x14ac:dyDescent="0.2">
      <c r="A23" s="37" t="s">
        <v>7</v>
      </c>
      <c r="B23" s="37" t="s">
        <v>8</v>
      </c>
      <c r="C23" s="43"/>
      <c r="D23" s="45">
        <v>4480</v>
      </c>
      <c r="E23" s="46"/>
      <c r="F23" s="45">
        <f t="shared" si="0"/>
        <v>4480</v>
      </c>
      <c r="G23" s="46"/>
      <c r="H23" s="45">
        <f t="shared" si="9"/>
        <v>4480</v>
      </c>
      <c r="I23" s="46"/>
      <c r="J23" s="45">
        <f t="shared" si="10"/>
        <v>4480</v>
      </c>
      <c r="K23" s="46"/>
      <c r="L23" s="45">
        <f t="shared" si="11"/>
        <v>4480</v>
      </c>
      <c r="M23" s="46"/>
      <c r="N23" s="45">
        <f t="shared" si="12"/>
        <v>4480</v>
      </c>
    </row>
    <row r="24" spans="1:14" ht="37.5" customHeight="1" x14ac:dyDescent="0.25">
      <c r="A24" s="10"/>
      <c r="B24" s="57" t="s">
        <v>9</v>
      </c>
      <c r="C24" s="58"/>
      <c r="D24" s="45">
        <f>D25+D36+D39+D41+D45+D46+D44</f>
        <v>261483.66999999998</v>
      </c>
      <c r="E24" s="48"/>
      <c r="F24" s="45">
        <f>F25+F36+F39+F41+F45+F46+F44</f>
        <v>299216.27</v>
      </c>
      <c r="G24" s="48"/>
      <c r="H24" s="45">
        <f>H25+H36+H39+H41+H45+H46+H44</f>
        <v>299216.27</v>
      </c>
      <c r="I24" s="48"/>
      <c r="J24" s="45">
        <f>J25+J36+J39+J41+J45+J46+J44</f>
        <v>314144.17000000004</v>
      </c>
      <c r="K24" s="48"/>
      <c r="L24" s="45">
        <f>L25+L36+L39+L41+L45+L46+L44</f>
        <v>342140.52</v>
      </c>
      <c r="M24" s="48"/>
      <c r="N24" s="45">
        <f>N25+N36+N39+N41+N45+N46+N44</f>
        <v>366136.41999999993</v>
      </c>
    </row>
    <row r="25" spans="1:14" s="31" customFormat="1" ht="57" x14ac:dyDescent="0.2">
      <c r="A25" s="37" t="s">
        <v>51</v>
      </c>
      <c r="B25" s="37" t="s">
        <v>52</v>
      </c>
      <c r="D25" s="45">
        <f>D26+D31+D33</f>
        <v>113982</v>
      </c>
      <c r="E25" s="51"/>
      <c r="F25" s="45">
        <f>F26+F31+F33</f>
        <v>118299</v>
      </c>
      <c r="G25" s="51"/>
      <c r="H25" s="45">
        <f>H26+H31+H33</f>
        <v>118299</v>
      </c>
      <c r="I25" s="51"/>
      <c r="J25" s="45">
        <f>J26+J31+J33</f>
        <v>121073.90000000001</v>
      </c>
      <c r="K25" s="51"/>
      <c r="L25" s="45">
        <f>L26+L31+L33</f>
        <v>149070.25</v>
      </c>
      <c r="M25" s="51"/>
      <c r="N25" s="45">
        <f>N26+N31+N33</f>
        <v>264070.25</v>
      </c>
    </row>
    <row r="26" spans="1:14" s="31" customFormat="1" ht="99.75" x14ac:dyDescent="0.2">
      <c r="A26" s="37" t="s">
        <v>58</v>
      </c>
      <c r="B26" s="37" t="s">
        <v>59</v>
      </c>
      <c r="D26" s="44">
        <f>D27+D29+D30</f>
        <v>110053</v>
      </c>
      <c r="E26" s="55"/>
      <c r="F26" s="44">
        <f>F27+F29+F30</f>
        <v>114053</v>
      </c>
      <c r="G26" s="55"/>
      <c r="H26" s="44">
        <f>H27+H29+H30</f>
        <v>114053</v>
      </c>
      <c r="I26" s="55"/>
      <c r="J26" s="44">
        <f>J27+J29+J30</f>
        <v>115038.8</v>
      </c>
      <c r="K26" s="55"/>
      <c r="L26" s="44">
        <f>L27+L29+L30</f>
        <v>143035.15</v>
      </c>
      <c r="M26" s="55"/>
      <c r="N26" s="44">
        <f>N27+N29+N30</f>
        <v>258035.15</v>
      </c>
    </row>
    <row r="27" spans="1:14" ht="78" customHeight="1" x14ac:dyDescent="0.25">
      <c r="A27" s="6" t="s">
        <v>77</v>
      </c>
      <c r="B27" s="6" t="s">
        <v>53</v>
      </c>
      <c r="D27" s="56">
        <v>109000</v>
      </c>
      <c r="E27" s="48">
        <v>4000</v>
      </c>
      <c r="F27" s="18">
        <f t="shared" ref="F27:F30" si="13">D27+E27</f>
        <v>113000</v>
      </c>
      <c r="G27" s="48"/>
      <c r="H27" s="18">
        <f t="shared" ref="H27:H30" si="14">F27+G27</f>
        <v>113000</v>
      </c>
      <c r="I27" s="48"/>
      <c r="J27" s="18">
        <f t="shared" ref="J27:J30" si="15">H27+I27</f>
        <v>113000</v>
      </c>
      <c r="K27" s="48">
        <f>19061.62+8934.73</f>
        <v>27996.35</v>
      </c>
      <c r="L27" s="18">
        <f t="shared" ref="L27:L30" si="16">J27+K27</f>
        <v>140996.35</v>
      </c>
      <c r="M27" s="48">
        <v>115000</v>
      </c>
      <c r="N27" s="18">
        <f t="shared" ref="N27:N30" si="17">L27+M27</f>
        <v>255996.35</v>
      </c>
    </row>
    <row r="28" spans="1:14" ht="80.25" hidden="1" customHeight="1" x14ac:dyDescent="0.25">
      <c r="A28" s="6" t="s">
        <v>39</v>
      </c>
      <c r="B28" s="6" t="s">
        <v>27</v>
      </c>
      <c r="D28" s="18"/>
      <c r="E28" s="48"/>
      <c r="F28" s="18">
        <f t="shared" si="13"/>
        <v>0</v>
      </c>
      <c r="G28" s="48"/>
      <c r="H28" s="18">
        <f t="shared" si="14"/>
        <v>0</v>
      </c>
      <c r="I28" s="48"/>
      <c r="J28" s="18">
        <f t="shared" si="15"/>
        <v>0</v>
      </c>
      <c r="K28" s="48"/>
      <c r="L28" s="18">
        <f t="shared" si="16"/>
        <v>0</v>
      </c>
      <c r="M28" s="48"/>
      <c r="N28" s="18">
        <f t="shared" si="17"/>
        <v>0</v>
      </c>
    </row>
    <row r="29" spans="1:14" ht="81.75" hidden="1" customHeight="1" x14ac:dyDescent="0.25">
      <c r="A29" s="6" t="s">
        <v>54</v>
      </c>
      <c r="B29" s="6" t="s">
        <v>55</v>
      </c>
      <c r="D29" s="18"/>
      <c r="E29" s="48"/>
      <c r="F29" s="18">
        <f t="shared" si="13"/>
        <v>0</v>
      </c>
      <c r="G29" s="48"/>
      <c r="H29" s="18">
        <f t="shared" si="14"/>
        <v>0</v>
      </c>
      <c r="I29" s="48"/>
      <c r="J29" s="18">
        <f t="shared" si="15"/>
        <v>0</v>
      </c>
      <c r="K29" s="48"/>
      <c r="L29" s="18">
        <f t="shared" si="16"/>
        <v>0</v>
      </c>
      <c r="M29" s="48"/>
      <c r="N29" s="18">
        <f t="shared" si="17"/>
        <v>0</v>
      </c>
    </row>
    <row r="30" spans="1:14" ht="31.5" x14ac:dyDescent="0.25">
      <c r="A30" s="6" t="s">
        <v>78</v>
      </c>
      <c r="B30" s="6" t="s">
        <v>85</v>
      </c>
      <c r="D30" s="18">
        <v>1053</v>
      </c>
      <c r="E30" s="48"/>
      <c r="F30" s="18">
        <f t="shared" si="13"/>
        <v>1053</v>
      </c>
      <c r="G30" s="48"/>
      <c r="H30" s="18">
        <f t="shared" si="14"/>
        <v>1053</v>
      </c>
      <c r="I30" s="48">
        <v>985.8</v>
      </c>
      <c r="J30" s="18">
        <f t="shared" si="15"/>
        <v>2038.8</v>
      </c>
      <c r="K30" s="48"/>
      <c r="L30" s="18">
        <f t="shared" si="16"/>
        <v>2038.8</v>
      </c>
      <c r="M30" s="48"/>
      <c r="N30" s="18">
        <f t="shared" si="17"/>
        <v>2038.8</v>
      </c>
    </row>
    <row r="31" spans="1:14" ht="31.5" x14ac:dyDescent="0.25">
      <c r="A31" s="35" t="s">
        <v>38</v>
      </c>
      <c r="B31" s="35" t="s">
        <v>30</v>
      </c>
      <c r="C31" s="26"/>
      <c r="D31" s="45">
        <f>D32</f>
        <v>566</v>
      </c>
      <c r="E31" s="47"/>
      <c r="F31" s="45">
        <f>F32</f>
        <v>566</v>
      </c>
      <c r="G31" s="47"/>
      <c r="H31" s="45">
        <f>H32</f>
        <v>566</v>
      </c>
      <c r="I31" s="47"/>
      <c r="J31" s="45">
        <f>J32</f>
        <v>2355.1</v>
      </c>
      <c r="K31" s="47"/>
      <c r="L31" s="45">
        <f>L32</f>
        <v>2355.1</v>
      </c>
      <c r="M31" s="47"/>
      <c r="N31" s="45">
        <f>N32</f>
        <v>2355.1</v>
      </c>
    </row>
    <row r="32" spans="1:14" ht="54" customHeight="1" x14ac:dyDescent="0.25">
      <c r="A32" s="6" t="s">
        <v>56</v>
      </c>
      <c r="B32" s="6" t="s">
        <v>57</v>
      </c>
      <c r="D32" s="18">
        <v>566</v>
      </c>
      <c r="E32" s="48"/>
      <c r="F32" s="18">
        <f t="shared" ref="F32:F45" si="18">D32+E32</f>
        <v>566</v>
      </c>
      <c r="G32" s="48"/>
      <c r="H32" s="18">
        <f t="shared" ref="H32" si="19">F32+G32</f>
        <v>566</v>
      </c>
      <c r="I32" s="48">
        <f>1574.57+214.53</f>
        <v>1789.1</v>
      </c>
      <c r="J32" s="18">
        <f t="shared" ref="J32" si="20">H32+I32</f>
        <v>2355.1</v>
      </c>
      <c r="K32" s="48"/>
      <c r="L32" s="18">
        <f t="shared" ref="L32" si="21">J32+K32</f>
        <v>2355.1</v>
      </c>
      <c r="M32" s="48"/>
      <c r="N32" s="18">
        <f t="shared" ref="N32" si="22">L32+M32</f>
        <v>2355.1</v>
      </c>
    </row>
    <row r="33" spans="1:14" ht="94.5" customHeight="1" x14ac:dyDescent="0.25">
      <c r="A33" s="30" t="s">
        <v>60</v>
      </c>
      <c r="B33" s="30" t="s">
        <v>61</v>
      </c>
      <c r="C33" s="31"/>
      <c r="D33" s="45">
        <f>D34+D35</f>
        <v>3363</v>
      </c>
      <c r="E33" s="51"/>
      <c r="F33" s="45">
        <f>F34+F35</f>
        <v>3680</v>
      </c>
      <c r="G33" s="51"/>
      <c r="H33" s="45">
        <f>H34+H35</f>
        <v>3680</v>
      </c>
      <c r="I33" s="51"/>
      <c r="J33" s="45">
        <f>J34+J35</f>
        <v>3680</v>
      </c>
      <c r="K33" s="51"/>
      <c r="L33" s="45">
        <f>L34+L35</f>
        <v>3680</v>
      </c>
      <c r="M33" s="51"/>
      <c r="N33" s="45">
        <f>N34+N35</f>
        <v>3680</v>
      </c>
    </row>
    <row r="34" spans="1:14" ht="50.25" customHeight="1" x14ac:dyDescent="0.25">
      <c r="A34" s="6" t="s">
        <v>62</v>
      </c>
      <c r="B34" s="6" t="s">
        <v>63</v>
      </c>
      <c r="D34" s="18">
        <v>1759</v>
      </c>
      <c r="F34" s="18">
        <f t="shared" ref="F34" si="23">D34+E34</f>
        <v>1759</v>
      </c>
      <c r="H34" s="18">
        <f t="shared" ref="H34" si="24">F34+G34</f>
        <v>1759</v>
      </c>
      <c r="J34" s="18">
        <f t="shared" ref="J34" si="25">H34+I34</f>
        <v>1759</v>
      </c>
      <c r="L34" s="18">
        <f t="shared" ref="L34" si="26">J34+K34</f>
        <v>1759</v>
      </c>
      <c r="N34" s="18">
        <f t="shared" ref="N34" si="27">L34+M34</f>
        <v>1759</v>
      </c>
    </row>
    <row r="35" spans="1:14" ht="102.75" customHeight="1" x14ac:dyDescent="0.25">
      <c r="A35" s="6" t="s">
        <v>64</v>
      </c>
      <c r="B35" s="6" t="s">
        <v>65</v>
      </c>
      <c r="D35" s="18">
        <v>1604</v>
      </c>
      <c r="E35" s="19">
        <v>317</v>
      </c>
      <c r="F35" s="18">
        <f>D35+E35</f>
        <v>1921</v>
      </c>
      <c r="H35" s="18">
        <f>F35+G35</f>
        <v>1921</v>
      </c>
      <c r="J35" s="18">
        <f>H35+I35</f>
        <v>1921</v>
      </c>
      <c r="L35" s="18">
        <f>J35+K35</f>
        <v>1921</v>
      </c>
      <c r="N35" s="18">
        <f>L35+M35</f>
        <v>1921</v>
      </c>
    </row>
    <row r="36" spans="1:14" s="31" customFormat="1" ht="29.25" customHeight="1" x14ac:dyDescent="0.25">
      <c r="A36" s="37" t="s">
        <v>66</v>
      </c>
      <c r="B36" s="37" t="s">
        <v>10</v>
      </c>
      <c r="D36" s="25">
        <f>D37+D38</f>
        <v>8</v>
      </c>
      <c r="E36" s="28"/>
      <c r="F36" s="25">
        <f>F37+F38</f>
        <v>308</v>
      </c>
      <c r="G36" s="28"/>
      <c r="H36" s="25">
        <f>H37+H38</f>
        <v>308</v>
      </c>
      <c r="I36" s="28"/>
      <c r="J36" s="25">
        <f>J37+J38</f>
        <v>308</v>
      </c>
      <c r="K36" s="28"/>
      <c r="L36" s="25">
        <f>L37+L38</f>
        <v>308</v>
      </c>
      <c r="M36" s="28"/>
      <c r="N36" s="25">
        <f>N37+N38</f>
        <v>308</v>
      </c>
    </row>
    <row r="37" spans="1:14" ht="24" customHeight="1" x14ac:dyDescent="0.25">
      <c r="A37" s="6" t="s">
        <v>11</v>
      </c>
      <c r="B37" s="6" t="s">
        <v>12</v>
      </c>
      <c r="D37" s="17">
        <v>8</v>
      </c>
      <c r="E37" s="19">
        <v>300</v>
      </c>
      <c r="F37" s="18">
        <f>D37+E37</f>
        <v>308</v>
      </c>
      <c r="H37" s="18">
        <f>F37+G37</f>
        <v>308</v>
      </c>
      <c r="J37" s="18">
        <f>H37+I37</f>
        <v>308</v>
      </c>
      <c r="L37" s="18">
        <f>J37+K37</f>
        <v>308</v>
      </c>
      <c r="N37" s="18">
        <f>L37+M37</f>
        <v>308</v>
      </c>
    </row>
    <row r="38" spans="1:14" ht="24" hidden="1" customHeight="1" x14ac:dyDescent="0.25">
      <c r="A38" s="6" t="s">
        <v>72</v>
      </c>
      <c r="B38" s="6" t="s">
        <v>71</v>
      </c>
      <c r="D38" s="17">
        <v>0</v>
      </c>
      <c r="F38" s="18">
        <f>D38+E38</f>
        <v>0</v>
      </c>
      <c r="H38" s="18">
        <f>F38+G38</f>
        <v>0</v>
      </c>
      <c r="J38" s="18">
        <f>H38+I38</f>
        <v>0</v>
      </c>
      <c r="L38" s="18">
        <f>J38+K38</f>
        <v>0</v>
      </c>
      <c r="N38" s="18">
        <f>L38+M38</f>
        <v>0</v>
      </c>
    </row>
    <row r="39" spans="1:14" s="31" customFormat="1" ht="30" customHeight="1" x14ac:dyDescent="0.2">
      <c r="A39" s="37" t="s">
        <v>25</v>
      </c>
      <c r="B39" s="37" t="s">
        <v>23</v>
      </c>
      <c r="D39" s="33">
        <f>D40</f>
        <v>276.60000000000002</v>
      </c>
      <c r="E39" s="32"/>
      <c r="F39" s="33">
        <f>F40</f>
        <v>276.60000000000002</v>
      </c>
      <c r="G39" s="32"/>
      <c r="H39" s="33">
        <f>H40</f>
        <v>276.60000000000002</v>
      </c>
      <c r="I39" s="32"/>
      <c r="J39" s="33">
        <f>J40</f>
        <v>1176.5999999999999</v>
      </c>
      <c r="K39" s="32"/>
      <c r="L39" s="33">
        <f>L40</f>
        <v>1176.5999999999999</v>
      </c>
      <c r="M39" s="32"/>
      <c r="N39" s="33">
        <f>N40</f>
        <v>2176.6</v>
      </c>
    </row>
    <row r="40" spans="1:14" ht="48.75" customHeight="1" x14ac:dyDescent="0.25">
      <c r="A40" s="6" t="s">
        <v>44</v>
      </c>
      <c r="B40" s="6" t="s">
        <v>24</v>
      </c>
      <c r="D40" s="17">
        <v>276.60000000000002</v>
      </c>
      <c r="F40" s="17">
        <f t="shared" si="18"/>
        <v>276.60000000000002</v>
      </c>
      <c r="H40" s="17">
        <f t="shared" ref="H40" si="28">F40+G40</f>
        <v>276.60000000000002</v>
      </c>
      <c r="I40" s="19">
        <v>900</v>
      </c>
      <c r="J40" s="17">
        <f t="shared" ref="J40" si="29">H40+I40</f>
        <v>1176.5999999999999</v>
      </c>
      <c r="L40" s="17">
        <f t="shared" ref="L40" si="30">J40+K40</f>
        <v>1176.5999999999999</v>
      </c>
      <c r="M40" s="19">
        <v>1000</v>
      </c>
      <c r="N40" s="17">
        <f t="shared" ref="N40" si="31">L40+M40</f>
        <v>2176.6</v>
      </c>
    </row>
    <row r="41" spans="1:14" s="31" customFormat="1" ht="45" customHeight="1" x14ac:dyDescent="0.2">
      <c r="A41" s="37" t="s">
        <v>29</v>
      </c>
      <c r="B41" s="37" t="s">
        <v>28</v>
      </c>
      <c r="D41" s="33">
        <f>D42+D43</f>
        <v>32030.3</v>
      </c>
      <c r="E41" s="32"/>
      <c r="F41" s="33">
        <f>F42+F43</f>
        <v>32030.3</v>
      </c>
      <c r="G41" s="32"/>
      <c r="H41" s="33">
        <f>H42+H43</f>
        <v>32030.3</v>
      </c>
      <c r="I41" s="32"/>
      <c r="J41" s="33">
        <f>J42+J43</f>
        <v>43283.3</v>
      </c>
      <c r="K41" s="32"/>
      <c r="L41" s="33">
        <f>L42+L43</f>
        <v>43283.3</v>
      </c>
      <c r="M41" s="32"/>
      <c r="N41" s="33">
        <f>N42+N43</f>
        <v>43283.3</v>
      </c>
    </row>
    <row r="42" spans="1:14" ht="99" customHeight="1" x14ac:dyDescent="0.25">
      <c r="A42" s="6" t="s">
        <v>81</v>
      </c>
      <c r="B42" s="6" t="s">
        <v>82</v>
      </c>
      <c r="D42" s="17">
        <v>278.3</v>
      </c>
      <c r="F42" s="17">
        <f t="shared" si="18"/>
        <v>278.3</v>
      </c>
      <c r="H42" s="17">
        <f t="shared" ref="H42" si="32">F42+G42</f>
        <v>278.3</v>
      </c>
      <c r="I42" s="19">
        <f>25752+11253</f>
        <v>37005</v>
      </c>
      <c r="J42" s="17">
        <f t="shared" ref="J42" si="33">H42+I42</f>
        <v>37283.300000000003</v>
      </c>
      <c r="L42" s="17">
        <f t="shared" ref="L42" si="34">J42+K42</f>
        <v>37283.300000000003</v>
      </c>
      <c r="N42" s="17">
        <f t="shared" ref="N42" si="35">L42+M42</f>
        <v>37283.300000000003</v>
      </c>
    </row>
    <row r="43" spans="1:14" ht="62.25" customHeight="1" x14ac:dyDescent="0.25">
      <c r="A43" s="6" t="s">
        <v>68</v>
      </c>
      <c r="B43" s="6" t="s">
        <v>67</v>
      </c>
      <c r="D43" s="17">
        <f>46000-14248</f>
        <v>31752</v>
      </c>
      <c r="F43" s="17">
        <f>D43+E43</f>
        <v>31752</v>
      </c>
      <c r="H43" s="17">
        <f>F43+G43</f>
        <v>31752</v>
      </c>
      <c r="I43" s="19">
        <v>-25752</v>
      </c>
      <c r="J43" s="17">
        <f>H43+I43</f>
        <v>6000</v>
      </c>
      <c r="L43" s="17">
        <f>J43+K43</f>
        <v>6000</v>
      </c>
      <c r="N43" s="17">
        <f>L43+M43</f>
        <v>6000</v>
      </c>
    </row>
    <row r="44" spans="1:14" hidden="1" x14ac:dyDescent="0.25">
      <c r="A44" s="37" t="s">
        <v>73</v>
      </c>
      <c r="B44" s="35" t="s">
        <v>74</v>
      </c>
      <c r="D44" s="17"/>
      <c r="F44" s="25">
        <f t="shared" si="18"/>
        <v>0</v>
      </c>
      <c r="H44" s="25">
        <f t="shared" ref="H44:H45" si="36">F44+G44</f>
        <v>0</v>
      </c>
      <c r="J44" s="25">
        <f t="shared" ref="J44:J45" si="37">H44+I44</f>
        <v>0</v>
      </c>
      <c r="L44" s="25">
        <f t="shared" ref="L44:L45" si="38">J44+K44</f>
        <v>0</v>
      </c>
      <c r="N44" s="25">
        <f t="shared" ref="N44:N45" si="39">L44+M44</f>
        <v>0</v>
      </c>
    </row>
    <row r="45" spans="1:14" s="31" customFormat="1" ht="18.75" customHeight="1" x14ac:dyDescent="0.2">
      <c r="A45" s="37" t="s">
        <v>13</v>
      </c>
      <c r="B45" s="37" t="s">
        <v>14</v>
      </c>
      <c r="D45" s="33">
        <v>4000</v>
      </c>
      <c r="E45" s="32"/>
      <c r="F45" s="33">
        <f t="shared" si="18"/>
        <v>4000</v>
      </c>
      <c r="G45" s="32"/>
      <c r="H45" s="33">
        <f t="shared" si="36"/>
        <v>4000</v>
      </c>
      <c r="I45" s="32"/>
      <c r="J45" s="33">
        <f t="shared" si="37"/>
        <v>4000</v>
      </c>
      <c r="K45" s="32"/>
      <c r="L45" s="33">
        <f t="shared" si="38"/>
        <v>4000</v>
      </c>
      <c r="M45" s="32"/>
      <c r="N45" s="33">
        <f t="shared" si="39"/>
        <v>4000</v>
      </c>
    </row>
    <row r="46" spans="1:14" s="31" customFormat="1" ht="19.5" customHeight="1" x14ac:dyDescent="0.2">
      <c r="A46" s="37" t="s">
        <v>15</v>
      </c>
      <c r="B46" s="37" t="s">
        <v>69</v>
      </c>
      <c r="D46" s="33">
        <f>6100+242.1+104844.67</f>
        <v>111186.77</v>
      </c>
      <c r="E46" s="32">
        <v>33115.599999999999</v>
      </c>
      <c r="F46" s="33">
        <f>D46+E46</f>
        <v>144302.37</v>
      </c>
      <c r="G46" s="32"/>
      <c r="H46" s="33">
        <f>F46+G46</f>
        <v>144302.37</v>
      </c>
      <c r="I46" s="32"/>
      <c r="J46" s="33">
        <f>H46+I46</f>
        <v>144302.37</v>
      </c>
      <c r="K46" s="32"/>
      <c r="L46" s="33">
        <f>J46+K46</f>
        <v>144302.37</v>
      </c>
      <c r="M46" s="32">
        <v>-92004.1</v>
      </c>
      <c r="N46" s="33">
        <f>L46+M46</f>
        <v>52298.26999999999</v>
      </c>
    </row>
    <row r="47" spans="1:14" ht="21" customHeight="1" x14ac:dyDescent="0.25">
      <c r="A47" s="6"/>
      <c r="B47" s="7" t="s">
        <v>16</v>
      </c>
      <c r="D47" s="25">
        <f>D24+D9</f>
        <v>566657.87</v>
      </c>
      <c r="E47" s="19">
        <f>SUM(E10:E46)</f>
        <v>48804.6</v>
      </c>
      <c r="F47" s="25">
        <f>F24+F9</f>
        <v>615462.47</v>
      </c>
      <c r="G47" s="19">
        <f>SUM(G10:G46)</f>
        <v>5884.34</v>
      </c>
      <c r="H47" s="25">
        <f>H24+H9</f>
        <v>621346.81000000006</v>
      </c>
      <c r="I47" s="19">
        <f>SUM(I10:I46)</f>
        <v>14927.900000000001</v>
      </c>
      <c r="J47" s="25">
        <f>J24+J9</f>
        <v>636274.71000000008</v>
      </c>
      <c r="K47" s="19">
        <f>SUM(K10:K46)</f>
        <v>27996.35</v>
      </c>
      <c r="L47" s="25">
        <f>L24+L9</f>
        <v>664271.06000000006</v>
      </c>
      <c r="M47" s="19">
        <f>SUM(M10:M46)</f>
        <v>24601.799999999988</v>
      </c>
      <c r="N47" s="25">
        <f>N24+N9</f>
        <v>688872.85999999987</v>
      </c>
    </row>
    <row r="48" spans="1:14" hidden="1" x14ac:dyDescent="0.25">
      <c r="A48" s="4" t="s">
        <v>17</v>
      </c>
      <c r="B48" s="5" t="s">
        <v>18</v>
      </c>
    </row>
    <row r="49" spans="1:2" ht="31.5" hidden="1" x14ac:dyDescent="0.25">
      <c r="A49" s="4" t="s">
        <v>19</v>
      </c>
      <c r="B49" s="6" t="s">
        <v>20</v>
      </c>
    </row>
    <row r="50" spans="1:2" ht="21" hidden="1" customHeight="1" x14ac:dyDescent="0.25">
      <c r="A50" s="4"/>
      <c r="B50" s="8" t="s">
        <v>21</v>
      </c>
    </row>
  </sheetData>
  <mergeCells count="6">
    <mergeCell ref="A1:N1"/>
    <mergeCell ref="A2:N2"/>
    <mergeCell ref="A3:N3"/>
    <mergeCell ref="A4:N4"/>
    <mergeCell ref="A5:N5"/>
    <mergeCell ref="A6:N6"/>
  </mergeCells>
  <pageMargins left="0.70866141732283472" right="0.19685039370078741" top="0.55118110236220474" bottom="7.874015748031496E-2" header="0.11811023622047245" footer="0.11811023622047245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2022-09-09T10:00:12Z</dcterms:modified>
</cp:coreProperties>
</file>