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 (безвоз)" sheetId="2" r:id="rId1"/>
  </sheets>
  <definedNames>
    <definedName name="_xlnm.Print_Titles" localSheetId="0">'прил.1 (безвоз)'!$15:$15</definedName>
  </definedNames>
  <calcPr calcId="145621"/>
</workbook>
</file>

<file path=xl/calcChain.xml><?xml version="1.0" encoding="utf-8"?>
<calcChain xmlns="http://schemas.openxmlformats.org/spreadsheetml/2006/main">
  <c r="L78" i="2" l="1"/>
  <c r="M70" i="2"/>
  <c r="M69" i="2"/>
  <c r="M68" i="2"/>
  <c r="M67" i="2"/>
  <c r="M66" i="2"/>
  <c r="M54" i="2" s="1"/>
  <c r="M52" i="2"/>
  <c r="K42" i="2"/>
  <c r="K41" i="2"/>
  <c r="M41" i="2" s="1"/>
  <c r="K44" i="2"/>
  <c r="M44" i="2" s="1"/>
  <c r="K52" i="2"/>
  <c r="K53" i="2"/>
  <c r="M53" i="2" s="1"/>
  <c r="K39" i="2"/>
  <c r="M39" i="2" s="1"/>
  <c r="K70" i="2"/>
  <c r="K69" i="2"/>
  <c r="K68" i="2"/>
  <c r="K67" i="2"/>
  <c r="K66" i="2" s="1"/>
  <c r="K54" i="2" s="1"/>
  <c r="I17" i="2"/>
  <c r="K17" i="2" s="1"/>
  <c r="I43" i="2"/>
  <c r="K43" i="2" s="1"/>
  <c r="M43" i="2" s="1"/>
  <c r="H40" i="2"/>
  <c r="H78" i="2" s="1"/>
  <c r="I70" i="2"/>
  <c r="I69" i="2"/>
  <c r="I68" i="2"/>
  <c r="I67" i="2"/>
  <c r="I66" i="2" s="1"/>
  <c r="I54" i="2" s="1"/>
  <c r="K16" i="2" l="1"/>
  <c r="M17" i="2"/>
  <c r="M16" i="2" s="1"/>
  <c r="I16" i="2"/>
  <c r="M42" i="2"/>
  <c r="G48" i="2"/>
  <c r="I48" i="2" s="1"/>
  <c r="K48" i="2" s="1"/>
  <c r="M48" i="2" s="1"/>
  <c r="G51" i="2" l="1"/>
  <c r="I51" i="2" s="1"/>
  <c r="K51" i="2" s="1"/>
  <c r="M51" i="2" s="1"/>
  <c r="G50" i="2"/>
  <c r="I50" i="2" s="1"/>
  <c r="K50" i="2" s="1"/>
  <c r="M50" i="2" s="1"/>
  <c r="G49" i="2"/>
  <c r="I49" i="2" s="1"/>
  <c r="K49" i="2" s="1"/>
  <c r="M49" i="2" s="1"/>
  <c r="G47" i="2"/>
  <c r="I47" i="2" s="1"/>
  <c r="K47" i="2" s="1"/>
  <c r="M47" i="2" s="1"/>
  <c r="G46" i="2"/>
  <c r="I46" i="2" s="1"/>
  <c r="K46" i="2" s="1"/>
  <c r="M46" i="2" s="1"/>
  <c r="F45" i="2"/>
  <c r="F78" i="2" s="1"/>
  <c r="G45" i="2"/>
  <c r="I45" i="2" s="1"/>
  <c r="K45" i="2" s="1"/>
  <c r="M45" i="2" s="1"/>
  <c r="G40" i="2"/>
  <c r="I40" i="2" s="1"/>
  <c r="G70" i="2"/>
  <c r="G69" i="2"/>
  <c r="G68" i="2"/>
  <c r="G67" i="2"/>
  <c r="G66" i="2" s="1"/>
  <c r="G54" i="2" s="1"/>
  <c r="G38" i="2" s="1"/>
  <c r="D78" i="2"/>
  <c r="E76" i="2"/>
  <c r="G76" i="2" s="1"/>
  <c r="I76" i="2" s="1"/>
  <c r="K76" i="2" s="1"/>
  <c r="M76" i="2" s="1"/>
  <c r="E77" i="2"/>
  <c r="G77" i="2" s="1"/>
  <c r="I77" i="2" s="1"/>
  <c r="K77" i="2" s="1"/>
  <c r="M77" i="2" s="1"/>
  <c r="E75" i="2"/>
  <c r="G75" i="2" s="1"/>
  <c r="I75" i="2" s="1"/>
  <c r="E24" i="2"/>
  <c r="G24" i="2" s="1"/>
  <c r="I24" i="2" s="1"/>
  <c r="K24" i="2" s="1"/>
  <c r="M24" i="2" s="1"/>
  <c r="E33" i="2"/>
  <c r="G33" i="2" s="1"/>
  <c r="I33" i="2" s="1"/>
  <c r="K33" i="2" s="1"/>
  <c r="M33" i="2" s="1"/>
  <c r="E32" i="2"/>
  <c r="G32" i="2" s="1"/>
  <c r="I32" i="2" s="1"/>
  <c r="K32" i="2" s="1"/>
  <c r="M32" i="2" s="1"/>
  <c r="E31" i="2"/>
  <c r="G31" i="2" s="1"/>
  <c r="I31" i="2" s="1"/>
  <c r="K31" i="2" s="1"/>
  <c r="M31" i="2" s="1"/>
  <c r="E30" i="2"/>
  <c r="G30" i="2" s="1"/>
  <c r="I30" i="2" s="1"/>
  <c r="K30" i="2" s="1"/>
  <c r="M30" i="2" s="1"/>
  <c r="E29" i="2"/>
  <c r="G29" i="2" s="1"/>
  <c r="I29" i="2" s="1"/>
  <c r="K29" i="2" s="1"/>
  <c r="M29" i="2" s="1"/>
  <c r="E28" i="2"/>
  <c r="G28" i="2" s="1"/>
  <c r="I28" i="2" s="1"/>
  <c r="K28" i="2" s="1"/>
  <c r="M28" i="2" s="1"/>
  <c r="E27" i="2"/>
  <c r="G27" i="2" s="1"/>
  <c r="I27" i="2" s="1"/>
  <c r="K27" i="2" s="1"/>
  <c r="M27" i="2" s="1"/>
  <c r="E26" i="2"/>
  <c r="G26" i="2" s="1"/>
  <c r="I26" i="2" s="1"/>
  <c r="K26" i="2" s="1"/>
  <c r="M26" i="2" s="1"/>
  <c r="E25" i="2"/>
  <c r="G25" i="2" s="1"/>
  <c r="I25" i="2" s="1"/>
  <c r="K25" i="2" s="1"/>
  <c r="M25" i="2" s="1"/>
  <c r="E23" i="2"/>
  <c r="G23" i="2" s="1"/>
  <c r="I23" i="2" s="1"/>
  <c r="K23" i="2" s="1"/>
  <c r="M23" i="2" s="1"/>
  <c r="E22" i="2"/>
  <c r="G22" i="2" s="1"/>
  <c r="I22" i="2" s="1"/>
  <c r="K22" i="2" s="1"/>
  <c r="M22" i="2" s="1"/>
  <c r="E21" i="2"/>
  <c r="G21" i="2" s="1"/>
  <c r="I21" i="2" s="1"/>
  <c r="K21" i="2" s="1"/>
  <c r="M21" i="2" s="1"/>
  <c r="E20" i="2"/>
  <c r="G20" i="2" s="1"/>
  <c r="I20" i="2" s="1"/>
  <c r="K20" i="2" s="1"/>
  <c r="M20" i="2" s="1"/>
  <c r="E19" i="2"/>
  <c r="G19" i="2" s="1"/>
  <c r="E70" i="2"/>
  <c r="E69" i="2"/>
  <c r="E68" i="2"/>
  <c r="E67" i="2"/>
  <c r="C69" i="2"/>
  <c r="C68" i="2"/>
  <c r="C67" i="2"/>
  <c r="C74" i="2"/>
  <c r="C73" i="2" s="1"/>
  <c r="C70" i="2"/>
  <c r="I74" i="2" l="1"/>
  <c r="I73" i="2" s="1"/>
  <c r="K75" i="2"/>
  <c r="G18" i="2"/>
  <c r="I19" i="2"/>
  <c r="E66" i="2"/>
  <c r="E54" i="2" s="1"/>
  <c r="E38" i="2" s="1"/>
  <c r="K40" i="2"/>
  <c r="I38" i="2"/>
  <c r="G74" i="2"/>
  <c r="G73" i="2" s="1"/>
  <c r="G78" i="2" s="1"/>
  <c r="E18" i="2"/>
  <c r="E74" i="2"/>
  <c r="E73" i="2" s="1"/>
  <c r="M40" i="2" l="1"/>
  <c r="M38" i="2" s="1"/>
  <c r="K38" i="2"/>
  <c r="I18" i="2"/>
  <c r="I78" i="2" s="1"/>
  <c r="K19" i="2"/>
  <c r="K74" i="2"/>
  <c r="K73" i="2" s="1"/>
  <c r="M75" i="2"/>
  <c r="M74" i="2" s="1"/>
  <c r="M73" i="2" s="1"/>
  <c r="E78" i="2"/>
  <c r="C18" i="2"/>
  <c r="K18" i="2" l="1"/>
  <c r="K78" i="2" s="1"/>
  <c r="M19" i="2"/>
  <c r="M18" i="2" s="1"/>
  <c r="M78" i="2" s="1"/>
  <c r="C78" i="2"/>
  <c r="C66" i="2"/>
  <c r="C54" i="2" s="1"/>
  <c r="C38" i="2" s="1"/>
</calcChain>
</file>

<file path=xl/sharedStrings.xml><?xml version="1.0" encoding="utf-8"?>
<sst xmlns="http://schemas.openxmlformats.org/spreadsheetml/2006/main" count="139" uniqueCount="98">
  <si>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</si>
  <si>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</si>
  <si>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</si>
  <si>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</si>
  <si>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</si>
  <si>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</si>
  <si>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</si>
  <si>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</si>
  <si>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</si>
  <si>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</si>
  <si>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</si>
  <si>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</si>
  <si>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</si>
  <si>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</si>
  <si>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</si>
  <si>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</si>
  <si>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</si>
  <si>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</si>
  <si>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</si>
  <si>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</si>
  <si>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</si>
  <si>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</si>
  <si>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</si>
  <si>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</si>
  <si>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</si>
  <si>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</si>
  <si>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</si>
  <si>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</si>
  <si>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</si>
  <si>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</si>
  <si>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</si>
  <si>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</si>
  <si>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</si>
  <si>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</si>
  <si>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</si>
  <si>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</si>
  <si>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</si>
  <si>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</si>
  <si>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</si>
  <si>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</si>
  <si>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</si>
  <si>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</si>
  <si>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</si>
  <si>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</si>
  <si>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</si>
  <si>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</si>
  <si>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</si>
  <si>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</si>
  <si>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356 202 03027 05 0000 151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</si>
  <si>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</si>
  <si>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</si>
  <si>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</si>
  <si>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</si>
  <si>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</si>
  <si>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</si>
  <si>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</si>
  <si>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 xml:space="preserve">Осуществление полномочий Калининградской области в сфере: установленных функций в части определения перечня должностных лиц, уполномоченных составлять протоколы об административных правонарушениях                              </t>
  </si>
  <si>
    <t xml:space="preserve">Субвенции на обеспечение отдельных государственных полномочий в сфере социальной поддержки населения в части деятельности органов управления </t>
  </si>
  <si>
    <t>356 202 03024 05 0000 151</t>
  </si>
  <si>
    <t>356 202 0324 05 0000 151</t>
  </si>
  <si>
    <t>356 202 03003 05 0000 151</t>
  </si>
  <si>
    <t>356 202 03015 05 0000 151</t>
  </si>
  <si>
    <t>поправки</t>
  </si>
  <si>
    <t>Безвозмездные поступления в  бюджет муниципального образования                                                                                              «Светлогорский район» в 2014 году</t>
  </si>
  <si>
    <t>Приложение № 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</si>
  <si>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</si>
  <si>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356 202 03007 05 0000 151</t>
  </si>
  <si>
    <t>Субсидии бюджетам субъектов Российской Федерации и муниципальных образований в рамках федеральной целевой программы развития Калининградской области на период до 2015 года</t>
  </si>
  <si>
    <t>Субсидии бюджетам субъектов Российской Федерации и муниципальных образований на оздоровление детей</t>
  </si>
  <si>
    <t>Субсидия на обеспечение подвоза учащихся к муниципальным общеобразовательным учреждениям</t>
  </si>
  <si>
    <t xml:space="preserve">  ОЦП КО "Развитие КО как туристического центра на 2007-2014гг" на содержание муниципальных морских пляжей</t>
  </si>
  <si>
    <t xml:space="preserve">Целевая Программа Калининградской области "Обращение с отходами производства и потребления в Калининградской области на 2012-2016 годы"
</t>
  </si>
  <si>
    <t>356 202 03999 05 0000 151</t>
  </si>
  <si>
    <t>Субсидия на реализацию региональной программы в области энергосбережения и повышения энергетической эффективности КО на 2010-2015 годы с перспективой до 2020 годаа 2014 г</t>
  </si>
  <si>
    <t>356 202 02077 05 0000 151</t>
  </si>
  <si>
    <t>356 202 02150 05 0000 151</t>
  </si>
  <si>
    <t>356 202 02999 05 0000 151</t>
  </si>
  <si>
    <t xml:space="preserve">ГПКО "Развитие культуры" на комплектование книжных фондов муниципальных </t>
  </si>
  <si>
    <t>Поддержка муниципальных газет, средства областного бюджета 2014г</t>
  </si>
  <si>
    <t>Проведение капитального ремонта многоквартирных домов в 2014 году</t>
  </si>
  <si>
    <t xml:space="preserve"> Дотации бюджетам на поддержку мер по обеспечению сбалансированности бюджетов</t>
  </si>
  <si>
    <t>356 202 01003 05 0000 151</t>
  </si>
  <si>
    <t>1. ДОТАЦИИ</t>
  </si>
  <si>
    <t xml:space="preserve">         2. СУБВЕНЦИИ</t>
  </si>
  <si>
    <t>3. СУБСИДИИ</t>
  </si>
  <si>
    <t>4. МЕЖБЮДЖЕТНЫЕ ТРАНСФЕРТЫ</t>
  </si>
  <si>
    <t>Субсидии бюджетам на реализацию федеральных целевых программ</t>
  </si>
  <si>
    <t>356 202 02051 05 0000 151</t>
  </si>
  <si>
    <t xml:space="preserve"> Субсидии бюджетам субъектов Российской Федерации и муниципальных образований в рамках федеральной целевой программы "Культура России (2012 - 2018 годы)"</t>
  </si>
  <si>
    <t>Субсидии на предоставление в 2014 г молодым семьям социальных выплат на приобретение (строительство) жилья пост. Правит-ва КО от 19.08.14г № 541</t>
  </si>
  <si>
    <t>356 202 02204 05 0000 151</t>
  </si>
  <si>
    <t>Субсидия на модернизацию региональных систем дошкольного образования</t>
  </si>
  <si>
    <t>356 202 02088 05 0000 151</t>
  </si>
  <si>
    <t>356 202 02089 05 0000 151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</si>
  <si>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</si>
  <si>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</si>
  <si>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от 15 декабря 2014 года № 37</t>
  </si>
  <si>
    <t>от 09  декабря   2013г.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</si>
</sst>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tabSelected="1" zoomScaleNormal="100" workbookViewId="0">
      <selection activeCell="P12" sqref="P12"/>
    </sheetView>
  </sheetViews>
  <sheetFormatPr defaultRowHeight="15.75" x14ac:dyDescent="0.25"/>
  <cols>
    <col min="1" max="1" width="28.42578125" style="1" customWidth="1"/>
    <col min="2" max="2" width="78.42578125" style="1" customWidth="1"/>
    <col min="3" max="3" width="14.140625" style="1" hidden="1" customWidth="1"/>
    <col min="4" max="4" width="9.140625" style="23" hidden="1" customWidth="1"/>
    <col min="5" max="5" width="14.140625" style="1" hidden="1" customWidth="1"/>
    <col min="6" max="6" width="9.140625" style="23" hidden="1" customWidth="1"/>
    <col min="7" max="7" width="14.140625" style="1" hidden="1" customWidth="1"/>
    <col min="8" max="8" width="9.140625" style="23" hidden="1" customWidth="1"/>
    <col min="9" max="9" width="14.140625" style="1" hidden="1" customWidth="1"/>
    <col min="10" max="10" width="0" style="24" hidden="1" customWidth="1"/>
    <col min="11" max="11" width="14.85546875" style="1" hidden="1" customWidth="1"/>
    <col min="12" max="12" width="0" style="24" hidden="1" customWidth="1"/>
    <col min="13" max="13" width="14.85546875" style="1" customWidth="1"/>
    <col min="14" max="16384" width="9.140625" style="1"/>
  </cols>
  <sheetData>
    <row r="1" spans="1:13" s="24" customFormat="1" ht="15" x14ac:dyDescent="0.25">
      <c r="A1" s="46" t="s">
        <v>64</v>
      </c>
      <c r="B1" s="47"/>
      <c r="C1" s="47"/>
      <c r="D1" s="48"/>
      <c r="E1" s="48"/>
      <c r="F1" s="49"/>
      <c r="G1" s="49"/>
      <c r="H1" s="49"/>
      <c r="I1" s="49"/>
      <c r="J1" s="49"/>
      <c r="K1" s="49"/>
      <c r="L1" s="49"/>
      <c r="M1" s="49"/>
    </row>
    <row r="2" spans="1:13" s="24" customFormat="1" ht="15" x14ac:dyDescent="0.25">
      <c r="A2" s="46" t="s">
        <v>0</v>
      </c>
      <c r="B2" s="47"/>
      <c r="C2" s="47"/>
      <c r="D2" s="48"/>
      <c r="E2" s="48"/>
      <c r="F2" s="49"/>
      <c r="G2" s="49"/>
      <c r="H2" s="49"/>
      <c r="I2" s="49"/>
      <c r="J2" s="49"/>
      <c r="K2" s="49"/>
      <c r="L2" s="49"/>
      <c r="M2" s="49"/>
    </row>
    <row r="3" spans="1:13" s="24" customFormat="1" ht="12.75" customHeight="1" x14ac:dyDescent="0.25">
      <c r="A3" s="46" t="s">
        <v>1</v>
      </c>
      <c r="B3" s="47"/>
      <c r="C3" s="47"/>
      <c r="D3" s="48"/>
      <c r="E3" s="48"/>
      <c r="F3" s="49"/>
      <c r="G3" s="49"/>
      <c r="H3" s="49"/>
      <c r="I3" s="49"/>
      <c r="J3" s="49"/>
      <c r="K3" s="49"/>
      <c r="L3" s="49"/>
      <c r="M3" s="49"/>
    </row>
    <row r="4" spans="1:13" s="24" customFormat="1" ht="15" x14ac:dyDescent="0.25">
      <c r="A4" s="46" t="s">
        <v>96</v>
      </c>
      <c r="B4" s="47"/>
      <c r="C4" s="47"/>
      <c r="D4" s="48"/>
      <c r="E4" s="48"/>
      <c r="F4" s="51"/>
      <c r="G4" s="51"/>
      <c r="H4" s="51"/>
      <c r="I4" s="51"/>
      <c r="J4" s="51"/>
      <c r="K4" s="51"/>
      <c r="L4" s="51"/>
      <c r="M4" s="51"/>
    </row>
    <row r="5" spans="1:13" s="24" customFormat="1" ht="9.75" customHeight="1" x14ac:dyDescent="0.25">
      <c r="A5" s="46"/>
      <c r="B5" s="47"/>
      <c r="C5" s="47"/>
      <c r="D5" s="48"/>
      <c r="E5" s="48"/>
      <c r="F5" s="49"/>
      <c r="G5" s="49"/>
      <c r="H5" s="49"/>
      <c r="I5" s="49"/>
      <c r="J5" s="49"/>
      <c r="K5" s="49"/>
    </row>
    <row r="6" spans="1:13" s="24" customFormat="1" ht="15" x14ac:dyDescent="0.25">
      <c r="A6" s="46" t="s">
        <v>5</v>
      </c>
      <c r="B6" s="47"/>
      <c r="C6" s="47"/>
      <c r="D6" s="48"/>
      <c r="E6" s="48"/>
      <c r="F6" s="49"/>
      <c r="G6" s="49"/>
      <c r="H6" s="49"/>
      <c r="I6" s="49"/>
      <c r="J6" s="49"/>
      <c r="K6" s="49"/>
      <c r="L6" s="49"/>
      <c r="M6" s="49"/>
    </row>
    <row r="7" spans="1:13" s="24" customFormat="1" ht="15" x14ac:dyDescent="0.25">
      <c r="A7" s="46" t="s">
        <v>0</v>
      </c>
      <c r="B7" s="47"/>
      <c r="C7" s="47"/>
      <c r="D7" s="48"/>
      <c r="E7" s="48"/>
      <c r="F7" s="49"/>
      <c r="G7" s="49"/>
      <c r="H7" s="49"/>
      <c r="I7" s="49"/>
      <c r="J7" s="49"/>
      <c r="K7" s="49"/>
      <c r="L7" s="49"/>
      <c r="M7" s="49"/>
    </row>
    <row r="8" spans="1:13" s="24" customFormat="1" ht="12.75" customHeight="1" x14ac:dyDescent="0.25">
      <c r="A8" s="46" t="s">
        <v>1</v>
      </c>
      <c r="B8" s="47"/>
      <c r="C8" s="47"/>
      <c r="D8" s="48"/>
      <c r="E8" s="48"/>
      <c r="F8" s="49"/>
      <c r="G8" s="49"/>
      <c r="H8" s="49"/>
      <c r="I8" s="49"/>
      <c r="J8" s="49"/>
      <c r="K8" s="49"/>
      <c r="L8" s="49"/>
      <c r="M8" s="49"/>
    </row>
    <row r="9" spans="1:13" s="24" customFormat="1" ht="15" x14ac:dyDescent="0.25">
      <c r="A9" s="46" t="s">
        <v>97</v>
      </c>
      <c r="B9" s="47"/>
      <c r="C9" s="47"/>
      <c r="D9" s="48"/>
      <c r="E9" s="48"/>
      <c r="F9" s="51"/>
      <c r="G9" s="51"/>
      <c r="H9" s="51"/>
      <c r="I9" s="51"/>
      <c r="J9" s="51"/>
      <c r="K9" s="51"/>
      <c r="L9" s="51"/>
      <c r="M9" s="51"/>
    </row>
    <row r="10" spans="1:13" ht="3" customHeight="1" x14ac:dyDescent="0.25"/>
    <row r="11" spans="1:13" ht="0.75" hidden="1" customHeight="1" x14ac:dyDescent="0.25">
      <c r="A11" s="44"/>
      <c r="B11" s="44"/>
      <c r="C11" s="44"/>
    </row>
    <row r="12" spans="1:13" ht="41.25" customHeight="1" x14ac:dyDescent="0.3">
      <c r="A12" s="50" t="s">
        <v>63</v>
      </c>
      <c r="B12" s="50"/>
      <c r="C12" s="50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pans="1:13" ht="3.75" customHeight="1" x14ac:dyDescent="0.25">
      <c r="A13" s="45"/>
      <c r="B13" s="45"/>
      <c r="C13" s="45"/>
    </row>
    <row r="14" spans="1:13" ht="16.5" thickBot="1" x14ac:dyDescent="0.3">
      <c r="M14" s="1" t="s">
        <v>2</v>
      </c>
    </row>
    <row r="15" spans="1:13" ht="36.75" customHeight="1" thickBot="1" x14ac:dyDescent="0.3">
      <c r="A15" s="31" t="s">
        <v>4</v>
      </c>
      <c r="B15" s="28" t="s">
        <v>6</v>
      </c>
      <c r="C15" s="28" t="s">
        <v>3</v>
      </c>
      <c r="D15" s="29" t="s">
        <v>62</v>
      </c>
      <c r="E15" s="30" t="s">
        <v>3</v>
      </c>
      <c r="F15" s="29" t="s">
        <v>62</v>
      </c>
      <c r="G15" s="30" t="s">
        <v>3</v>
      </c>
      <c r="H15" s="29" t="s">
        <v>62</v>
      </c>
      <c r="I15" s="30" t="s">
        <v>3</v>
      </c>
      <c r="J15" s="29" t="s">
        <v>62</v>
      </c>
      <c r="K15" s="30" t="s">
        <v>3</v>
      </c>
      <c r="L15" s="29" t="s">
        <v>62</v>
      </c>
      <c r="M15" s="30" t="s">
        <v>3</v>
      </c>
    </row>
    <row r="16" spans="1:13" ht="36.75" customHeight="1" x14ac:dyDescent="0.25">
      <c r="A16" s="39"/>
      <c r="B16" s="32" t="s">
        <v>82</v>
      </c>
      <c r="C16" s="32"/>
      <c r="D16" s="33"/>
      <c r="E16" s="34"/>
      <c r="F16" s="33"/>
      <c r="G16" s="40"/>
      <c r="H16" s="41"/>
      <c r="I16" s="42">
        <f>I17</f>
        <v>1493</v>
      </c>
      <c r="K16" s="42">
        <f>K17</f>
        <v>1493</v>
      </c>
      <c r="M16" s="42">
        <f>M17</f>
        <v>5949</v>
      </c>
    </row>
    <row r="17" spans="1:13" ht="36.75" customHeight="1" x14ac:dyDescent="0.25">
      <c r="A17" s="35" t="s">
        <v>81</v>
      </c>
      <c r="B17" s="21" t="s">
        <v>80</v>
      </c>
      <c r="C17" s="32"/>
      <c r="D17" s="33"/>
      <c r="E17" s="34"/>
      <c r="F17" s="33"/>
      <c r="G17" s="36"/>
      <c r="H17" s="37">
        <v>1493</v>
      </c>
      <c r="I17" s="38">
        <f>H17+G17</f>
        <v>1493</v>
      </c>
      <c r="K17" s="38">
        <f>J17+I17</f>
        <v>1493</v>
      </c>
      <c r="L17" s="24">
        <v>4456</v>
      </c>
      <c r="M17" s="38">
        <f>L17+K17</f>
        <v>5949</v>
      </c>
    </row>
    <row r="18" spans="1:13" x14ac:dyDescent="0.25">
      <c r="A18" s="25"/>
      <c r="B18" s="26" t="s">
        <v>83</v>
      </c>
      <c r="C18" s="27">
        <f>SUM(C19:C37)</f>
        <v>90575.319999999992</v>
      </c>
      <c r="E18" s="27">
        <f>SUM(E19:E37)</f>
        <v>90202.849999999991</v>
      </c>
      <c r="G18" s="27">
        <f>SUM(G19:G37)</f>
        <v>90185.049999999988</v>
      </c>
      <c r="I18" s="27">
        <f>SUM(I19:I37)</f>
        <v>91456.049999999988</v>
      </c>
      <c r="K18" s="27">
        <f>SUM(K19:K37)</f>
        <v>91456.049999999988</v>
      </c>
      <c r="M18" s="27">
        <f>SUM(M19:M37)</f>
        <v>91456.049999999988</v>
      </c>
    </row>
    <row r="19" spans="1:13" ht="125.25" customHeight="1" x14ac:dyDescent="0.25">
      <c r="A19" s="21" t="s">
        <v>72</v>
      </c>
      <c r="B19" s="21" t="s">
        <v>53</v>
      </c>
      <c r="C19" s="22">
        <v>78302.039999999994</v>
      </c>
      <c r="D19" s="23">
        <v>-390.27</v>
      </c>
      <c r="E19" s="22">
        <f>C19+D19</f>
        <v>77911.76999999999</v>
      </c>
      <c r="G19" s="22">
        <f>E19+F19</f>
        <v>77911.76999999999</v>
      </c>
      <c r="I19" s="22">
        <f>G19+H19</f>
        <v>77911.76999999999</v>
      </c>
      <c r="K19" s="22">
        <f>I19+J19</f>
        <v>77911.76999999999</v>
      </c>
      <c r="M19" s="22">
        <f>K19+L19</f>
        <v>77911.76999999999</v>
      </c>
    </row>
    <row r="20" spans="1:13" hidden="1" x14ac:dyDescent="0.25">
      <c r="A20" s="2" t="s">
        <v>7</v>
      </c>
      <c r="B20" s="2" t="s">
        <v>8</v>
      </c>
      <c r="C20" s="22"/>
      <c r="E20" s="22">
        <f t="shared" ref="E20:E33" si="0">C20+D20</f>
        <v>0</v>
      </c>
      <c r="G20" s="22">
        <f t="shared" ref="G20:G23" si="1">E20+F20</f>
        <v>0</v>
      </c>
      <c r="I20" s="22">
        <f t="shared" ref="I20:K23" si="2">G20+H20</f>
        <v>0</v>
      </c>
      <c r="K20" s="22">
        <f t="shared" si="2"/>
        <v>0</v>
      </c>
      <c r="M20" s="22">
        <f t="shared" ref="M20:M23" si="3">K20+L20</f>
        <v>0</v>
      </c>
    </row>
    <row r="21" spans="1:13" ht="31.5" hidden="1" x14ac:dyDescent="0.25">
      <c r="A21" s="2" t="s">
        <v>9</v>
      </c>
      <c r="B21" s="2" t="s">
        <v>43</v>
      </c>
      <c r="C21" s="22"/>
      <c r="E21" s="22">
        <f t="shared" si="0"/>
        <v>0</v>
      </c>
      <c r="G21" s="22">
        <f t="shared" si="1"/>
        <v>0</v>
      </c>
      <c r="I21" s="22">
        <f t="shared" si="2"/>
        <v>0</v>
      </c>
      <c r="K21" s="22">
        <f t="shared" si="2"/>
        <v>0</v>
      </c>
      <c r="M21" s="22">
        <f t="shared" si="3"/>
        <v>0</v>
      </c>
    </row>
    <row r="22" spans="1:13" ht="31.5" hidden="1" x14ac:dyDescent="0.25">
      <c r="A22" s="2" t="s">
        <v>9</v>
      </c>
      <c r="B22" s="2" t="s">
        <v>10</v>
      </c>
      <c r="C22" s="22"/>
      <c r="E22" s="22">
        <f t="shared" si="0"/>
        <v>0</v>
      </c>
      <c r="G22" s="22">
        <f t="shared" si="1"/>
        <v>0</v>
      </c>
      <c r="I22" s="22">
        <f t="shared" si="2"/>
        <v>0</v>
      </c>
      <c r="K22" s="22">
        <f t="shared" si="2"/>
        <v>0</v>
      </c>
      <c r="M22" s="22">
        <f t="shared" si="3"/>
        <v>0</v>
      </c>
    </row>
    <row r="23" spans="1:13" ht="31.5" hidden="1" x14ac:dyDescent="0.25">
      <c r="A23" s="2" t="s">
        <v>11</v>
      </c>
      <c r="B23" s="2" t="s">
        <v>12</v>
      </c>
      <c r="C23" s="22"/>
      <c r="E23" s="22">
        <f t="shared" si="0"/>
        <v>0</v>
      </c>
      <c r="G23" s="22">
        <f t="shared" si="1"/>
        <v>0</v>
      </c>
      <c r="I23" s="22">
        <f t="shared" si="2"/>
        <v>0</v>
      </c>
      <c r="K23" s="22">
        <f t="shared" si="2"/>
        <v>0</v>
      </c>
      <c r="M23" s="22">
        <f t="shared" si="3"/>
        <v>0</v>
      </c>
    </row>
    <row r="24" spans="1:13" ht="47.25" x14ac:dyDescent="0.25">
      <c r="A24" s="21" t="s">
        <v>66</v>
      </c>
      <c r="B24" s="21" t="s">
        <v>65</v>
      </c>
      <c r="C24" s="22"/>
      <c r="D24" s="23">
        <v>17.8</v>
      </c>
      <c r="E24" s="22">
        <f>C24+D24</f>
        <v>17.8</v>
      </c>
      <c r="F24" s="23">
        <v>-17.8</v>
      </c>
      <c r="G24" s="22">
        <f>E24+F24</f>
        <v>0</v>
      </c>
      <c r="I24" s="22">
        <f>G24+H24</f>
        <v>0</v>
      </c>
      <c r="K24" s="22">
        <f>I24+J24</f>
        <v>0</v>
      </c>
      <c r="M24" s="22">
        <f>K24+L24</f>
        <v>0</v>
      </c>
    </row>
    <row r="25" spans="1:13" ht="31.5" customHeight="1" x14ac:dyDescent="0.25">
      <c r="A25" s="21" t="s">
        <v>58</v>
      </c>
      <c r="B25" s="21" t="s">
        <v>13</v>
      </c>
      <c r="C25" s="22">
        <v>155.29</v>
      </c>
      <c r="E25" s="22">
        <f t="shared" si="0"/>
        <v>155.29</v>
      </c>
      <c r="G25" s="22">
        <f t="shared" ref="G25:G51" si="4">E25+F25</f>
        <v>155.29</v>
      </c>
      <c r="I25" s="22">
        <f t="shared" ref="I25:K33" si="5">G25+H25</f>
        <v>155.29</v>
      </c>
      <c r="K25" s="22">
        <f t="shared" si="5"/>
        <v>155.29</v>
      </c>
      <c r="M25" s="22">
        <f t="shared" ref="M25:M33" si="6">K25+L25</f>
        <v>155.29</v>
      </c>
    </row>
    <row r="26" spans="1:13" ht="47.25" x14ac:dyDescent="0.25">
      <c r="A26" s="21" t="s">
        <v>58</v>
      </c>
      <c r="B26" s="21" t="s">
        <v>57</v>
      </c>
      <c r="C26" s="22">
        <v>864</v>
      </c>
      <c r="E26" s="22">
        <f t="shared" si="0"/>
        <v>864</v>
      </c>
      <c r="G26" s="22">
        <f t="shared" si="4"/>
        <v>864</v>
      </c>
      <c r="I26" s="22">
        <f t="shared" si="5"/>
        <v>864</v>
      </c>
      <c r="K26" s="22">
        <f t="shared" si="5"/>
        <v>864</v>
      </c>
      <c r="M26" s="22">
        <f t="shared" si="6"/>
        <v>864</v>
      </c>
    </row>
    <row r="27" spans="1:13" ht="61.5" customHeight="1" x14ac:dyDescent="0.25">
      <c r="A27" s="21" t="s">
        <v>59</v>
      </c>
      <c r="B27" s="7" t="s">
        <v>54</v>
      </c>
      <c r="C27" s="22">
        <v>4945</v>
      </c>
      <c r="E27" s="22">
        <f t="shared" si="0"/>
        <v>4945</v>
      </c>
      <c r="G27" s="22">
        <f t="shared" si="4"/>
        <v>4945</v>
      </c>
      <c r="I27" s="22">
        <f t="shared" si="5"/>
        <v>4945</v>
      </c>
      <c r="K27" s="22">
        <f t="shared" si="5"/>
        <v>4945</v>
      </c>
      <c r="M27" s="22">
        <f t="shared" si="6"/>
        <v>4945</v>
      </c>
    </row>
    <row r="28" spans="1:13" ht="31.5" x14ac:dyDescent="0.25">
      <c r="A28" s="21" t="s">
        <v>58</v>
      </c>
      <c r="B28" s="21" t="s">
        <v>14</v>
      </c>
      <c r="C28" s="22">
        <v>388.7</v>
      </c>
      <c r="E28" s="22">
        <f t="shared" si="0"/>
        <v>388.7</v>
      </c>
      <c r="G28" s="22">
        <f t="shared" si="4"/>
        <v>388.7</v>
      </c>
      <c r="I28" s="22">
        <f t="shared" si="5"/>
        <v>388.7</v>
      </c>
      <c r="K28" s="22">
        <f t="shared" si="5"/>
        <v>388.7</v>
      </c>
      <c r="M28" s="22">
        <f t="shared" si="6"/>
        <v>388.7</v>
      </c>
    </row>
    <row r="29" spans="1:13" ht="54.75" customHeight="1" x14ac:dyDescent="0.25">
      <c r="A29" s="21" t="s">
        <v>58</v>
      </c>
      <c r="B29" s="21" t="s">
        <v>15</v>
      </c>
      <c r="C29" s="22">
        <v>634.15</v>
      </c>
      <c r="E29" s="22">
        <f t="shared" si="0"/>
        <v>634.15</v>
      </c>
      <c r="G29" s="22">
        <f t="shared" si="4"/>
        <v>634.15</v>
      </c>
      <c r="I29" s="22">
        <f t="shared" si="5"/>
        <v>634.15</v>
      </c>
      <c r="K29" s="22">
        <f t="shared" si="5"/>
        <v>634.15</v>
      </c>
      <c r="M29" s="22">
        <f t="shared" si="6"/>
        <v>634.15</v>
      </c>
    </row>
    <row r="30" spans="1:13" ht="66.75" customHeight="1" x14ac:dyDescent="0.25">
      <c r="A30" s="21" t="s">
        <v>58</v>
      </c>
      <c r="B30" s="21" t="s">
        <v>56</v>
      </c>
      <c r="C30" s="22">
        <v>0.22</v>
      </c>
      <c r="E30" s="22">
        <f t="shared" si="0"/>
        <v>0.22</v>
      </c>
      <c r="G30" s="22">
        <f t="shared" si="4"/>
        <v>0.22</v>
      </c>
      <c r="I30" s="22">
        <f t="shared" si="5"/>
        <v>0.22</v>
      </c>
      <c r="K30" s="22">
        <f t="shared" si="5"/>
        <v>0.22</v>
      </c>
      <c r="M30" s="22">
        <f t="shared" si="6"/>
        <v>0.22</v>
      </c>
    </row>
    <row r="31" spans="1:13" ht="78.75" customHeight="1" x14ac:dyDescent="0.25">
      <c r="A31" s="21" t="s">
        <v>48</v>
      </c>
      <c r="B31" s="21" t="s">
        <v>55</v>
      </c>
      <c r="C31" s="22">
        <v>3931.52</v>
      </c>
      <c r="E31" s="22">
        <f t="shared" si="0"/>
        <v>3931.52</v>
      </c>
      <c r="G31" s="22">
        <f t="shared" si="4"/>
        <v>3931.52</v>
      </c>
      <c r="H31" s="23">
        <v>1271</v>
      </c>
      <c r="I31" s="22">
        <f t="shared" si="5"/>
        <v>5202.5200000000004</v>
      </c>
      <c r="K31" s="22">
        <f t="shared" si="5"/>
        <v>5202.5200000000004</v>
      </c>
      <c r="M31" s="22">
        <f t="shared" si="6"/>
        <v>5202.5200000000004</v>
      </c>
    </row>
    <row r="32" spans="1:13" ht="21" customHeight="1" x14ac:dyDescent="0.25">
      <c r="A32" s="21" t="s">
        <v>60</v>
      </c>
      <c r="B32" s="21" t="s">
        <v>16</v>
      </c>
      <c r="C32" s="22">
        <v>746.8</v>
      </c>
      <c r="E32" s="22">
        <f t="shared" si="0"/>
        <v>746.8</v>
      </c>
      <c r="G32" s="22">
        <f t="shared" si="4"/>
        <v>746.8</v>
      </c>
      <c r="I32" s="22">
        <f t="shared" si="5"/>
        <v>746.8</v>
      </c>
      <c r="K32" s="22">
        <f t="shared" si="5"/>
        <v>746.8</v>
      </c>
      <c r="M32" s="22">
        <f t="shared" si="6"/>
        <v>746.8</v>
      </c>
    </row>
    <row r="33" spans="1:13" ht="31.5" customHeight="1" x14ac:dyDescent="0.25">
      <c r="A33" s="21" t="s">
        <v>61</v>
      </c>
      <c r="B33" s="21" t="s">
        <v>17</v>
      </c>
      <c r="C33" s="22">
        <v>607.6</v>
      </c>
      <c r="E33" s="22">
        <f t="shared" si="0"/>
        <v>607.6</v>
      </c>
      <c r="G33" s="22">
        <f t="shared" si="4"/>
        <v>607.6</v>
      </c>
      <c r="I33" s="22">
        <f t="shared" si="5"/>
        <v>607.6</v>
      </c>
      <c r="K33" s="22">
        <f t="shared" si="5"/>
        <v>607.6</v>
      </c>
      <c r="M33" s="22">
        <f t="shared" si="6"/>
        <v>607.6</v>
      </c>
    </row>
    <row r="34" spans="1:13" ht="33.75" hidden="1" customHeight="1" x14ac:dyDescent="0.25">
      <c r="A34" s="21" t="s">
        <v>49</v>
      </c>
      <c r="B34" s="2" t="s">
        <v>44</v>
      </c>
      <c r="C34" s="22"/>
      <c r="E34" s="22"/>
      <c r="G34" s="22"/>
      <c r="I34" s="22"/>
      <c r="K34" s="22"/>
      <c r="M34" s="22"/>
    </row>
    <row r="35" spans="1:13" ht="64.5" hidden="1" customHeight="1" x14ac:dyDescent="0.25">
      <c r="A35" s="18"/>
      <c r="B35" s="21" t="s">
        <v>52</v>
      </c>
      <c r="C35" s="16"/>
      <c r="E35" s="16"/>
      <c r="G35" s="16"/>
      <c r="I35" s="16"/>
      <c r="K35" s="16"/>
      <c r="M35" s="16"/>
    </row>
    <row r="36" spans="1:13" ht="31.5" hidden="1" x14ac:dyDescent="0.25">
      <c r="A36" s="2" t="s">
        <v>18</v>
      </c>
      <c r="B36" s="2" t="s">
        <v>19</v>
      </c>
      <c r="C36" s="5"/>
      <c r="E36" s="5"/>
      <c r="G36" s="5"/>
      <c r="I36" s="5"/>
      <c r="K36" s="5"/>
      <c r="M36" s="5"/>
    </row>
    <row r="37" spans="1:13" ht="31.5" hidden="1" x14ac:dyDescent="0.25">
      <c r="A37" s="2" t="s">
        <v>18</v>
      </c>
      <c r="B37" s="2" t="s">
        <v>20</v>
      </c>
      <c r="C37" s="5"/>
      <c r="E37" s="5"/>
      <c r="G37" s="5"/>
      <c r="I37" s="5"/>
      <c r="K37" s="5"/>
      <c r="M37" s="5"/>
    </row>
    <row r="38" spans="1:13" x14ac:dyDescent="0.25">
      <c r="A38" s="2"/>
      <c r="B38" s="3" t="s">
        <v>84</v>
      </c>
      <c r="C38" s="15">
        <f>C54</f>
        <v>1535.2</v>
      </c>
      <c r="E38" s="15">
        <f>E54</f>
        <v>1535.2</v>
      </c>
      <c r="G38" s="15">
        <f>SUM(G40:G48)+G54</f>
        <v>17746.099999999999</v>
      </c>
      <c r="I38" s="15">
        <f>SUM(I40:I51)+I54</f>
        <v>67035.41</v>
      </c>
      <c r="K38" s="15">
        <f>SUM(K39:K53)+K54</f>
        <v>92774.58</v>
      </c>
      <c r="M38" s="15">
        <f>SUM(M39:M53)+M54</f>
        <v>92774.58</v>
      </c>
    </row>
    <row r="39" spans="1:13" x14ac:dyDescent="0.25">
      <c r="A39" s="21" t="s">
        <v>87</v>
      </c>
      <c r="B39" s="21" t="s">
        <v>86</v>
      </c>
      <c r="C39" s="15"/>
      <c r="E39" s="15"/>
      <c r="G39" s="15"/>
      <c r="I39" s="15"/>
      <c r="J39" s="24">
        <v>1096.3</v>
      </c>
      <c r="K39" s="22">
        <f t="shared" ref="I39:K53" si="7">I39+J39</f>
        <v>1096.3</v>
      </c>
      <c r="M39" s="22">
        <f t="shared" ref="M39:M53" si="8">K39+L39</f>
        <v>1096.3</v>
      </c>
    </row>
    <row r="40" spans="1:13" ht="69" customHeight="1" x14ac:dyDescent="0.25">
      <c r="A40" s="21" t="s">
        <v>74</v>
      </c>
      <c r="B40" s="21" t="s">
        <v>67</v>
      </c>
      <c r="C40" s="5"/>
      <c r="E40" s="5"/>
      <c r="F40" s="23">
        <v>10197.68</v>
      </c>
      <c r="G40" s="22">
        <f t="shared" si="4"/>
        <v>10197.68</v>
      </c>
      <c r="H40" s="23">
        <f>255.2+21063.51</f>
        <v>21318.71</v>
      </c>
      <c r="I40" s="22">
        <f t="shared" si="7"/>
        <v>31516.39</v>
      </c>
      <c r="K40" s="22">
        <f t="shared" si="7"/>
        <v>31516.39</v>
      </c>
      <c r="M40" s="22">
        <f t="shared" si="8"/>
        <v>31516.39</v>
      </c>
    </row>
    <row r="41" spans="1:13" ht="133.5" customHeight="1" x14ac:dyDescent="0.25">
      <c r="A41" s="21" t="s">
        <v>92</v>
      </c>
      <c r="B41" s="21" t="s">
        <v>94</v>
      </c>
      <c r="C41" s="5"/>
      <c r="E41" s="5"/>
      <c r="G41" s="22"/>
      <c r="I41" s="22"/>
      <c r="J41" s="24">
        <v>7614.63</v>
      </c>
      <c r="K41" s="22">
        <f t="shared" si="7"/>
        <v>7614.63</v>
      </c>
      <c r="M41" s="22">
        <f t="shared" si="8"/>
        <v>7614.63</v>
      </c>
    </row>
    <row r="42" spans="1:13" ht="90" customHeight="1" x14ac:dyDescent="0.25">
      <c r="A42" s="21" t="s">
        <v>93</v>
      </c>
      <c r="B42" s="21" t="s">
        <v>95</v>
      </c>
      <c r="C42" s="5"/>
      <c r="E42" s="5"/>
      <c r="G42" s="22"/>
      <c r="I42" s="22"/>
      <c r="J42" s="24">
        <v>13879.23</v>
      </c>
      <c r="K42" s="22">
        <f t="shared" si="7"/>
        <v>13879.23</v>
      </c>
      <c r="M42" s="22">
        <f t="shared" si="8"/>
        <v>13879.23</v>
      </c>
    </row>
    <row r="43" spans="1:13" ht="69" customHeight="1" x14ac:dyDescent="0.25">
      <c r="A43" s="21" t="s">
        <v>75</v>
      </c>
      <c r="B43" s="21" t="s">
        <v>73</v>
      </c>
      <c r="C43" s="5"/>
      <c r="E43" s="5"/>
      <c r="G43" s="22"/>
      <c r="H43" s="23">
        <v>46.36</v>
      </c>
      <c r="I43" s="22">
        <f t="shared" si="7"/>
        <v>46.36</v>
      </c>
      <c r="K43" s="22">
        <f t="shared" si="7"/>
        <v>46.36</v>
      </c>
      <c r="M43" s="22">
        <f t="shared" si="8"/>
        <v>46.36</v>
      </c>
    </row>
    <row r="44" spans="1:13" ht="44.25" customHeight="1" x14ac:dyDescent="0.25">
      <c r="A44" s="21" t="s">
        <v>90</v>
      </c>
      <c r="B44" s="21" t="s">
        <v>91</v>
      </c>
      <c r="C44" s="5"/>
      <c r="E44" s="5"/>
      <c r="G44" s="22"/>
      <c r="I44" s="22"/>
      <c r="J44" s="24">
        <v>1325.32</v>
      </c>
      <c r="K44" s="22">
        <f t="shared" si="7"/>
        <v>1325.32</v>
      </c>
      <c r="M44" s="22">
        <f t="shared" si="8"/>
        <v>1325.32</v>
      </c>
    </row>
    <row r="45" spans="1:13" ht="39" customHeight="1" x14ac:dyDescent="0.25">
      <c r="A45" s="21" t="s">
        <v>76</v>
      </c>
      <c r="B45" s="21" t="s">
        <v>68</v>
      </c>
      <c r="C45" s="5"/>
      <c r="E45" s="5"/>
      <c r="F45" s="23">
        <f>378+787</f>
        <v>1165</v>
      </c>
      <c r="G45" s="22">
        <f t="shared" si="4"/>
        <v>1165</v>
      </c>
      <c r="H45" s="23">
        <v>194</v>
      </c>
      <c r="I45" s="22">
        <f t="shared" si="7"/>
        <v>1359</v>
      </c>
      <c r="K45" s="22">
        <f t="shared" si="7"/>
        <v>1359</v>
      </c>
      <c r="M45" s="22">
        <f t="shared" si="8"/>
        <v>1359</v>
      </c>
    </row>
    <row r="46" spans="1:13" ht="31.5" x14ac:dyDescent="0.25">
      <c r="A46" s="21" t="s">
        <v>76</v>
      </c>
      <c r="B46" s="21" t="s">
        <v>69</v>
      </c>
      <c r="C46" s="5"/>
      <c r="E46" s="5"/>
      <c r="F46" s="23">
        <v>62.3</v>
      </c>
      <c r="G46" s="22">
        <f t="shared" si="4"/>
        <v>62.3</v>
      </c>
      <c r="I46" s="22">
        <f t="shared" si="7"/>
        <v>62.3</v>
      </c>
      <c r="K46" s="22">
        <f t="shared" si="7"/>
        <v>62.3</v>
      </c>
      <c r="M46" s="22">
        <f t="shared" si="8"/>
        <v>62.3</v>
      </c>
    </row>
    <row r="47" spans="1:13" ht="31.5" x14ac:dyDescent="0.25">
      <c r="A47" s="21" t="s">
        <v>76</v>
      </c>
      <c r="B47" s="21" t="s">
        <v>70</v>
      </c>
      <c r="C47" s="5"/>
      <c r="E47" s="5"/>
      <c r="F47" s="23">
        <v>2000</v>
      </c>
      <c r="G47" s="22">
        <f t="shared" si="4"/>
        <v>2000</v>
      </c>
      <c r="I47" s="22">
        <f t="shared" si="7"/>
        <v>2000</v>
      </c>
      <c r="K47" s="22">
        <f t="shared" si="7"/>
        <v>2000</v>
      </c>
      <c r="M47" s="22">
        <f t="shared" si="8"/>
        <v>2000</v>
      </c>
    </row>
    <row r="48" spans="1:13" ht="63" x14ac:dyDescent="0.25">
      <c r="A48" s="21" t="s">
        <v>76</v>
      </c>
      <c r="B48" s="21" t="s">
        <v>71</v>
      </c>
      <c r="C48" s="5"/>
      <c r="E48" s="5"/>
      <c r="F48" s="23">
        <v>2785.92</v>
      </c>
      <c r="G48" s="22">
        <f t="shared" si="4"/>
        <v>2785.92</v>
      </c>
      <c r="I48" s="22">
        <f t="shared" si="7"/>
        <v>2785.92</v>
      </c>
      <c r="J48" s="24">
        <v>-111.22</v>
      </c>
      <c r="K48" s="22">
        <f t="shared" si="7"/>
        <v>2674.7000000000003</v>
      </c>
      <c r="M48" s="22">
        <f t="shared" si="8"/>
        <v>2674.7000000000003</v>
      </c>
    </row>
    <row r="49" spans="1:13" ht="31.5" x14ac:dyDescent="0.25">
      <c r="A49" s="21" t="s">
        <v>76</v>
      </c>
      <c r="B49" s="21" t="s">
        <v>77</v>
      </c>
      <c r="C49" s="5"/>
      <c r="E49" s="5"/>
      <c r="G49" s="22">
        <f t="shared" si="4"/>
        <v>0</v>
      </c>
      <c r="H49" s="23">
        <v>31</v>
      </c>
      <c r="I49" s="22">
        <f t="shared" si="7"/>
        <v>31</v>
      </c>
      <c r="K49" s="22">
        <f t="shared" si="7"/>
        <v>31</v>
      </c>
      <c r="M49" s="22">
        <f t="shared" si="8"/>
        <v>31</v>
      </c>
    </row>
    <row r="50" spans="1:13" x14ac:dyDescent="0.25">
      <c r="A50" s="21" t="s">
        <v>76</v>
      </c>
      <c r="B50" s="21" t="s">
        <v>78</v>
      </c>
      <c r="C50" s="5"/>
      <c r="E50" s="5"/>
      <c r="G50" s="22">
        <f t="shared" si="4"/>
        <v>0</v>
      </c>
      <c r="H50" s="23">
        <v>284.89999999999998</v>
      </c>
      <c r="I50" s="22">
        <f t="shared" si="7"/>
        <v>284.89999999999998</v>
      </c>
      <c r="K50" s="22">
        <f t="shared" si="7"/>
        <v>284.89999999999998</v>
      </c>
      <c r="M50" s="22">
        <f t="shared" si="8"/>
        <v>284.89999999999998</v>
      </c>
    </row>
    <row r="51" spans="1:13" x14ac:dyDescent="0.25">
      <c r="A51" s="21" t="s">
        <v>76</v>
      </c>
      <c r="B51" s="21" t="s">
        <v>79</v>
      </c>
      <c r="C51" s="5"/>
      <c r="E51" s="5"/>
      <c r="G51" s="22">
        <f t="shared" si="4"/>
        <v>0</v>
      </c>
      <c r="H51" s="23">
        <v>27414.34</v>
      </c>
      <c r="I51" s="22">
        <f t="shared" si="7"/>
        <v>27414.34</v>
      </c>
      <c r="K51" s="22">
        <f t="shared" si="7"/>
        <v>27414.34</v>
      </c>
      <c r="M51" s="22">
        <f t="shared" si="8"/>
        <v>27414.34</v>
      </c>
    </row>
    <row r="52" spans="1:13" ht="50.25" customHeight="1" x14ac:dyDescent="0.25">
      <c r="A52" s="21" t="s">
        <v>76</v>
      </c>
      <c r="B52" s="21" t="s">
        <v>88</v>
      </c>
      <c r="C52" s="5"/>
      <c r="E52" s="5"/>
      <c r="G52" s="22"/>
      <c r="I52" s="22"/>
      <c r="J52" s="24">
        <v>183.57</v>
      </c>
      <c r="K52" s="22">
        <f t="shared" si="7"/>
        <v>183.57</v>
      </c>
      <c r="M52" s="22">
        <f t="shared" si="8"/>
        <v>183.57</v>
      </c>
    </row>
    <row r="53" spans="1:13" ht="47.25" x14ac:dyDescent="0.25">
      <c r="A53" s="21" t="s">
        <v>76</v>
      </c>
      <c r="B53" s="21" t="s">
        <v>89</v>
      </c>
      <c r="C53" s="5"/>
      <c r="E53" s="5"/>
      <c r="G53" s="22"/>
      <c r="I53" s="22"/>
      <c r="J53" s="24">
        <v>1751.34</v>
      </c>
      <c r="K53" s="22">
        <f t="shared" si="7"/>
        <v>1751.34</v>
      </c>
      <c r="M53" s="22">
        <f t="shared" si="8"/>
        <v>1751.34</v>
      </c>
    </row>
    <row r="54" spans="1:13" x14ac:dyDescent="0.25">
      <c r="A54" s="2"/>
      <c r="B54" s="8" t="s">
        <v>21</v>
      </c>
      <c r="C54" s="4">
        <f>C66</f>
        <v>1535.2</v>
      </c>
      <c r="E54" s="4">
        <f>E66</f>
        <v>1535.2</v>
      </c>
      <c r="G54" s="4">
        <f>G66</f>
        <v>1535.2</v>
      </c>
      <c r="I54" s="4">
        <f>I66</f>
        <v>1535.2</v>
      </c>
      <c r="K54" s="4">
        <f>K66</f>
        <v>1535.2</v>
      </c>
      <c r="M54" s="4">
        <f>M66</f>
        <v>1535.2</v>
      </c>
    </row>
    <row r="55" spans="1:13" ht="47.25" hidden="1" x14ac:dyDescent="0.25">
      <c r="A55" s="2" t="s">
        <v>22</v>
      </c>
      <c r="B55" s="2" t="s">
        <v>23</v>
      </c>
      <c r="C55" s="6"/>
      <c r="E55" s="6"/>
      <c r="G55" s="6"/>
      <c r="I55" s="6"/>
      <c r="K55" s="6"/>
      <c r="M55" s="6"/>
    </row>
    <row r="56" spans="1:13" ht="31.5" hidden="1" x14ac:dyDescent="0.25">
      <c r="A56" s="2" t="s">
        <v>22</v>
      </c>
      <c r="B56" s="2" t="s">
        <v>24</v>
      </c>
      <c r="C56" s="6"/>
      <c r="E56" s="6"/>
      <c r="G56" s="6"/>
      <c r="I56" s="6"/>
      <c r="K56" s="6"/>
      <c r="M56" s="6"/>
    </row>
    <row r="57" spans="1:13" ht="31.5" hidden="1" x14ac:dyDescent="0.25">
      <c r="A57" s="2" t="s">
        <v>22</v>
      </c>
      <c r="B57" s="2" t="s">
        <v>25</v>
      </c>
      <c r="C57" s="6"/>
      <c r="E57" s="6"/>
      <c r="G57" s="6"/>
      <c r="I57" s="6"/>
      <c r="K57" s="6"/>
      <c r="M57" s="6"/>
    </row>
    <row r="58" spans="1:13" ht="31.5" hidden="1" x14ac:dyDescent="0.25">
      <c r="A58" s="2" t="s">
        <v>22</v>
      </c>
      <c r="B58" s="2" t="s">
        <v>26</v>
      </c>
      <c r="C58" s="6"/>
      <c r="E58" s="6"/>
      <c r="G58" s="6"/>
      <c r="I58" s="6"/>
      <c r="K58" s="6"/>
      <c r="M58" s="6"/>
    </row>
    <row r="59" spans="1:13" ht="63" hidden="1" x14ac:dyDescent="0.25">
      <c r="A59" s="2" t="s">
        <v>22</v>
      </c>
      <c r="B59" s="2" t="s">
        <v>27</v>
      </c>
      <c r="C59" s="6"/>
      <c r="E59" s="6"/>
      <c r="G59" s="6"/>
      <c r="I59" s="6"/>
      <c r="K59" s="6"/>
      <c r="M59" s="6"/>
    </row>
    <row r="60" spans="1:13" ht="63" hidden="1" x14ac:dyDescent="0.25">
      <c r="A60" s="2" t="s">
        <v>22</v>
      </c>
      <c r="B60" s="2" t="s">
        <v>28</v>
      </c>
      <c r="C60" s="6"/>
      <c r="E60" s="6"/>
      <c r="G60" s="6"/>
      <c r="I60" s="6"/>
      <c r="K60" s="6"/>
      <c r="M60" s="6"/>
    </row>
    <row r="61" spans="1:13" ht="47.25" hidden="1" x14ac:dyDescent="0.25">
      <c r="A61" s="2" t="s">
        <v>22</v>
      </c>
      <c r="B61" s="2" t="s">
        <v>29</v>
      </c>
      <c r="C61" s="6"/>
      <c r="E61" s="6"/>
      <c r="G61" s="6"/>
      <c r="I61" s="6"/>
      <c r="K61" s="6"/>
      <c r="M61" s="6"/>
    </row>
    <row r="62" spans="1:13" ht="31.5" hidden="1" x14ac:dyDescent="0.25">
      <c r="A62" s="2"/>
      <c r="B62" s="2" t="s">
        <v>30</v>
      </c>
      <c r="C62" s="6"/>
      <c r="E62" s="6"/>
      <c r="G62" s="6"/>
      <c r="I62" s="6"/>
      <c r="K62" s="6"/>
      <c r="M62" s="6"/>
    </row>
    <row r="63" spans="1:13" ht="47.25" hidden="1" x14ac:dyDescent="0.25">
      <c r="A63" s="2" t="s">
        <v>22</v>
      </c>
      <c r="B63" s="2" t="s">
        <v>31</v>
      </c>
      <c r="C63" s="6"/>
      <c r="E63" s="6"/>
      <c r="G63" s="6"/>
      <c r="I63" s="6"/>
      <c r="K63" s="6"/>
      <c r="M63" s="6"/>
    </row>
    <row r="64" spans="1:13" ht="31.5" hidden="1" x14ac:dyDescent="0.25">
      <c r="A64" s="2" t="s">
        <v>22</v>
      </c>
      <c r="B64" s="2" t="s">
        <v>32</v>
      </c>
      <c r="C64" s="6"/>
      <c r="E64" s="6"/>
      <c r="G64" s="6"/>
      <c r="I64" s="6"/>
      <c r="K64" s="6"/>
      <c r="M64" s="6"/>
    </row>
    <row r="65" spans="1:13" ht="31.5" hidden="1" x14ac:dyDescent="0.25">
      <c r="A65" s="2" t="s">
        <v>22</v>
      </c>
      <c r="B65" s="2" t="s">
        <v>33</v>
      </c>
      <c r="C65" s="6"/>
      <c r="E65" s="6"/>
      <c r="G65" s="6"/>
      <c r="I65" s="6"/>
      <c r="K65" s="6"/>
      <c r="M65" s="6"/>
    </row>
    <row r="66" spans="1:13" ht="46.5" customHeight="1" x14ac:dyDescent="0.25">
      <c r="A66" s="9" t="s">
        <v>50</v>
      </c>
      <c r="B66" s="10" t="s">
        <v>46</v>
      </c>
      <c r="C66" s="11">
        <f>C67+C68+C69</f>
        <v>1535.2</v>
      </c>
      <c r="E66" s="11">
        <f>E67+E68+E69</f>
        <v>1535.2</v>
      </c>
      <c r="G66" s="11">
        <f>G67+G68+G69</f>
        <v>1535.2</v>
      </c>
      <c r="I66" s="11">
        <f>I67+I68+I69</f>
        <v>1535.2</v>
      </c>
      <c r="K66" s="11">
        <f>K67+K68+K69</f>
        <v>1535.2</v>
      </c>
      <c r="M66" s="11">
        <f>M67+M68+M69</f>
        <v>1535.2</v>
      </c>
    </row>
    <row r="67" spans="1:13" x14ac:dyDescent="0.25">
      <c r="A67" s="9" t="s">
        <v>50</v>
      </c>
      <c r="B67" s="10" t="s">
        <v>34</v>
      </c>
      <c r="C67" s="19">
        <f>1051+85</f>
        <v>1136</v>
      </c>
      <c r="E67" s="19">
        <f>1051+85</f>
        <v>1136</v>
      </c>
      <c r="G67" s="19">
        <f>1051+85</f>
        <v>1136</v>
      </c>
      <c r="I67" s="19">
        <f>1051+85</f>
        <v>1136</v>
      </c>
      <c r="K67" s="19">
        <f>1051+85</f>
        <v>1136</v>
      </c>
      <c r="M67" s="19">
        <f>1051+85</f>
        <v>1136</v>
      </c>
    </row>
    <row r="68" spans="1:13" x14ac:dyDescent="0.25">
      <c r="A68" s="9" t="s">
        <v>50</v>
      </c>
      <c r="B68" s="10" t="s">
        <v>35</v>
      </c>
      <c r="C68" s="19">
        <f>269.8+21.4</f>
        <v>291.2</v>
      </c>
      <c r="E68" s="19">
        <f>269.8+21.4</f>
        <v>291.2</v>
      </c>
      <c r="G68" s="19">
        <f>269.8+21.4</f>
        <v>291.2</v>
      </c>
      <c r="I68" s="19">
        <f>269.8+21.4</f>
        <v>291.2</v>
      </c>
      <c r="K68" s="19">
        <f>269.8+21.4</f>
        <v>291.2</v>
      </c>
      <c r="M68" s="19">
        <f>269.8+21.4</f>
        <v>291.2</v>
      </c>
    </row>
    <row r="69" spans="1:13" x14ac:dyDescent="0.25">
      <c r="A69" s="9" t="s">
        <v>50</v>
      </c>
      <c r="B69" s="10" t="s">
        <v>36</v>
      </c>
      <c r="C69" s="19">
        <f>99.4+8.6</f>
        <v>108</v>
      </c>
      <c r="E69" s="19">
        <f>99.4+8.6</f>
        <v>108</v>
      </c>
      <c r="G69" s="19">
        <f>99.4+8.6</f>
        <v>108</v>
      </c>
      <c r="I69" s="19">
        <f>99.4+8.6</f>
        <v>108</v>
      </c>
      <c r="K69" s="19">
        <f>99.4+8.6</f>
        <v>108</v>
      </c>
      <c r="M69" s="19">
        <f>99.4+8.6</f>
        <v>108</v>
      </c>
    </row>
    <row r="70" spans="1:13" hidden="1" x14ac:dyDescent="0.25">
      <c r="A70" s="9" t="s">
        <v>22</v>
      </c>
      <c r="B70" s="10" t="s">
        <v>37</v>
      </c>
      <c r="C70" s="11">
        <f>C71</f>
        <v>0</v>
      </c>
      <c r="E70" s="11">
        <f>E71</f>
        <v>0</v>
      </c>
      <c r="G70" s="11">
        <f>G71</f>
        <v>0</v>
      </c>
      <c r="I70" s="11">
        <f>I71</f>
        <v>0</v>
      </c>
      <c r="K70" s="11">
        <f>K71</f>
        <v>0</v>
      </c>
      <c r="M70" s="11">
        <f>M71</f>
        <v>0</v>
      </c>
    </row>
    <row r="71" spans="1:13" ht="31.5" hidden="1" x14ac:dyDescent="0.25">
      <c r="A71" s="9"/>
      <c r="B71" s="12" t="s">
        <v>47</v>
      </c>
      <c r="C71" s="19"/>
      <c r="E71" s="19"/>
      <c r="G71" s="19"/>
      <c r="I71" s="19"/>
      <c r="K71" s="19"/>
      <c r="M71" s="19"/>
    </row>
    <row r="72" spans="1:13" ht="31.5" hidden="1" x14ac:dyDescent="0.25">
      <c r="A72" s="9"/>
      <c r="B72" s="13" t="s">
        <v>38</v>
      </c>
      <c r="C72" s="6"/>
      <c r="E72" s="6"/>
      <c r="G72" s="6"/>
      <c r="I72" s="6"/>
      <c r="K72" s="6"/>
      <c r="M72" s="6"/>
    </row>
    <row r="73" spans="1:13" x14ac:dyDescent="0.25">
      <c r="A73" s="9"/>
      <c r="B73" s="14" t="s">
        <v>85</v>
      </c>
      <c r="C73" s="11">
        <f>C74</f>
        <v>1180</v>
      </c>
      <c r="E73" s="11">
        <f>E74</f>
        <v>74903.149999999994</v>
      </c>
      <c r="G73" s="11">
        <f>G74</f>
        <v>74192.109999999986</v>
      </c>
      <c r="I73" s="11">
        <f>I74</f>
        <v>73967.689999999988</v>
      </c>
      <c r="K73" s="11">
        <f>K74</f>
        <v>78318.989999999991</v>
      </c>
      <c r="M73" s="11">
        <f>M74</f>
        <v>78318.989999999991</v>
      </c>
    </row>
    <row r="74" spans="1:13" ht="60.75" customHeight="1" x14ac:dyDescent="0.25">
      <c r="A74" s="9" t="s">
        <v>51</v>
      </c>
      <c r="B74" s="20" t="s">
        <v>45</v>
      </c>
      <c r="C74" s="6">
        <f>C75+C76+C77</f>
        <v>1180</v>
      </c>
      <c r="E74" s="22">
        <f>E75+E76+E77</f>
        <v>74903.149999999994</v>
      </c>
      <c r="G74" s="22">
        <f>G75+G76+G77</f>
        <v>74192.109999999986</v>
      </c>
      <c r="I74" s="22">
        <f>I75+I76+I77</f>
        <v>73967.689999999988</v>
      </c>
      <c r="K74" s="22">
        <f>K75+K76+K77</f>
        <v>78318.989999999991</v>
      </c>
      <c r="M74" s="22">
        <f>M75+M76+M77</f>
        <v>78318.989999999991</v>
      </c>
    </row>
    <row r="75" spans="1:13" x14ac:dyDescent="0.25">
      <c r="A75" s="9" t="s">
        <v>51</v>
      </c>
      <c r="B75" s="2" t="s">
        <v>39</v>
      </c>
      <c r="C75" s="6">
        <v>873.2</v>
      </c>
      <c r="D75" s="23">
        <v>58386.1</v>
      </c>
      <c r="E75" s="22">
        <f>C75+D75</f>
        <v>59259.299999999996</v>
      </c>
      <c r="F75" s="23">
        <v>50.46</v>
      </c>
      <c r="G75" s="22">
        <f>E75+F75</f>
        <v>59309.759999999995</v>
      </c>
      <c r="H75" s="23">
        <v>-224.42</v>
      </c>
      <c r="I75" s="22">
        <f>G75+H75</f>
        <v>59085.34</v>
      </c>
      <c r="J75" s="24">
        <v>-4022.21</v>
      </c>
      <c r="K75" s="22">
        <f>I75+J75</f>
        <v>55063.13</v>
      </c>
      <c r="M75" s="22">
        <f>K75+L75</f>
        <v>55063.13</v>
      </c>
    </row>
    <row r="76" spans="1:13" x14ac:dyDescent="0.25">
      <c r="A76" s="9" t="s">
        <v>51</v>
      </c>
      <c r="B76" s="2" t="s">
        <v>40</v>
      </c>
      <c r="C76" s="6">
        <v>224.2</v>
      </c>
      <c r="D76" s="23">
        <v>11110</v>
      </c>
      <c r="E76" s="22">
        <f t="shared" ref="E76:E77" si="9">C76+D76</f>
        <v>11334.2</v>
      </c>
      <c r="F76" s="23">
        <v>28.5</v>
      </c>
      <c r="G76" s="22">
        <f t="shared" ref="G76:G77" si="10">E76+F76</f>
        <v>11362.7</v>
      </c>
      <c r="I76" s="22">
        <f t="shared" ref="I76:K77" si="11">G76+H76</f>
        <v>11362.7</v>
      </c>
      <c r="J76" s="24">
        <v>5097.1000000000004</v>
      </c>
      <c r="K76" s="22">
        <f t="shared" si="11"/>
        <v>16459.800000000003</v>
      </c>
      <c r="M76" s="22">
        <f t="shared" ref="M76:M77" si="12">K76+L76</f>
        <v>16459.800000000003</v>
      </c>
    </row>
    <row r="77" spans="1:13" x14ac:dyDescent="0.25">
      <c r="A77" s="9" t="s">
        <v>51</v>
      </c>
      <c r="B77" s="2" t="s">
        <v>41</v>
      </c>
      <c r="C77" s="6">
        <v>82.6</v>
      </c>
      <c r="D77" s="23">
        <v>4227.05</v>
      </c>
      <c r="E77" s="22">
        <f t="shared" si="9"/>
        <v>4309.6500000000005</v>
      </c>
      <c r="F77" s="23">
        <v>-790</v>
      </c>
      <c r="G77" s="22">
        <f t="shared" si="10"/>
        <v>3519.6500000000005</v>
      </c>
      <c r="I77" s="22">
        <f t="shared" si="11"/>
        <v>3519.6500000000005</v>
      </c>
      <c r="J77" s="24">
        <v>3276.41</v>
      </c>
      <c r="K77" s="22">
        <f t="shared" si="11"/>
        <v>6796.06</v>
      </c>
      <c r="M77" s="22">
        <f t="shared" si="12"/>
        <v>6796.06</v>
      </c>
    </row>
    <row r="78" spans="1:13" ht="22.5" customHeight="1" x14ac:dyDescent="0.25">
      <c r="A78" s="43" t="s">
        <v>42</v>
      </c>
      <c r="B78" s="43"/>
      <c r="C78" s="17">
        <f>C18+C73+C38</f>
        <v>93290.51999999999</v>
      </c>
      <c r="D78" s="23">
        <f>SUM(D19:D77)</f>
        <v>73350.680000000008</v>
      </c>
      <c r="E78" s="17">
        <f>E18+E73+E38</f>
        <v>166641.20000000001</v>
      </c>
      <c r="F78" s="23">
        <f>SUM(F19:F77)</f>
        <v>15482.06</v>
      </c>
      <c r="G78" s="17">
        <f>G18+G73+G38</f>
        <v>182123.25999999998</v>
      </c>
      <c r="H78" s="23">
        <f>SUM(H17:H77)</f>
        <v>51828.89</v>
      </c>
      <c r="I78" s="17">
        <f>I18+I73+I38+I16</f>
        <v>233952.15</v>
      </c>
      <c r="K78" s="17">
        <f>K18+K73+K38+K16</f>
        <v>264042.62</v>
      </c>
      <c r="L78" s="24">
        <f>SUM(L16:L77)</f>
        <v>4456</v>
      </c>
      <c r="M78" s="17">
        <f>M18+M73+M38+M16</f>
        <v>268498.62</v>
      </c>
    </row>
  </sheetData>
  <mergeCells count="13">
    <mergeCell ref="A5:K5"/>
    <mergeCell ref="A1:M1"/>
    <mergeCell ref="A2:M2"/>
    <mergeCell ref="A3:M3"/>
    <mergeCell ref="A4:M4"/>
    <mergeCell ref="A78:B78"/>
    <mergeCell ref="A11:C11"/>
    <mergeCell ref="A13:C13"/>
    <mergeCell ref="A6:M6"/>
    <mergeCell ref="A7:M7"/>
    <mergeCell ref="A8:M8"/>
    <mergeCell ref="A9:M9"/>
    <mergeCell ref="A12:M12"/>
  </mergeCells>
  <pageMargins left="0.70866141732283472" right="0.19685039370078741" top="0.19685039370078741" bottom="0.31496062992125984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(безвоз)</vt:lpstr>
      <vt:lpstr>'прил.1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2014-12-15T16:54:44Z</dcterms:modified>
</cp:coreProperties>
</file>