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35" yWindow="120" windowWidth="21135" windowHeight="15090"/>
  </bookViews>
  <sheets>
    <sheet name="Лист1" sheetId="2" r:id="rId1"/>
  </sheets>
  <definedNames>
    <definedName name="_xlnm.Print_Titles" localSheetId="0">Лист1!$4:$8</definedName>
  </definedNames>
  <calcPr calcId="145621"/>
</workbook>
</file>

<file path=xl/calcChain.xml><?xml version="1.0" encoding="utf-8"?>
<calcChain xmlns="http://schemas.openxmlformats.org/spreadsheetml/2006/main">
  <c r="M9" i="2" l="1"/>
  <c r="L9" i="2"/>
  <c r="L33" i="2"/>
  <c r="M13" i="2"/>
  <c r="L13" i="2"/>
  <c r="M55" i="2"/>
  <c r="L55" i="2"/>
  <c r="M51" i="2"/>
  <c r="M43" i="2"/>
  <c r="L43" i="2"/>
  <c r="K34" i="2"/>
  <c r="M34" i="2"/>
  <c r="L34" i="2"/>
  <c r="M18" i="2"/>
  <c r="L18" i="2"/>
  <c r="K18" i="2" l="1"/>
  <c r="K43" i="2" l="1"/>
  <c r="M54" i="2" l="1"/>
  <c r="L54" i="2"/>
  <c r="K55" i="2"/>
  <c r="K54" i="2" s="1"/>
  <c r="M16" i="2" l="1"/>
  <c r="L16" i="2"/>
  <c r="M14" i="2"/>
  <c r="L14" i="2"/>
  <c r="L51" i="2" l="1"/>
  <c r="K51" i="2"/>
  <c r="K14" i="2" l="1"/>
  <c r="K16" i="2"/>
  <c r="K29" i="2"/>
  <c r="L29" i="2"/>
  <c r="M29" i="2"/>
  <c r="N27" i="2"/>
  <c r="N13" i="2" s="1"/>
  <c r="K31" i="2"/>
  <c r="L31" i="2"/>
  <c r="M31" i="2"/>
  <c r="N29" i="2"/>
  <c r="N31" i="2"/>
  <c r="K38" i="2"/>
  <c r="L38" i="2"/>
  <c r="M38" i="2"/>
  <c r="N37" i="2"/>
  <c r="K40" i="2"/>
  <c r="L40" i="2"/>
  <c r="M40" i="2"/>
  <c r="N51" i="2"/>
  <c r="K50" i="2"/>
  <c r="L50" i="2"/>
  <c r="M50" i="2"/>
  <c r="N53" i="2"/>
  <c r="M33" i="2" l="1"/>
  <c r="K33" i="2"/>
  <c r="N9" i="2"/>
  <c r="K13" i="2"/>
  <c r="K9" i="2" l="1"/>
</calcChain>
</file>

<file path=xl/sharedStrings.xml><?xml version="1.0" encoding="utf-8"?>
<sst xmlns="http://schemas.openxmlformats.org/spreadsheetml/2006/main" count="337" uniqueCount="113">
  <si>
    <t>04</t>
  </si>
  <si>
    <t>х</t>
  </si>
  <si>
    <t>человек</t>
  </si>
  <si>
    <t>03</t>
  </si>
  <si>
    <t>Срок реализации</t>
  </si>
  <si>
    <t>Плановое значение</t>
  </si>
  <si>
    <t>Ед. изм.</t>
  </si>
  <si>
    <t>Наименование показателя</t>
  </si>
  <si>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</si>
  <si>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</si>
  <si>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</si>
  <si>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</si>
  <si>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</si>
  <si>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x</t>
  </si>
  <si>
    <t>Всего по программе</t>
  </si>
  <si>
    <t>01</t>
  </si>
  <si>
    <t>Предоставление ежемесячной доплаты к государственной пенсии за муниципальную службу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</si>
  <si>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</si>
  <si>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</si>
  <si>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</si>
  <si>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Обеспечение содержания одиноко проживающих граждан на койках сестринского ухода</t>
  </si>
  <si>
    <t>Обеспечение участия граждан, нуждающихся в поддержке государства в социально значимых мероприятиях</t>
  </si>
  <si>
    <t>Доля граждан, нуждающихся в поддержке государства, привлеченных к участию в социально значимых мероприятиях, от общего числа граждан, нуждающихся в поддержке государства</t>
  </si>
  <si>
    <t>Предоставление государственных социальных услуг:1) гражданам пожилого возраста и инвалидам в форме социального обслуживания на дому и в полустационарной форме;2) инвалидам в форме оказания транспортных услуг Социальной службой перевозок</t>
  </si>
  <si>
    <t>02</t>
  </si>
  <si>
    <t>Предоставление дополнительных мер социальной поддержки по оплате стоимости услуг плавательного бассейна отдельным категориям граждан, нуждающихся в поддержке государства</t>
  </si>
  <si>
    <t>Предоставление мер социальной поддержки отдельным категориям семей с детьми за присмотр и уход за детьми в муниципальных дошкольных образовательных учреждениях Светлогорского городского округа</t>
  </si>
  <si>
    <t>Организация отдыха и оздоровления детей из семей Светлогорского городского округа, находящихся в трудной жизненной ситуации</t>
  </si>
  <si>
    <t>Доля детей из семей, находящихся в трудной жизненной ситуации, охваченных организованными формами отдыха и оздоровления от общего числа детей из семей, находящихся в трудной жизненной ситуации, нуждающихся в организованных формах отдыха и оздоровления</t>
  </si>
  <si>
    <t>Предоставление путевок в загородные лагеря отдыха и оздоровления в Калининградской области детям  военнослужащих и других участников специальной военной операции за счёт областного бюджета</t>
  </si>
  <si>
    <t>Доля детей военнослужащих и других участников специальной военной операции, обеспеченных  путевками в загородные лагеря отдыха и оздоровления от общего числа поступивших заявлений о предоставлении путёвок детям данной категории</t>
  </si>
  <si>
    <t>Предоставление единовременной социальной  выплаты при рождении первого ребенка на приобретение детских принадлежностей</t>
  </si>
  <si>
    <t>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</si>
  <si>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Организация отдыха и оздоровления детей-сирот и детей, оставшихся без попечения родителей, воспитывающихся в приемных семьях(опека, патронат, усыновление)</t>
  </si>
  <si>
    <t xml:space="preserve">Организация и проведение социально значимых мероприятий для детей-сирот и детей, оставшихся без попечения родителей 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</si>
  <si>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</si>
  <si>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 xml:space="preserve">Количество оснащённых предметами первой необходимости жилых помещений, предоставленных лицам из числа детей, оставшихся без попечения родителей в возрасте от 18 до 23 лет </t>
  </si>
  <si>
    <t>Содержание детей, оставшихся без попечения родителей на «социальных койках»</t>
  </si>
  <si>
    <t>Подготовка детей-сирот и детей, оставшихся без попечения родителей, к школе</t>
  </si>
  <si>
    <t>Количество мероприятий по приспособлению муниципальных учреждений в целях обеспечения их доступности для инвалидов</t>
  </si>
  <si>
    <t>единица</t>
  </si>
  <si>
    <t>2024 год</t>
  </si>
  <si>
    <t>2025 год</t>
  </si>
  <si>
    <t>2026 год</t>
  </si>
  <si>
    <t>МУ "ОСЗН СГО"</t>
  </si>
  <si>
    <t>Предоставление дополнительной меры социальной поддержки по доставке лекарственных препаратов одиноко проживающим инвалидам 1 и 2 группы, проживающим в Светлогорском городском округе</t>
  </si>
  <si>
    <t>плановое значение</t>
  </si>
  <si>
    <t>проценты</t>
  </si>
  <si>
    <t>Доля детей-сирот и детей, оставшихся без попечения родителей, охваченных различными видами организованного отдыха и оздоровления от общего числа детей-сирот и детей, оставшихся без попечения родителей, проживающих в Светлогорском городском округе</t>
  </si>
  <si>
    <t>Ремонт жилых помещений, закрепленных за детьми-сиротами и детьми, оставшимися без попечения родителей, лицами из их числа и не отвечающих санитарным и техническим нормам и правилам</t>
  </si>
  <si>
    <t>Количество жилых помещений, закрепленных за детьми-сиротами и детьми, оставшимися без попечения родителей, лицами из их числа , отремонтировано</t>
  </si>
  <si>
    <t xml:space="preserve">Количество детей-сирот и детей, оставшихся без попечения родителей, помещённых на койки сестринского ухода </t>
  </si>
  <si>
    <t>Предоставление дополнительных мер социальной поддержки отдельным категориям граждан, нуждающихся в поддержке государства</t>
  </si>
  <si>
    <t>Выплата ежемесячной доплаты к пенсии за муниципальную службу</t>
  </si>
  <si>
    <t xml:space="preserve">Оказание адресной социальной помощи </t>
  </si>
  <si>
    <t xml:space="preserve">Организация отдыха и оздоровления детей </t>
  </si>
  <si>
    <t>Приобретение новогодних подарков</t>
  </si>
  <si>
    <t>декабрь        2024 г.</t>
  </si>
  <si>
    <t>Доля безработных граждан принявших к участие в оплачиваемых общественных работах, от общего количества безработных граждан, направленных центром занятости населения на общественные работы</t>
  </si>
  <si>
    <t>Доля детей из семей, находящихся в трудной жизненной ситуации, принявших участие в социально значимых мероприятиях, от общего числа детей из семей, находящихся в трудной жизненной ситуации</t>
  </si>
  <si>
    <t>Количество проведённых социально значимых мероприятий для детей – сирот  и детей, оставшихся без попечения родителей</t>
  </si>
  <si>
    <t>Приобретение оборудования для входной группы и туалета Концертного зала МБУДО "ДШИ им. Гречанинова А.Т." г. Светлогорска</t>
  </si>
  <si>
    <t>декабрь 2024 г.</t>
  </si>
  <si>
    <t>Проведение ремонта входной группы жилого дома по адресу: г. Светлогорск, ул. Фруктовая, д. 10, кор. 1, где проживает инвалид - колясочник 1 группы</t>
  </si>
  <si>
    <t>Предоставление адресной социальной помощи гражданам Светлогорского городского округа, имеющим право на ее предоставление и обратившихся за её предоставлением</t>
  </si>
  <si>
    <t xml:space="preserve">Доля граждан, которым предоставлена адресная социальная помощь, в общем количестве граждан,  и обратившимся за ее предоставлением </t>
  </si>
  <si>
    <t>Доля граждан, замещавших на постоянной основе муниципальные должности муниципальной службы в органах местного самоуправления Светлогорского городского округа, которым предоставлена доплата к пенсии от числа граждан, имеющим право на её предоставление и обратившихся за её предоставлением</t>
  </si>
  <si>
    <t>Доля граждан, проходивших военную службу в Афганистане в период ведения там боевых действий которым предоставлены дополнительные меры социальной поддержки по отлате коммунальных услуг от общего количества граждан, имеющим право на их предоставление и обратившихся за их предоствлением</t>
  </si>
  <si>
    <t>Доля участников Великой Отечественной войны и ветеранов становления Калининградской области которым предоставлены дополнительные меры социальной поддержки по оплате социальных услуг, от числа граждан данной категории, обратившихся за предоставление социальных услуг в учреждения социального обслуживания населения</t>
  </si>
  <si>
    <t>Предоставление гарантий погребения отдельных категорий умерших (погибших) граждан за счет средств местного бюджета</t>
  </si>
  <si>
    <t xml:space="preserve">Доля граждан, получивших государственные социальные услуги в учреждениях социального обслуживания, в общем числе граждан, обратившихся за их получением </t>
  </si>
  <si>
    <t>МБУ "КЦСОН в СГО"</t>
  </si>
  <si>
    <t xml:space="preserve">Предоставление дополнительных меры социальной поддержки семьям с детьми </t>
  </si>
  <si>
    <t xml:space="preserve">Предоставление дополнительной меры социальной поддержки семьям с детьми в виде единовременной денежной выплаты при рождении ребенка </t>
  </si>
  <si>
    <t>Доля семей с детьми-инвалидами, детьми-сиротами и детьми, оставшимися без попечения родителей, многодетных семей, семей участников специальной военной операции, получивших дополнительные меры социальной поддержки в виде льготной родительской платы, от общего количества семей  данной категории, обратившихся за их предоставлением</t>
  </si>
  <si>
    <t>Доля детей-сирот и детей, оставшихся без попечения родителей, обеспеченных школьными принадлежностями, от общего числа детей-сирот и детей, оставшихся без попечения родителей, школьного возраста</t>
  </si>
  <si>
    <t>Количество мероприятий по приспособлению общего имущества многоквартирного дома где проживает инвалид-колясочник</t>
  </si>
  <si>
    <t>сентябрь           2024 г.</t>
  </si>
  <si>
    <t>05</t>
  </si>
  <si>
    <t>Освоение бюджетных средств</t>
  </si>
  <si>
    <t>Степень выполнения мероприятий муниципальной  программы</t>
  </si>
  <si>
    <t>Исполнение отдельных государственных полномочий Калининградской области по организации и осуществлению опеки и попечительства в отношении несовершеннолетних</t>
  </si>
  <si>
    <t>Исполнение отдельных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</si>
  <si>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Осуществление отдельных государственных полномочий Калининградской области в сфере социальной поддержки населения, в части осуществления муниципального управления</t>
  </si>
  <si>
    <t>Расходы на обеспечение функций муниципальными органами</t>
  </si>
  <si>
    <t>Обеспечение выполнения мероприятий муниципальной программы</t>
  </si>
  <si>
    <t>Социальная поддержка отдельных категорий граждан</t>
  </si>
  <si>
    <t>Социальное обслуживание граждан – получателей социальных услуг</t>
  </si>
  <si>
    <t>Предоставление дополнительных мер социальной поддержки семьям, имеющим детей</t>
  </si>
  <si>
    <t xml:space="preserve">Обеспечение доступности для инвалидов объектов в приоритетных сферах жизнедеятельности </t>
  </si>
  <si>
    <t>Количество установленных дополнительных мер социальной поддержки</t>
  </si>
  <si>
    <t>Возмещение понесенных расходов специализированной службе по вопросам похоронного дела по доставке тел умерших (погибших) граждан в морги</t>
  </si>
  <si>
    <t>Доля граждан, направленных на койки сестринского ухода по социальному признаку, от числа граждан, имеющих право на предоставление данной услуги и  обратившихся за её предоставлением</t>
  </si>
  <si>
    <t>Доля граждан, которым предоставлены услуги бани бесплатно, от общего числа граждан, имеющих право на их предоставление и обратившихся за их предоставлением</t>
  </si>
  <si>
    <t xml:space="preserve">Доля одиноко проживающих инвалидов 1 и 2 группы, которым предоставлены дополнительные меры социальной поддержки по доставке лекарственных препаратов от общего числа граждан, имеющих право на их предоставление и обратившихся за их предоставлением </t>
  </si>
  <si>
    <t>Доля граждан, которым предоставлены дополнительные меры социальной поддержки по оплате услуг плавательного бассейна, от общего числа граждан, имеющих право на их предоставление и обратившихся за их предосталением</t>
  </si>
  <si>
    <t xml:space="preserve">Обеспечение бесплатного получения услуг бани гражданам, имеющим среднедушевой доход ниже величины прожиточного минимума, установленного в Калининградской области, проживающим в неблагоустроенных жилых помещениях </t>
  </si>
  <si>
    <t>Количество предоставляемых социальных услуг</t>
  </si>
  <si>
    <t>Количество установленных дополнительных мер социальной поддержки для семей, имеющих детей, в том числе приёмных</t>
  </si>
  <si>
    <t xml:space="preserve">Доля семей, имеющих детей, которым предоставлена дополнительная мера социальной поддержки при рождении ребенка  в общей численности семей, имеющим право на её предоставление и обратившихся за ее предоставлением </t>
  </si>
  <si>
    <t>Доля семей, которым предоставлена единовременная  социальная выплата при рождении первого ребенка на приобретение детских принадлежностей от общего числа семей, имеющих право на её предоставление и обратившихся за её предоставлением</t>
  </si>
  <si>
    <t>Обеспечение участия детей из семей, находящихся в трудной жизненной ситуации, в социально значимых мероприятиях</t>
  </si>
  <si>
    <t>Количество мероприятий</t>
  </si>
  <si>
    <t>Количество мероприятий по приспособлению объектов социальной инфраструктуры в приоритетных сферах жизнедеятельности и общего имущества многоквартирного дома, где проживает инвалид-колясочник</t>
  </si>
  <si>
    <t>Количество мероприятий муниципальной Программы</t>
  </si>
  <si>
    <t xml:space="preserve">единица </t>
  </si>
  <si>
    <t>Доля отдельных категорий военнослужащих, которым предоставлена единовременная денежная выплата, от общего числа граждан данной категории, имеющих право на её предоставление и обратившихся за её предосталением</t>
  </si>
  <si>
    <t>-</t>
  </si>
  <si>
    <t>Предоставление единовременной денежной выплаты отдельным категориям военнослужащих, поступившим на военную службу по контракту</t>
  </si>
  <si>
    <t>21Ф07</t>
  </si>
  <si>
    <t xml:space="preserve">ПЛАН РЕАЛИЗАЦИИ   муниципальной программы "Социальная поддержка населения" на 2024 год 
</t>
  </si>
  <si>
    <t>МУ "ОБФ СГО"</t>
  </si>
  <si>
    <t>Приложение к распоряжению главы администрации муниципального образования "Светлогорский городской округ"                                         от "20 " декабря  2024 года № 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</si>
</sst>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6" fillId="0" borderId="0"/>
    <xf numFmtId="0" fontId="7" fillId="0" borderId="0"/>
    <xf numFmtId="0" fontId="1" fillId="0" borderId="0"/>
  </cellStyleXfs>
  <cellXfs count="114">
    <xf numFmtId="0" fontId="0" fillId="0" borderId="0" xfId="0"/>
    <xf numFmtId="0" fontId="9" fillId="0" borderId="0" xfId="0" applyFont="1"/>
    <xf numFmtId="0" fontId="2" fillId="0" borderId="0" xfId="0" applyFont="1"/>
    <xf numFmtId="164" fontId="4" fillId="0" borderId="6" xfId="0" applyNumberFormat="1" applyFont="1" applyBorder="1" applyAlignment="1">
      <alignment vertical="center" wrapText="1"/>
    </xf>
    <xf numFmtId="164" fontId="0" fillId="0" borderId="6" xfId="0" applyNumberFormat="1" applyBorder="1" applyAlignment="1">
      <alignment vertical="center" wrapText="1"/>
    </xf>
    <xf numFmtId="164" fontId="13" fillId="4" borderId="6" xfId="0" applyNumberFormat="1" applyFont="1" applyFill="1" applyBorder="1" applyAlignment="1">
      <alignment vertical="center" wrapText="1"/>
    </xf>
    <xf numFmtId="0" fontId="0" fillId="0" borderId="8" xfId="0" applyBorder="1"/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8" xfId="0" applyFont="1" applyBorder="1"/>
    <xf numFmtId="0" fontId="8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vertical="top" wrapText="1"/>
    </xf>
    <xf numFmtId="0" fontId="8" fillId="7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vertical="center" wrapText="1"/>
    </xf>
    <xf numFmtId="164" fontId="12" fillId="6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vertical="center" wrapText="1"/>
    </xf>
    <xf numFmtId="0" fontId="14" fillId="0" borderId="8" xfId="0" applyFont="1" applyBorder="1"/>
    <xf numFmtId="0" fontId="14" fillId="0" borderId="0" xfId="0" applyFont="1"/>
    <xf numFmtId="0" fontId="8" fillId="0" borderId="1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7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164" fontId="8" fillId="3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top" wrapText="1"/>
    </xf>
    <xf numFmtId="0" fontId="12" fillId="7" borderId="1" xfId="0" applyFont="1" applyFill="1" applyBorder="1" applyAlignment="1">
      <alignment vertical="center"/>
    </xf>
    <xf numFmtId="17" fontId="8" fillId="7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/>
    </xf>
    <xf numFmtId="164" fontId="12" fillId="7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0" fontId="9" fillId="2" borderId="8" xfId="0" applyFont="1" applyFill="1" applyBorder="1"/>
    <xf numFmtId="0" fontId="9" fillId="2" borderId="0" xfId="0" applyFont="1" applyFill="1"/>
    <xf numFmtId="0" fontId="9" fillId="0" borderId="1" xfId="0" applyFont="1" applyBorder="1"/>
    <xf numFmtId="164" fontId="9" fillId="0" borderId="1" xfId="0" applyNumberFormat="1" applyFont="1" applyBorder="1" applyAlignment="1">
      <alignment vertical="center" wrapText="1"/>
    </xf>
    <xf numFmtId="0" fontId="1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right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vertical="top" wrapText="1"/>
    </xf>
    <xf numFmtId="164" fontId="8" fillId="0" borderId="5" xfId="0" applyNumberFormat="1" applyFont="1" applyFill="1" applyBorder="1" applyAlignment="1">
      <alignment vertical="center" wrapText="1"/>
    </xf>
    <xf numFmtId="164" fontId="8" fillId="0" borderId="5" xfId="0" applyNumberFormat="1" applyFont="1" applyBorder="1" applyAlignment="1">
      <alignment vertical="center" wrapText="1"/>
    </xf>
    <xf numFmtId="164" fontId="8" fillId="3" borderId="5" xfId="0" applyNumberFormat="1" applyFont="1" applyFill="1" applyBorder="1" applyAlignment="1">
      <alignment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2" fontId="8" fillId="3" borderId="1" xfId="0" applyNumberFormat="1" applyFont="1" applyFill="1" applyBorder="1" applyAlignment="1">
      <alignment vertical="center" wrapText="1"/>
    </xf>
    <xf numFmtId="2" fontId="8" fillId="0" borderId="1" xfId="0" applyNumberFormat="1" applyFont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2" fontId="12" fillId="7" borderId="1" xfId="0" applyNumberFormat="1" applyFont="1" applyFill="1" applyBorder="1" applyAlignment="1">
      <alignment vertical="center" wrapText="1"/>
    </xf>
    <xf numFmtId="2" fontId="12" fillId="3" borderId="1" xfId="0" applyNumberFormat="1" applyFont="1" applyFill="1" applyBorder="1" applyAlignment="1">
      <alignment vertical="center" wrapText="1"/>
    </xf>
    <xf numFmtId="2" fontId="8" fillId="2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vertical="top" wrapText="1"/>
    </xf>
    <xf numFmtId="0" fontId="12" fillId="7" borderId="0" xfId="0" applyFont="1" applyFill="1" applyAlignment="1">
      <alignment vertical="top" wrapText="1"/>
    </xf>
    <xf numFmtId="17" fontId="12" fillId="7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7" fontId="8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2" fontId="12" fillId="0" borderId="2" xfId="0" applyNumberFormat="1" applyFont="1" applyFill="1" applyBorder="1" applyAlignment="1">
      <alignment vertical="center" wrapText="1"/>
    </xf>
    <xf numFmtId="2" fontId="12" fillId="0" borderId="4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4" fontId="12" fillId="0" borderId="10" xfId="0" applyNumberFormat="1" applyFont="1" applyBorder="1" applyAlignment="1">
      <alignment vertical="center" wrapText="1"/>
    </xf>
    <xf numFmtId="164" fontId="12" fillId="0" borderId="9" xfId="0" applyNumberFormat="1" applyFont="1" applyBorder="1" applyAlignment="1">
      <alignment vertical="center" wrapText="1"/>
    </xf>
    <xf numFmtId="164" fontId="12" fillId="0" borderId="11" xfId="0" applyNumberFormat="1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5">
    <cellStyle name="Обычный" xfId="0" builtinId="0"/>
    <cellStyle name="Обычный 4" xfId="2"/>
    <cellStyle name="Обычный 7" xfId="3"/>
    <cellStyle name="Обычный 7 3" xfId="1"/>
    <cellStyle name="Обычный 7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0"/>
  <sheetViews>
    <sheetView tabSelected="1" zoomScale="81" zoomScaleNormal="81" workbookViewId="0">
      <pane xSplit="14" ySplit="8" topLeftCell="O9" activePane="bottomRight" state="frozen"/>
      <selection pane="topRight" activeCell="R1" sqref="R1"/>
      <selection pane="bottomLeft" activeCell="A9" sqref="A9"/>
      <selection pane="bottomRight" activeCell="B2" sqref="B2:R2"/>
    </sheetView>
  </sheetViews>
  <sheetFormatPr defaultRowHeight="15" x14ac:dyDescent="0.25"/>
  <cols>
    <col min="1" max="1" width="8.85546875" customWidth="1"/>
    <col min="2" max="2" width="10.28515625" customWidth="1"/>
    <col min="3" max="3" width="14.5703125" customWidth="1"/>
    <col min="4" max="4" width="62.85546875" customWidth="1"/>
    <col min="5" max="5" width="75.28515625" customWidth="1"/>
    <col min="6" max="6" width="12.85546875" customWidth="1"/>
    <col min="7" max="7" width="10" customWidth="1"/>
    <col min="8" max="8" width="19.28515625" customWidth="1"/>
    <col min="9" max="9" width="13.85546875" customWidth="1"/>
    <col min="10" max="10" width="14.5703125" customWidth="1"/>
    <col min="11" max="11" width="20.42578125" customWidth="1"/>
    <col min="12" max="12" width="20.85546875" customWidth="1"/>
    <col min="13" max="13" width="20.140625" customWidth="1"/>
    <col min="14" max="14" width="0.42578125" customWidth="1"/>
    <col min="15" max="15" width="18" style="6" customWidth="1"/>
    <col min="16" max="18" width="9.140625" hidden="1" customWidth="1"/>
  </cols>
  <sheetData>
    <row r="1" spans="1:18" ht="115.5" customHeight="1" x14ac:dyDescent="0.25">
      <c r="K1" s="102" t="s">
        <v>112</v>
      </c>
      <c r="L1" s="102"/>
      <c r="M1" s="102"/>
      <c r="N1" s="103"/>
    </row>
    <row r="2" spans="1:18" ht="52.5" customHeight="1" x14ac:dyDescent="0.25">
      <c r="B2" s="110" t="s">
        <v>110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</row>
    <row r="3" spans="1:18" ht="6.75" customHeight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9"/>
      <c r="P3" s="1"/>
      <c r="Q3" s="1"/>
      <c r="R3" s="1"/>
    </row>
    <row r="4" spans="1:18" ht="83.25" customHeight="1" x14ac:dyDescent="0.3">
      <c r="A4" s="99" t="s">
        <v>8</v>
      </c>
      <c r="B4" s="89" t="s">
        <v>9</v>
      </c>
      <c r="C4" s="89" t="s">
        <v>10</v>
      </c>
      <c r="D4" s="89" t="s">
        <v>11</v>
      </c>
      <c r="E4" s="87" t="s">
        <v>12</v>
      </c>
      <c r="F4" s="94"/>
      <c r="G4" s="94"/>
      <c r="H4" s="94"/>
      <c r="I4" s="94"/>
      <c r="J4" s="88"/>
      <c r="K4" s="85"/>
      <c r="L4" s="85"/>
      <c r="M4" s="85"/>
      <c r="N4" s="86"/>
      <c r="O4" s="9"/>
      <c r="P4" s="1"/>
      <c r="Q4" s="1"/>
      <c r="R4" s="1"/>
    </row>
    <row r="5" spans="1:18" ht="16.149999999999999" customHeight="1" x14ac:dyDescent="0.3">
      <c r="A5" s="99"/>
      <c r="B5" s="95"/>
      <c r="C5" s="95"/>
      <c r="D5" s="95"/>
      <c r="E5" s="89" t="s">
        <v>7</v>
      </c>
      <c r="F5" s="89" t="s">
        <v>6</v>
      </c>
      <c r="G5" s="87" t="s">
        <v>5</v>
      </c>
      <c r="H5" s="94"/>
      <c r="I5" s="94"/>
      <c r="J5" s="88"/>
      <c r="K5" s="89" t="s">
        <v>41</v>
      </c>
      <c r="L5" s="89" t="s">
        <v>42</v>
      </c>
      <c r="M5" s="89" t="s">
        <v>43</v>
      </c>
      <c r="N5" s="111"/>
      <c r="O5" s="9"/>
      <c r="P5" s="1"/>
      <c r="Q5" s="1"/>
      <c r="R5" s="1"/>
    </row>
    <row r="6" spans="1:18" ht="16.149999999999999" customHeight="1" x14ac:dyDescent="0.3">
      <c r="A6" s="99"/>
      <c r="B6" s="95"/>
      <c r="C6" s="95"/>
      <c r="D6" s="95"/>
      <c r="E6" s="95"/>
      <c r="F6" s="95"/>
      <c r="G6" s="87">
        <v>2024</v>
      </c>
      <c r="H6" s="88"/>
      <c r="I6" s="89" t="s">
        <v>42</v>
      </c>
      <c r="J6" s="89" t="s">
        <v>43</v>
      </c>
      <c r="K6" s="95"/>
      <c r="L6" s="95"/>
      <c r="M6" s="95"/>
      <c r="N6" s="112"/>
      <c r="O6" s="9"/>
      <c r="P6" s="1"/>
      <c r="Q6" s="1"/>
      <c r="R6" s="1"/>
    </row>
    <row r="7" spans="1:18" ht="87.75" customHeight="1" x14ac:dyDescent="0.3">
      <c r="A7" s="99"/>
      <c r="B7" s="90"/>
      <c r="C7" s="90"/>
      <c r="D7" s="90"/>
      <c r="E7" s="90"/>
      <c r="F7" s="90"/>
      <c r="G7" s="10" t="s">
        <v>46</v>
      </c>
      <c r="H7" s="7" t="s">
        <v>4</v>
      </c>
      <c r="I7" s="90"/>
      <c r="J7" s="90"/>
      <c r="K7" s="90"/>
      <c r="L7" s="90"/>
      <c r="M7" s="90"/>
      <c r="N7" s="113"/>
      <c r="O7" s="9"/>
      <c r="P7" s="1"/>
      <c r="Q7" s="1"/>
      <c r="R7" s="1"/>
    </row>
    <row r="8" spans="1:18" ht="18.75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13</v>
      </c>
      <c r="L8" s="7">
        <v>14</v>
      </c>
      <c r="M8" s="7">
        <v>15</v>
      </c>
      <c r="N8" s="8"/>
      <c r="O8" s="9"/>
      <c r="P8" s="1"/>
      <c r="Q8" s="1"/>
      <c r="R8" s="1"/>
    </row>
    <row r="9" spans="1:18" ht="15" customHeight="1" x14ac:dyDescent="0.3">
      <c r="A9" s="100" t="s">
        <v>13</v>
      </c>
      <c r="B9" s="91" t="s">
        <v>13</v>
      </c>
      <c r="C9" s="91" t="s">
        <v>13</v>
      </c>
      <c r="D9" s="96" t="s">
        <v>14</v>
      </c>
      <c r="E9" s="91" t="s">
        <v>13</v>
      </c>
      <c r="F9" s="91" t="s">
        <v>13</v>
      </c>
      <c r="G9" s="91" t="s">
        <v>13</v>
      </c>
      <c r="H9" s="91" t="s">
        <v>13</v>
      </c>
      <c r="I9" s="91" t="s">
        <v>13</v>
      </c>
      <c r="J9" s="91" t="s">
        <v>1</v>
      </c>
      <c r="K9" s="104">
        <f>K13+K31+K33+K50+K54</f>
        <v>52510.038</v>
      </c>
      <c r="L9" s="104">
        <f>L13+L31+L33+L50+L54</f>
        <v>25497.555</v>
      </c>
      <c r="M9" s="104">
        <f>M13+M31+M33+M50+M54</f>
        <v>26377.625</v>
      </c>
      <c r="N9" s="107" t="e">
        <f>N13+N29+N31+#REF!+#REF!</f>
        <v>#REF!</v>
      </c>
      <c r="O9" s="9"/>
      <c r="P9" s="1"/>
      <c r="Q9" s="1"/>
      <c r="R9" s="1"/>
    </row>
    <row r="10" spans="1:18" ht="14.25" customHeight="1" x14ac:dyDescent="0.3">
      <c r="A10" s="101"/>
      <c r="B10" s="92"/>
      <c r="C10" s="92"/>
      <c r="D10" s="97"/>
      <c r="E10" s="92"/>
      <c r="F10" s="92"/>
      <c r="G10" s="92"/>
      <c r="H10" s="92"/>
      <c r="I10" s="92"/>
      <c r="J10" s="92"/>
      <c r="K10" s="105"/>
      <c r="L10" s="105"/>
      <c r="M10" s="105"/>
      <c r="N10" s="108"/>
      <c r="O10" s="9"/>
      <c r="P10" s="1"/>
      <c r="Q10" s="1"/>
      <c r="R10" s="1"/>
    </row>
    <row r="11" spans="1:18" ht="30" customHeight="1" x14ac:dyDescent="0.3">
      <c r="A11" s="101"/>
      <c r="B11" s="92"/>
      <c r="C11" s="92"/>
      <c r="D11" s="97"/>
      <c r="E11" s="92"/>
      <c r="F11" s="92"/>
      <c r="G11" s="92"/>
      <c r="H11" s="92"/>
      <c r="I11" s="92"/>
      <c r="J11" s="92"/>
      <c r="K11" s="105"/>
      <c r="L11" s="105"/>
      <c r="M11" s="105"/>
      <c r="N11" s="108"/>
      <c r="O11" s="9"/>
      <c r="P11" s="1"/>
      <c r="Q11" s="1"/>
      <c r="R11" s="1"/>
    </row>
    <row r="12" spans="1:18" ht="15.75" hidden="1" customHeight="1" x14ac:dyDescent="0.3">
      <c r="A12" s="101"/>
      <c r="B12" s="93"/>
      <c r="C12" s="93"/>
      <c r="D12" s="98"/>
      <c r="E12" s="93"/>
      <c r="F12" s="93"/>
      <c r="G12" s="93"/>
      <c r="H12" s="93"/>
      <c r="I12" s="93"/>
      <c r="J12" s="93"/>
      <c r="K12" s="106"/>
      <c r="L12" s="106"/>
      <c r="M12" s="106"/>
      <c r="N12" s="109"/>
      <c r="O12" s="9"/>
      <c r="P12" s="1"/>
      <c r="Q12" s="1"/>
      <c r="R12" s="1"/>
    </row>
    <row r="13" spans="1:18" ht="88.5" customHeight="1" x14ac:dyDescent="0.3">
      <c r="A13" s="53" t="s">
        <v>15</v>
      </c>
      <c r="B13" s="12" t="s">
        <v>13</v>
      </c>
      <c r="C13" s="12" t="s">
        <v>13</v>
      </c>
      <c r="D13" s="13" t="s">
        <v>86</v>
      </c>
      <c r="E13" s="49" t="s">
        <v>90</v>
      </c>
      <c r="F13" s="14" t="s">
        <v>40</v>
      </c>
      <c r="G13" s="15">
        <v>11</v>
      </c>
      <c r="H13" s="12" t="s">
        <v>13</v>
      </c>
      <c r="I13" s="15">
        <v>11</v>
      </c>
      <c r="J13" s="15">
        <v>11</v>
      </c>
      <c r="K13" s="68">
        <f>K14+K16+K18+K29</f>
        <v>32646.68</v>
      </c>
      <c r="L13" s="68">
        <f>L14+L16+L18+L29</f>
        <v>5616.6810000000005</v>
      </c>
      <c r="M13" s="68">
        <f>M14+M16+M18+M29</f>
        <v>5616.6810000000005</v>
      </c>
      <c r="N13" s="16">
        <f t="shared" ref="N13" si="0">SUM(N15+N17+N19+N20+N21+N22+N23+N24+N25+N26+N27)</f>
        <v>0</v>
      </c>
      <c r="O13" s="9"/>
      <c r="P13" s="1"/>
      <c r="Q13" s="1"/>
      <c r="R13" s="1"/>
    </row>
    <row r="14" spans="1:18" s="2" customFormat="1" ht="44.25" customHeight="1" x14ac:dyDescent="0.3">
      <c r="A14" s="54" t="s">
        <v>15</v>
      </c>
      <c r="B14" s="17">
        <v>82110</v>
      </c>
      <c r="C14" s="17" t="s">
        <v>1</v>
      </c>
      <c r="D14" s="18" t="s">
        <v>54</v>
      </c>
      <c r="E14" s="19" t="s">
        <v>1</v>
      </c>
      <c r="F14" s="19" t="s">
        <v>1</v>
      </c>
      <c r="G14" s="19" t="s">
        <v>1</v>
      </c>
      <c r="H14" s="19" t="s">
        <v>1</v>
      </c>
      <c r="I14" s="19" t="s">
        <v>1</v>
      </c>
      <c r="J14" s="19" t="s">
        <v>1</v>
      </c>
      <c r="K14" s="65">
        <f>K15</f>
        <v>1465.2280000000001</v>
      </c>
      <c r="L14" s="65">
        <f t="shared" ref="L14:M14" si="1">L15</f>
        <v>1170</v>
      </c>
      <c r="M14" s="65">
        <f t="shared" si="1"/>
        <v>1170</v>
      </c>
      <c r="N14" s="20"/>
      <c r="O14" s="21"/>
      <c r="P14" s="22"/>
      <c r="Q14" s="22"/>
      <c r="R14" s="22"/>
    </row>
    <row r="15" spans="1:18" ht="96" customHeight="1" x14ac:dyDescent="0.3">
      <c r="A15" s="55" t="s">
        <v>15</v>
      </c>
      <c r="B15" s="7"/>
      <c r="C15" s="7" t="s">
        <v>44</v>
      </c>
      <c r="D15" s="23" t="s">
        <v>64</v>
      </c>
      <c r="E15" s="23" t="s">
        <v>65</v>
      </c>
      <c r="F15" s="24" t="s">
        <v>47</v>
      </c>
      <c r="G15" s="10">
        <v>78.5</v>
      </c>
      <c r="H15" s="25" t="s">
        <v>57</v>
      </c>
      <c r="I15" s="10">
        <v>78.5</v>
      </c>
      <c r="J15" s="10">
        <v>78.5</v>
      </c>
      <c r="K15" s="66">
        <v>1465.2280000000001</v>
      </c>
      <c r="L15" s="66">
        <v>1170</v>
      </c>
      <c r="M15" s="66">
        <v>1170</v>
      </c>
      <c r="N15" s="50"/>
      <c r="O15" s="9"/>
      <c r="P15" s="1"/>
      <c r="Q15" s="1"/>
      <c r="R15" s="1"/>
    </row>
    <row r="16" spans="1:18" ht="54.75" customHeight="1" x14ac:dyDescent="0.3">
      <c r="A16" s="54" t="s">
        <v>15</v>
      </c>
      <c r="B16" s="17">
        <v>82120</v>
      </c>
      <c r="C16" s="17" t="s">
        <v>1</v>
      </c>
      <c r="D16" s="18" t="s">
        <v>53</v>
      </c>
      <c r="E16" s="19" t="s">
        <v>1</v>
      </c>
      <c r="F16" s="19" t="s">
        <v>1</v>
      </c>
      <c r="G16" s="19" t="s">
        <v>1</v>
      </c>
      <c r="H16" s="19" t="s">
        <v>1</v>
      </c>
      <c r="I16" s="19" t="s">
        <v>1</v>
      </c>
      <c r="J16" s="19" t="s">
        <v>1</v>
      </c>
      <c r="K16" s="65">
        <f>K17</f>
        <v>662.16</v>
      </c>
      <c r="L16" s="65">
        <f t="shared" ref="L16:M16" si="2">L17</f>
        <v>662.16099999999994</v>
      </c>
      <c r="M16" s="65">
        <f t="shared" si="2"/>
        <v>662.16099999999994</v>
      </c>
      <c r="N16" s="26"/>
      <c r="O16" s="9"/>
      <c r="P16" s="1"/>
      <c r="Q16" s="1"/>
      <c r="R16" s="1"/>
    </row>
    <row r="17" spans="1:18" ht="122.25" customHeight="1" x14ac:dyDescent="0.3">
      <c r="A17" s="55" t="s">
        <v>15</v>
      </c>
      <c r="B17" s="7"/>
      <c r="C17" s="7" t="s">
        <v>44</v>
      </c>
      <c r="D17" s="23" t="s">
        <v>16</v>
      </c>
      <c r="E17" s="23" t="s">
        <v>66</v>
      </c>
      <c r="F17" s="24" t="s">
        <v>47</v>
      </c>
      <c r="G17" s="27">
        <v>100</v>
      </c>
      <c r="H17" s="28" t="s">
        <v>57</v>
      </c>
      <c r="I17" s="27">
        <v>100</v>
      </c>
      <c r="J17" s="27">
        <v>100</v>
      </c>
      <c r="K17" s="66">
        <v>662.16</v>
      </c>
      <c r="L17" s="66">
        <v>662.16099999999994</v>
      </c>
      <c r="M17" s="66">
        <v>662.16099999999994</v>
      </c>
      <c r="N17" s="51"/>
      <c r="O17" s="9"/>
      <c r="P17" s="1"/>
      <c r="Q17" s="1"/>
      <c r="R17" s="1"/>
    </row>
    <row r="18" spans="1:18" ht="64.5" customHeight="1" x14ac:dyDescent="0.3">
      <c r="A18" s="54" t="s">
        <v>15</v>
      </c>
      <c r="B18" s="17">
        <v>82130</v>
      </c>
      <c r="C18" s="17" t="s">
        <v>1</v>
      </c>
      <c r="D18" s="18" t="s">
        <v>52</v>
      </c>
      <c r="E18" s="19" t="s">
        <v>1</v>
      </c>
      <c r="F18" s="19" t="s">
        <v>1</v>
      </c>
      <c r="G18" s="19" t="s">
        <v>1</v>
      </c>
      <c r="H18" s="19" t="s">
        <v>1</v>
      </c>
      <c r="I18" s="19" t="s">
        <v>1</v>
      </c>
      <c r="J18" s="19" t="s">
        <v>1</v>
      </c>
      <c r="K18" s="65">
        <f>K19+K20+K21+K22+K23+K24+K25+K26+K27+K28</f>
        <v>28434.292000000001</v>
      </c>
      <c r="L18" s="65">
        <f>L19+L20+L21+L22+L23+L24+L25+L26+L27+L28</f>
        <v>2342.52</v>
      </c>
      <c r="M18" s="65">
        <f>M19+M20+M21+M22+M23+M24+M25+M26+M27+M28</f>
        <v>2342.52</v>
      </c>
      <c r="N18" s="29"/>
      <c r="O18" s="9"/>
      <c r="P18" s="1"/>
      <c r="Q18" s="1"/>
      <c r="R18" s="1"/>
    </row>
    <row r="19" spans="1:18" ht="137.25" customHeight="1" x14ac:dyDescent="0.3">
      <c r="A19" s="55" t="s">
        <v>15</v>
      </c>
      <c r="B19" s="7"/>
      <c r="C19" s="7" t="s">
        <v>44</v>
      </c>
      <c r="D19" s="23" t="s">
        <v>17</v>
      </c>
      <c r="E19" s="23" t="s">
        <v>67</v>
      </c>
      <c r="F19" s="30" t="s">
        <v>47</v>
      </c>
      <c r="G19" s="10">
        <v>100</v>
      </c>
      <c r="H19" s="25" t="s">
        <v>57</v>
      </c>
      <c r="I19" s="10">
        <v>100</v>
      </c>
      <c r="J19" s="10">
        <v>100</v>
      </c>
      <c r="K19" s="66">
        <v>90</v>
      </c>
      <c r="L19" s="66">
        <v>90</v>
      </c>
      <c r="M19" s="66">
        <v>90</v>
      </c>
      <c r="N19" s="51"/>
      <c r="O19" s="9"/>
      <c r="P19" s="1"/>
      <c r="Q19" s="1"/>
      <c r="R19" s="1"/>
    </row>
    <row r="20" spans="1:18" ht="38.25" customHeight="1" x14ac:dyDescent="0.3">
      <c r="A20" s="55" t="s">
        <v>15</v>
      </c>
      <c r="B20" s="7"/>
      <c r="C20" s="7" t="s">
        <v>44</v>
      </c>
      <c r="D20" s="81" t="s">
        <v>19</v>
      </c>
      <c r="E20" s="81" t="s">
        <v>58</v>
      </c>
      <c r="F20" s="79" t="s">
        <v>47</v>
      </c>
      <c r="G20" s="79">
        <v>97.8</v>
      </c>
      <c r="H20" s="83" t="s">
        <v>57</v>
      </c>
      <c r="I20" s="79">
        <v>97.8</v>
      </c>
      <c r="J20" s="79">
        <v>97.8</v>
      </c>
      <c r="K20" s="66">
        <v>264.93</v>
      </c>
      <c r="L20" s="66">
        <v>264.93</v>
      </c>
      <c r="M20" s="66">
        <v>264.93</v>
      </c>
      <c r="N20" s="51"/>
      <c r="O20" s="9"/>
      <c r="P20" s="1"/>
      <c r="Q20" s="1"/>
      <c r="R20" s="1"/>
    </row>
    <row r="21" spans="1:18" ht="55.5" customHeight="1" x14ac:dyDescent="0.3">
      <c r="A21" s="55"/>
      <c r="B21" s="78"/>
      <c r="C21" s="78" t="s">
        <v>111</v>
      </c>
      <c r="D21" s="82"/>
      <c r="E21" s="82"/>
      <c r="F21" s="80"/>
      <c r="G21" s="80"/>
      <c r="H21" s="84"/>
      <c r="I21" s="80"/>
      <c r="J21" s="80"/>
      <c r="K21" s="66">
        <v>1310.5</v>
      </c>
      <c r="L21" s="66">
        <v>1310.5</v>
      </c>
      <c r="M21" s="66">
        <v>1310.5</v>
      </c>
      <c r="N21" s="51"/>
      <c r="O21" s="9"/>
      <c r="P21" s="1"/>
      <c r="Q21" s="1"/>
      <c r="R21" s="1"/>
    </row>
    <row r="22" spans="1:18" ht="135.75" customHeight="1" x14ac:dyDescent="0.3">
      <c r="A22" s="55" t="s">
        <v>15</v>
      </c>
      <c r="B22" s="7"/>
      <c r="C22" s="7" t="s">
        <v>44</v>
      </c>
      <c r="D22" s="23" t="s">
        <v>18</v>
      </c>
      <c r="E22" s="23" t="s">
        <v>68</v>
      </c>
      <c r="F22" s="30" t="s">
        <v>47</v>
      </c>
      <c r="G22" s="10">
        <v>100</v>
      </c>
      <c r="H22" s="25" t="s">
        <v>57</v>
      </c>
      <c r="I22" s="10">
        <v>100</v>
      </c>
      <c r="J22" s="10">
        <v>100</v>
      </c>
      <c r="K22" s="66">
        <v>29.931999999999999</v>
      </c>
      <c r="L22" s="67">
        <v>25.16</v>
      </c>
      <c r="M22" s="66">
        <v>25.16</v>
      </c>
      <c r="N22" s="51"/>
      <c r="O22" s="9"/>
      <c r="P22" s="1"/>
      <c r="Q22" s="1"/>
      <c r="R22" s="1"/>
    </row>
    <row r="23" spans="1:18" ht="86.25" customHeight="1" x14ac:dyDescent="0.3">
      <c r="A23" s="55" t="s">
        <v>15</v>
      </c>
      <c r="B23" s="7"/>
      <c r="C23" s="7" t="s">
        <v>44</v>
      </c>
      <c r="D23" s="23" t="s">
        <v>69</v>
      </c>
      <c r="E23" s="23" t="s">
        <v>91</v>
      </c>
      <c r="F23" s="30" t="s">
        <v>47</v>
      </c>
      <c r="G23" s="10">
        <v>100</v>
      </c>
      <c r="H23" s="25" t="s">
        <v>57</v>
      </c>
      <c r="I23" s="10">
        <v>100</v>
      </c>
      <c r="J23" s="10">
        <v>100</v>
      </c>
      <c r="K23" s="66">
        <v>65</v>
      </c>
      <c r="L23" s="66">
        <v>65</v>
      </c>
      <c r="M23" s="66">
        <v>65</v>
      </c>
      <c r="N23" s="51"/>
      <c r="O23" s="9"/>
      <c r="P23" s="1"/>
      <c r="Q23" s="1"/>
      <c r="R23" s="1"/>
    </row>
    <row r="24" spans="1:18" ht="112.5" customHeight="1" x14ac:dyDescent="0.3">
      <c r="A24" s="55" t="s">
        <v>15</v>
      </c>
      <c r="B24" s="7"/>
      <c r="C24" s="7" t="s">
        <v>44</v>
      </c>
      <c r="D24" s="23" t="s">
        <v>20</v>
      </c>
      <c r="E24" s="23" t="s">
        <v>92</v>
      </c>
      <c r="F24" s="30" t="s">
        <v>47</v>
      </c>
      <c r="G24" s="47">
        <v>0</v>
      </c>
      <c r="H24" s="25" t="s">
        <v>107</v>
      </c>
      <c r="I24" s="10">
        <v>80.3</v>
      </c>
      <c r="J24" s="10">
        <v>80.3</v>
      </c>
      <c r="K24" s="66">
        <v>0</v>
      </c>
      <c r="L24" s="66">
        <v>63</v>
      </c>
      <c r="M24" s="66">
        <v>63</v>
      </c>
      <c r="N24" s="51"/>
      <c r="O24" s="9"/>
      <c r="P24" s="1"/>
      <c r="Q24" s="1"/>
      <c r="R24" s="1"/>
    </row>
    <row r="25" spans="1:18" ht="114" customHeight="1" x14ac:dyDescent="0.3">
      <c r="A25" s="55" t="s">
        <v>15</v>
      </c>
      <c r="B25" s="7"/>
      <c r="C25" s="7" t="s">
        <v>44</v>
      </c>
      <c r="D25" s="23" t="s">
        <v>96</v>
      </c>
      <c r="E25" s="23" t="s">
        <v>93</v>
      </c>
      <c r="F25" s="30" t="s">
        <v>47</v>
      </c>
      <c r="G25" s="10">
        <v>90</v>
      </c>
      <c r="H25" s="25" t="s">
        <v>57</v>
      </c>
      <c r="I25" s="10">
        <v>100</v>
      </c>
      <c r="J25" s="10">
        <v>100</v>
      </c>
      <c r="K25" s="66">
        <v>105</v>
      </c>
      <c r="L25" s="66">
        <v>105</v>
      </c>
      <c r="M25" s="66">
        <v>105</v>
      </c>
      <c r="N25" s="51"/>
      <c r="O25" s="9"/>
      <c r="P25" s="1"/>
      <c r="Q25" s="1"/>
      <c r="R25" s="1"/>
    </row>
    <row r="26" spans="1:18" ht="105.75" customHeight="1" x14ac:dyDescent="0.3">
      <c r="A26" s="55" t="s">
        <v>15</v>
      </c>
      <c r="B26" s="7"/>
      <c r="C26" s="7" t="s">
        <v>44</v>
      </c>
      <c r="D26" s="23" t="s">
        <v>45</v>
      </c>
      <c r="E26" s="23" t="s">
        <v>94</v>
      </c>
      <c r="F26" s="30" t="s">
        <v>47</v>
      </c>
      <c r="G26" s="10">
        <v>100</v>
      </c>
      <c r="H26" s="25" t="s">
        <v>57</v>
      </c>
      <c r="I26" s="10">
        <v>100</v>
      </c>
      <c r="J26" s="10">
        <v>100</v>
      </c>
      <c r="K26" s="66">
        <v>45.73</v>
      </c>
      <c r="L26" s="67">
        <v>45.73</v>
      </c>
      <c r="M26" s="66">
        <v>45.73</v>
      </c>
      <c r="N26" s="51"/>
      <c r="O26" s="9"/>
      <c r="P26" s="1"/>
      <c r="Q26" s="1"/>
      <c r="R26" s="1"/>
    </row>
    <row r="27" spans="1:18" ht="83.25" customHeight="1" x14ac:dyDescent="0.3">
      <c r="A27" s="55" t="s">
        <v>15</v>
      </c>
      <c r="B27" s="7"/>
      <c r="C27" s="7" t="s">
        <v>44</v>
      </c>
      <c r="D27" s="23" t="s">
        <v>25</v>
      </c>
      <c r="E27" s="23" t="s">
        <v>95</v>
      </c>
      <c r="F27" s="30" t="s">
        <v>47</v>
      </c>
      <c r="G27" s="10">
        <v>90.5</v>
      </c>
      <c r="H27" s="25" t="s">
        <v>57</v>
      </c>
      <c r="I27" s="10">
        <v>90.5</v>
      </c>
      <c r="J27" s="10">
        <v>90.5</v>
      </c>
      <c r="K27" s="66">
        <v>223.2</v>
      </c>
      <c r="L27" s="66">
        <v>373.2</v>
      </c>
      <c r="M27" s="66">
        <v>373.2</v>
      </c>
      <c r="N27" s="52">
        <f t="shared" ref="L27:N29" si="3">N28</f>
        <v>0</v>
      </c>
      <c r="O27" s="9"/>
      <c r="P27" s="1"/>
      <c r="Q27" s="1"/>
      <c r="R27" s="1"/>
    </row>
    <row r="28" spans="1:18" ht="95.25" customHeight="1" x14ac:dyDescent="0.3">
      <c r="A28" s="55" t="s">
        <v>15</v>
      </c>
      <c r="B28" s="77"/>
      <c r="C28" s="77" t="s">
        <v>44</v>
      </c>
      <c r="D28" s="64" t="s">
        <v>108</v>
      </c>
      <c r="E28" s="23" t="s">
        <v>106</v>
      </c>
      <c r="F28" s="30" t="s">
        <v>47</v>
      </c>
      <c r="G28" s="10">
        <v>100</v>
      </c>
      <c r="H28" s="25" t="s">
        <v>57</v>
      </c>
      <c r="I28" s="47">
        <v>0</v>
      </c>
      <c r="J28" s="47">
        <v>0</v>
      </c>
      <c r="K28" s="66">
        <v>26300</v>
      </c>
      <c r="L28" s="66">
        <v>0</v>
      </c>
      <c r="M28" s="66">
        <v>0</v>
      </c>
      <c r="N28" s="29"/>
      <c r="O28" s="9"/>
      <c r="P28" s="1"/>
      <c r="Q28" s="1"/>
      <c r="R28" s="1"/>
    </row>
    <row r="29" spans="1:18" ht="94.5" customHeight="1" x14ac:dyDescent="0.3">
      <c r="A29" s="54" t="s">
        <v>15</v>
      </c>
      <c r="B29" s="17">
        <v>82140</v>
      </c>
      <c r="C29" s="17" t="s">
        <v>1</v>
      </c>
      <c r="D29" s="18" t="s">
        <v>21</v>
      </c>
      <c r="E29" s="19" t="s">
        <v>1</v>
      </c>
      <c r="F29" s="19" t="s">
        <v>1</v>
      </c>
      <c r="G29" s="19" t="s">
        <v>1</v>
      </c>
      <c r="H29" s="19" t="s">
        <v>1</v>
      </c>
      <c r="I29" s="19" t="s">
        <v>1</v>
      </c>
      <c r="J29" s="19" t="s">
        <v>1</v>
      </c>
      <c r="K29" s="65">
        <f>K30</f>
        <v>2085</v>
      </c>
      <c r="L29" s="65">
        <f t="shared" si="3"/>
        <v>1442</v>
      </c>
      <c r="M29" s="65">
        <f t="shared" si="3"/>
        <v>1442</v>
      </c>
      <c r="N29" s="35">
        <f t="shared" ref="N29" si="4">N30</f>
        <v>0</v>
      </c>
      <c r="O29" s="9"/>
      <c r="P29" s="1"/>
      <c r="Q29" s="1"/>
      <c r="R29" s="1"/>
    </row>
    <row r="30" spans="1:18" ht="119.25" customHeight="1" x14ac:dyDescent="0.3">
      <c r="A30" s="55" t="s">
        <v>15</v>
      </c>
      <c r="B30" s="7"/>
      <c r="C30" s="7" t="s">
        <v>44</v>
      </c>
      <c r="D30" s="32" t="s">
        <v>21</v>
      </c>
      <c r="E30" s="32" t="s">
        <v>22</v>
      </c>
      <c r="F30" s="30" t="s">
        <v>47</v>
      </c>
      <c r="G30" s="27">
        <v>18.75</v>
      </c>
      <c r="H30" s="28" t="s">
        <v>57</v>
      </c>
      <c r="I30" s="27">
        <v>18.75</v>
      </c>
      <c r="J30" s="27">
        <v>18.75</v>
      </c>
      <c r="K30" s="66">
        <v>2085</v>
      </c>
      <c r="L30" s="67">
        <v>1442</v>
      </c>
      <c r="M30" s="66">
        <v>1442</v>
      </c>
      <c r="N30" s="51"/>
      <c r="O30" s="9"/>
      <c r="P30" s="1"/>
      <c r="Q30" s="1"/>
      <c r="R30" s="1"/>
    </row>
    <row r="31" spans="1:18" ht="104.25" customHeight="1" x14ac:dyDescent="0.3">
      <c r="A31" s="53" t="s">
        <v>24</v>
      </c>
      <c r="B31" s="12" t="s">
        <v>1</v>
      </c>
      <c r="C31" s="12" t="s">
        <v>1</v>
      </c>
      <c r="D31" s="13" t="s">
        <v>87</v>
      </c>
      <c r="E31" s="13" t="s">
        <v>97</v>
      </c>
      <c r="F31" s="33" t="s">
        <v>40</v>
      </c>
      <c r="G31" s="15">
        <v>1</v>
      </c>
      <c r="H31" s="34" t="s">
        <v>1</v>
      </c>
      <c r="I31" s="15">
        <v>1</v>
      </c>
      <c r="J31" s="15">
        <v>1</v>
      </c>
      <c r="K31" s="68">
        <f>K32</f>
        <v>5526.6530000000002</v>
      </c>
      <c r="L31" s="68">
        <f t="shared" ref="L31:M31" si="5">L32</f>
        <v>5847.2</v>
      </c>
      <c r="M31" s="68">
        <f t="shared" si="5"/>
        <v>6227.27</v>
      </c>
      <c r="N31" s="37">
        <f>N32+N36+N38+N41+ N48</f>
        <v>0</v>
      </c>
      <c r="O31" s="9"/>
      <c r="P31" s="1"/>
      <c r="Q31" s="1"/>
      <c r="R31" s="1"/>
    </row>
    <row r="32" spans="1:18" ht="121.5" customHeight="1" x14ac:dyDescent="0.3">
      <c r="A32" s="55" t="s">
        <v>24</v>
      </c>
      <c r="B32" s="7">
        <v>70710</v>
      </c>
      <c r="C32" s="7" t="s">
        <v>71</v>
      </c>
      <c r="D32" s="23" t="s">
        <v>23</v>
      </c>
      <c r="E32" s="64" t="s">
        <v>70</v>
      </c>
      <c r="F32" s="30" t="s">
        <v>47</v>
      </c>
      <c r="G32" s="10">
        <v>99.9</v>
      </c>
      <c r="H32" s="25" t="s">
        <v>57</v>
      </c>
      <c r="I32" s="10">
        <v>99.9</v>
      </c>
      <c r="J32" s="10">
        <v>99.9</v>
      </c>
      <c r="K32" s="66">
        <v>5526.6530000000002</v>
      </c>
      <c r="L32" s="66">
        <v>5847.2</v>
      </c>
      <c r="M32" s="66">
        <v>6227.27</v>
      </c>
      <c r="N32" s="16"/>
      <c r="O32" s="9"/>
      <c r="P32" s="1"/>
      <c r="Q32" s="1"/>
      <c r="R32" s="1"/>
    </row>
    <row r="33" spans="1:18" ht="108" customHeight="1" x14ac:dyDescent="0.3">
      <c r="A33" s="53" t="s">
        <v>3</v>
      </c>
      <c r="B33" s="12" t="s">
        <v>1</v>
      </c>
      <c r="C33" s="12" t="s">
        <v>1</v>
      </c>
      <c r="D33" s="13" t="s">
        <v>88</v>
      </c>
      <c r="E33" s="13" t="s">
        <v>98</v>
      </c>
      <c r="F33" s="36" t="s">
        <v>40</v>
      </c>
      <c r="G33" s="15">
        <v>10</v>
      </c>
      <c r="H33" s="34" t="s">
        <v>1</v>
      </c>
      <c r="I33" s="15">
        <v>10</v>
      </c>
      <c r="J33" s="15">
        <v>11</v>
      </c>
      <c r="K33" s="68">
        <f>K34+K38+K40+K43</f>
        <v>5014.0400000000009</v>
      </c>
      <c r="L33" s="68">
        <f>L34+L38+L40+L43</f>
        <v>4794.6390000000001</v>
      </c>
      <c r="M33" s="68">
        <f>M34+M38+M40+M43</f>
        <v>5294.6390000000001</v>
      </c>
      <c r="N33" s="50"/>
      <c r="O33" s="9"/>
      <c r="P33" s="1"/>
      <c r="Q33" s="1"/>
      <c r="R33" s="1"/>
    </row>
    <row r="34" spans="1:18" ht="141" customHeight="1" x14ac:dyDescent="0.3">
      <c r="A34" s="54" t="s">
        <v>3</v>
      </c>
      <c r="B34" s="17">
        <v>82310</v>
      </c>
      <c r="C34" s="17" t="s">
        <v>1</v>
      </c>
      <c r="D34" s="18" t="s">
        <v>72</v>
      </c>
      <c r="E34" s="19" t="s">
        <v>1</v>
      </c>
      <c r="F34" s="19" t="s">
        <v>1</v>
      </c>
      <c r="G34" s="19" t="s">
        <v>1</v>
      </c>
      <c r="H34" s="19" t="s">
        <v>1</v>
      </c>
      <c r="I34" s="19" t="s">
        <v>1</v>
      </c>
      <c r="J34" s="19" t="s">
        <v>1</v>
      </c>
      <c r="K34" s="69">
        <f>K35+K36+K37</f>
        <v>2428.6400000000003</v>
      </c>
      <c r="L34" s="69">
        <f>L35+L36+L37</f>
        <v>2484.6390000000001</v>
      </c>
      <c r="M34" s="69">
        <f>M35+M36+M37</f>
        <v>2484.6390000000001</v>
      </c>
      <c r="N34" s="50"/>
      <c r="O34" s="9"/>
      <c r="P34" s="1"/>
      <c r="Q34" s="1"/>
      <c r="R34" s="1"/>
    </row>
    <row r="35" spans="1:18" ht="107.25" customHeight="1" x14ac:dyDescent="0.3">
      <c r="A35" s="55" t="s">
        <v>3</v>
      </c>
      <c r="B35" s="7"/>
      <c r="C35" s="7" t="s">
        <v>44</v>
      </c>
      <c r="D35" s="23" t="s">
        <v>73</v>
      </c>
      <c r="E35" s="23" t="s">
        <v>99</v>
      </c>
      <c r="F35" s="30" t="s">
        <v>47</v>
      </c>
      <c r="G35" s="10">
        <v>100</v>
      </c>
      <c r="H35" s="25" t="s">
        <v>57</v>
      </c>
      <c r="I35" s="10">
        <v>100</v>
      </c>
      <c r="J35" s="10">
        <v>100</v>
      </c>
      <c r="K35" s="66">
        <v>600</v>
      </c>
      <c r="L35" s="67">
        <v>396</v>
      </c>
      <c r="M35" s="67">
        <v>396</v>
      </c>
      <c r="N35" s="50"/>
      <c r="O35" s="9"/>
      <c r="P35" s="1"/>
      <c r="Q35" s="1"/>
      <c r="R35" s="1"/>
    </row>
    <row r="36" spans="1:18" ht="127.5" customHeight="1" x14ac:dyDescent="0.3">
      <c r="A36" s="55" t="s">
        <v>3</v>
      </c>
      <c r="B36" s="7"/>
      <c r="C36" s="7" t="s">
        <v>44</v>
      </c>
      <c r="D36" s="23" t="s">
        <v>26</v>
      </c>
      <c r="E36" s="23" t="s">
        <v>74</v>
      </c>
      <c r="F36" s="30" t="s">
        <v>47</v>
      </c>
      <c r="G36" s="10">
        <v>100</v>
      </c>
      <c r="H36" s="25" t="s">
        <v>57</v>
      </c>
      <c r="I36" s="10">
        <v>100</v>
      </c>
      <c r="J36" s="10">
        <v>100</v>
      </c>
      <c r="K36" s="67">
        <v>1458.64</v>
      </c>
      <c r="L36" s="67">
        <v>1688.6389999999999</v>
      </c>
      <c r="M36" s="67">
        <v>1688.6389999999999</v>
      </c>
      <c r="N36" s="29">
        <v>0</v>
      </c>
      <c r="O36" s="9"/>
      <c r="P36" s="1"/>
      <c r="Q36" s="1"/>
      <c r="R36" s="1"/>
    </row>
    <row r="37" spans="1:18" ht="108" customHeight="1" x14ac:dyDescent="0.3">
      <c r="A37" s="55" t="s">
        <v>3</v>
      </c>
      <c r="B37" s="7"/>
      <c r="C37" s="7" t="s">
        <v>44</v>
      </c>
      <c r="D37" s="23" t="s">
        <v>31</v>
      </c>
      <c r="E37" s="23" t="s">
        <v>100</v>
      </c>
      <c r="F37" s="30" t="s">
        <v>47</v>
      </c>
      <c r="G37" s="10">
        <v>100</v>
      </c>
      <c r="H37" s="25" t="s">
        <v>57</v>
      </c>
      <c r="I37" s="10">
        <v>100</v>
      </c>
      <c r="J37" s="10">
        <v>100</v>
      </c>
      <c r="K37" s="66">
        <v>370</v>
      </c>
      <c r="L37" s="67">
        <v>400</v>
      </c>
      <c r="M37" s="67">
        <v>400</v>
      </c>
      <c r="N37" s="31">
        <f t="shared" ref="N37" si="6">N38</f>
        <v>0</v>
      </c>
      <c r="O37" s="9"/>
      <c r="P37" s="1"/>
      <c r="Q37" s="1"/>
      <c r="R37" s="1"/>
    </row>
    <row r="38" spans="1:18" ht="66.75" customHeight="1" x14ac:dyDescent="0.3">
      <c r="A38" s="54" t="s">
        <v>3</v>
      </c>
      <c r="B38" s="17">
        <v>82320</v>
      </c>
      <c r="C38" s="17" t="s">
        <v>1</v>
      </c>
      <c r="D38" s="18" t="s">
        <v>101</v>
      </c>
      <c r="E38" s="19" t="s">
        <v>1</v>
      </c>
      <c r="F38" s="19" t="s">
        <v>1</v>
      </c>
      <c r="G38" s="19" t="s">
        <v>1</v>
      </c>
      <c r="H38" s="19" t="s">
        <v>1</v>
      </c>
      <c r="I38" s="19" t="s">
        <v>1</v>
      </c>
      <c r="J38" s="19" t="s">
        <v>1</v>
      </c>
      <c r="K38" s="65">
        <f>K39</f>
        <v>300</v>
      </c>
      <c r="L38" s="65">
        <f t="shared" ref="L38:M38" si="7">L39</f>
        <v>300</v>
      </c>
      <c r="M38" s="65">
        <f t="shared" si="7"/>
        <v>300</v>
      </c>
      <c r="N38" s="41"/>
      <c r="O38" s="42"/>
      <c r="P38" s="43"/>
      <c r="Q38" s="43"/>
      <c r="R38" s="1"/>
    </row>
    <row r="39" spans="1:18" ht="103.5" customHeight="1" x14ac:dyDescent="0.3">
      <c r="A39" s="56" t="s">
        <v>3</v>
      </c>
      <c r="B39" s="38"/>
      <c r="C39" s="7" t="s">
        <v>44</v>
      </c>
      <c r="D39" s="39" t="s">
        <v>56</v>
      </c>
      <c r="E39" s="39" t="s">
        <v>59</v>
      </c>
      <c r="F39" s="30" t="s">
        <v>47</v>
      </c>
      <c r="G39" s="40">
        <v>100</v>
      </c>
      <c r="H39" s="25" t="s">
        <v>57</v>
      </c>
      <c r="I39" s="10">
        <v>100</v>
      </c>
      <c r="J39" s="10">
        <v>100</v>
      </c>
      <c r="K39" s="70">
        <v>300</v>
      </c>
      <c r="L39" s="70">
        <v>300</v>
      </c>
      <c r="M39" s="70">
        <v>300</v>
      </c>
      <c r="N39" s="44"/>
      <c r="O39" s="9"/>
      <c r="P39" s="1"/>
      <c r="Q39" s="1"/>
      <c r="R39" s="1"/>
    </row>
    <row r="40" spans="1:18" ht="93" customHeight="1" x14ac:dyDescent="0.3">
      <c r="A40" s="54" t="s">
        <v>3</v>
      </c>
      <c r="B40" s="17"/>
      <c r="C40" s="17" t="s">
        <v>1</v>
      </c>
      <c r="D40" s="18" t="s">
        <v>55</v>
      </c>
      <c r="E40" s="19" t="s">
        <v>1</v>
      </c>
      <c r="F40" s="19" t="s">
        <v>1</v>
      </c>
      <c r="G40" s="19" t="s">
        <v>1</v>
      </c>
      <c r="H40" s="19" t="s">
        <v>1</v>
      </c>
      <c r="I40" s="19" t="s">
        <v>1</v>
      </c>
      <c r="J40" s="19" t="s">
        <v>1</v>
      </c>
      <c r="K40" s="65">
        <f>K41+K42</f>
        <v>425.4</v>
      </c>
      <c r="L40" s="65">
        <f t="shared" ref="L40:M40" si="8">L41+L42</f>
        <v>150</v>
      </c>
      <c r="M40" s="65">
        <f t="shared" si="8"/>
        <v>150</v>
      </c>
      <c r="N40" s="45"/>
      <c r="O40" s="9"/>
      <c r="P40" s="1"/>
      <c r="Q40" s="1"/>
      <c r="R40" s="1"/>
    </row>
    <row r="41" spans="1:18" ht="108" customHeight="1" x14ac:dyDescent="0.3">
      <c r="A41" s="55" t="s">
        <v>3</v>
      </c>
      <c r="B41" s="7">
        <v>82330</v>
      </c>
      <c r="C41" s="7" t="s">
        <v>44</v>
      </c>
      <c r="D41" s="23" t="s">
        <v>27</v>
      </c>
      <c r="E41" s="23" t="s">
        <v>28</v>
      </c>
      <c r="F41" s="30" t="s">
        <v>47</v>
      </c>
      <c r="G41" s="10">
        <v>97</v>
      </c>
      <c r="H41" s="25" t="s">
        <v>57</v>
      </c>
      <c r="I41" s="10">
        <v>97</v>
      </c>
      <c r="J41" s="10">
        <v>97</v>
      </c>
      <c r="K41" s="66">
        <v>150</v>
      </c>
      <c r="L41" s="66">
        <v>150</v>
      </c>
      <c r="M41" s="66">
        <v>150</v>
      </c>
      <c r="N41" s="45"/>
      <c r="O41" s="9"/>
      <c r="P41" s="1"/>
      <c r="Q41" s="1"/>
      <c r="R41" s="1"/>
    </row>
    <row r="42" spans="1:18" ht="103.5" customHeight="1" x14ac:dyDescent="0.3">
      <c r="A42" s="55" t="s">
        <v>3</v>
      </c>
      <c r="B42" s="7" t="s">
        <v>109</v>
      </c>
      <c r="C42" s="7" t="s">
        <v>44</v>
      </c>
      <c r="D42" s="23" t="s">
        <v>29</v>
      </c>
      <c r="E42" s="23" t="s">
        <v>30</v>
      </c>
      <c r="F42" s="30" t="s">
        <v>47</v>
      </c>
      <c r="G42" s="10">
        <v>100</v>
      </c>
      <c r="H42" s="25" t="s">
        <v>57</v>
      </c>
      <c r="I42" s="10">
        <v>0</v>
      </c>
      <c r="J42" s="10">
        <v>0</v>
      </c>
      <c r="K42" s="66">
        <v>275.39999999999998</v>
      </c>
      <c r="L42" s="66">
        <v>0</v>
      </c>
      <c r="M42" s="66">
        <v>0</v>
      </c>
      <c r="N42" s="45"/>
      <c r="O42" s="9"/>
      <c r="P42" s="1"/>
      <c r="Q42" s="1"/>
      <c r="R42" s="1"/>
    </row>
    <row r="43" spans="1:18" ht="90" customHeight="1" x14ac:dyDescent="0.3">
      <c r="A43" s="54" t="s">
        <v>3</v>
      </c>
      <c r="B43" s="17">
        <v>82340</v>
      </c>
      <c r="C43" s="17" t="s">
        <v>1</v>
      </c>
      <c r="D43" s="18" t="s">
        <v>32</v>
      </c>
      <c r="E43" s="19" t="s">
        <v>1</v>
      </c>
      <c r="F43" s="19" t="s">
        <v>1</v>
      </c>
      <c r="G43" s="19" t="s">
        <v>1</v>
      </c>
      <c r="H43" s="19" t="s">
        <v>1</v>
      </c>
      <c r="I43" s="19" t="s">
        <v>1</v>
      </c>
      <c r="J43" s="19" t="s">
        <v>1</v>
      </c>
      <c r="K43" s="69">
        <f>K44+K45+K46+K47+K48+K49</f>
        <v>1860</v>
      </c>
      <c r="L43" s="69">
        <f>L44+L45+L46+L47+L48+L49</f>
        <v>1860</v>
      </c>
      <c r="M43" s="69">
        <f>M44+M45+M46+M47+M48+M49</f>
        <v>2360</v>
      </c>
      <c r="N43" s="45"/>
      <c r="O43" s="9"/>
      <c r="P43" s="1"/>
      <c r="Q43" s="1"/>
      <c r="R43" s="1"/>
    </row>
    <row r="44" spans="1:18" ht="118.5" customHeight="1" x14ac:dyDescent="0.3">
      <c r="A44" s="57" t="s">
        <v>3</v>
      </c>
      <c r="B44" s="11"/>
      <c r="C44" s="7" t="s">
        <v>44</v>
      </c>
      <c r="D44" s="46" t="s">
        <v>33</v>
      </c>
      <c r="E44" s="23" t="s">
        <v>48</v>
      </c>
      <c r="F44" s="30" t="s">
        <v>47</v>
      </c>
      <c r="G44" s="7">
        <v>98</v>
      </c>
      <c r="H44" s="25" t="s">
        <v>57</v>
      </c>
      <c r="I44" s="10">
        <v>98</v>
      </c>
      <c r="J44" s="10">
        <v>98</v>
      </c>
      <c r="K44" s="66">
        <v>562.58000000000004</v>
      </c>
      <c r="L44" s="67">
        <v>480</v>
      </c>
      <c r="M44" s="67">
        <v>480</v>
      </c>
      <c r="N44" s="45"/>
      <c r="O44" s="9"/>
      <c r="P44" s="1"/>
      <c r="Q44" s="1"/>
      <c r="R44" s="1"/>
    </row>
    <row r="45" spans="1:18" ht="69" customHeight="1" x14ac:dyDescent="0.3">
      <c r="A45" s="55" t="s">
        <v>3</v>
      </c>
      <c r="B45" s="7"/>
      <c r="C45" s="7" t="s">
        <v>44</v>
      </c>
      <c r="D45" s="46" t="s">
        <v>34</v>
      </c>
      <c r="E45" s="23" t="s">
        <v>60</v>
      </c>
      <c r="F45" s="30" t="s">
        <v>40</v>
      </c>
      <c r="G45" s="10">
        <v>4</v>
      </c>
      <c r="H45" s="25" t="s">
        <v>57</v>
      </c>
      <c r="I45" s="10">
        <v>4</v>
      </c>
      <c r="J45" s="10">
        <v>4</v>
      </c>
      <c r="K45" s="66">
        <v>547.41999999999996</v>
      </c>
      <c r="L45" s="67">
        <v>540</v>
      </c>
      <c r="M45" s="67">
        <v>540</v>
      </c>
      <c r="N45" s="45"/>
      <c r="O45" s="9"/>
      <c r="P45" s="1"/>
      <c r="Q45" s="1"/>
      <c r="R45" s="1"/>
    </row>
    <row r="46" spans="1:18" ht="89.25" customHeight="1" x14ac:dyDescent="0.3">
      <c r="A46" s="55" t="s">
        <v>3</v>
      </c>
      <c r="B46" s="7"/>
      <c r="C46" s="7" t="s">
        <v>44</v>
      </c>
      <c r="D46" s="23" t="s">
        <v>35</v>
      </c>
      <c r="E46" s="23" t="s">
        <v>36</v>
      </c>
      <c r="F46" s="30" t="s">
        <v>40</v>
      </c>
      <c r="G46" s="10">
        <v>3</v>
      </c>
      <c r="H46" s="25" t="s">
        <v>57</v>
      </c>
      <c r="I46" s="10">
        <v>3</v>
      </c>
      <c r="J46" s="10">
        <v>3</v>
      </c>
      <c r="K46" s="66">
        <v>600</v>
      </c>
      <c r="L46" s="66">
        <v>600</v>
      </c>
      <c r="M46" s="66">
        <v>600</v>
      </c>
      <c r="N46" s="45"/>
      <c r="O46" s="9"/>
      <c r="P46" s="1"/>
      <c r="Q46" s="1"/>
      <c r="R46" s="1"/>
    </row>
    <row r="47" spans="1:18" ht="97.5" customHeight="1" x14ac:dyDescent="0.3">
      <c r="A47" s="55" t="s">
        <v>3</v>
      </c>
      <c r="B47" s="7"/>
      <c r="C47" s="7" t="s">
        <v>44</v>
      </c>
      <c r="D47" s="23" t="s">
        <v>37</v>
      </c>
      <c r="E47" s="23" t="s">
        <v>51</v>
      </c>
      <c r="F47" s="30" t="s">
        <v>2</v>
      </c>
      <c r="G47" s="10">
        <v>0</v>
      </c>
      <c r="H47" s="25"/>
      <c r="I47" s="10">
        <v>2</v>
      </c>
      <c r="J47" s="10">
        <v>2</v>
      </c>
      <c r="K47" s="66">
        <v>0</v>
      </c>
      <c r="L47" s="67">
        <v>90</v>
      </c>
      <c r="M47" s="67">
        <v>90</v>
      </c>
      <c r="N47" s="45"/>
      <c r="O47" s="9"/>
      <c r="P47" s="1"/>
      <c r="Q47" s="1"/>
      <c r="R47" s="1"/>
    </row>
    <row r="48" spans="1:18" ht="87.75" customHeight="1" x14ac:dyDescent="0.3">
      <c r="A48" s="55" t="s">
        <v>3</v>
      </c>
      <c r="B48" s="7"/>
      <c r="C48" s="7" t="s">
        <v>44</v>
      </c>
      <c r="D48" s="23" t="s">
        <v>38</v>
      </c>
      <c r="E48" s="23" t="s">
        <v>75</v>
      </c>
      <c r="F48" s="30" t="s">
        <v>47</v>
      </c>
      <c r="G48" s="10">
        <v>100</v>
      </c>
      <c r="H48" s="25" t="s">
        <v>77</v>
      </c>
      <c r="I48" s="10">
        <v>100</v>
      </c>
      <c r="J48" s="10">
        <v>100</v>
      </c>
      <c r="K48" s="66">
        <v>150</v>
      </c>
      <c r="L48" s="67">
        <v>150</v>
      </c>
      <c r="M48" s="67">
        <v>150</v>
      </c>
      <c r="N48" s="16"/>
      <c r="O48" s="9"/>
      <c r="P48" s="1"/>
      <c r="Q48" s="1"/>
      <c r="R48" s="1"/>
    </row>
    <row r="49" spans="1:18" ht="111" customHeight="1" x14ac:dyDescent="0.3">
      <c r="A49" s="55" t="s">
        <v>3</v>
      </c>
      <c r="B49" s="7"/>
      <c r="C49" s="7" t="s">
        <v>44</v>
      </c>
      <c r="D49" s="23" t="s">
        <v>49</v>
      </c>
      <c r="E49" s="23" t="s">
        <v>50</v>
      </c>
      <c r="F49" s="30" t="s">
        <v>40</v>
      </c>
      <c r="G49" s="47">
        <v>0</v>
      </c>
      <c r="H49" s="47" t="s">
        <v>107</v>
      </c>
      <c r="I49" s="47">
        <v>0</v>
      </c>
      <c r="J49" s="47">
        <v>1</v>
      </c>
      <c r="K49" s="66">
        <v>0</v>
      </c>
      <c r="L49" s="66">
        <v>0</v>
      </c>
      <c r="M49" s="66">
        <v>500</v>
      </c>
      <c r="N49" s="29"/>
      <c r="O49" s="9"/>
      <c r="P49" s="1"/>
      <c r="Q49" s="1"/>
      <c r="R49" s="1"/>
    </row>
    <row r="50" spans="1:18" ht="68.25" customHeight="1" x14ac:dyDescent="0.3">
      <c r="A50" s="53" t="s">
        <v>0</v>
      </c>
      <c r="B50" s="12" t="s">
        <v>1</v>
      </c>
      <c r="C50" s="48" t="s">
        <v>1</v>
      </c>
      <c r="D50" s="13" t="s">
        <v>89</v>
      </c>
      <c r="E50" s="13" t="s">
        <v>102</v>
      </c>
      <c r="F50" s="33" t="s">
        <v>40</v>
      </c>
      <c r="G50" s="12">
        <v>2</v>
      </c>
      <c r="H50" s="34" t="s">
        <v>1</v>
      </c>
      <c r="I50" s="15">
        <v>1</v>
      </c>
      <c r="J50" s="12">
        <v>1</v>
      </c>
      <c r="K50" s="68">
        <f>K51</f>
        <v>556.1</v>
      </c>
      <c r="L50" s="68">
        <f t="shared" ref="L50:M50" si="9">L51</f>
        <v>600</v>
      </c>
      <c r="M50" s="68">
        <f t="shared" si="9"/>
        <v>600</v>
      </c>
      <c r="N50" s="29"/>
      <c r="O50" s="9"/>
      <c r="P50" s="1"/>
      <c r="Q50" s="1"/>
      <c r="R50" s="1"/>
    </row>
    <row r="51" spans="1:18" ht="111.75" customHeight="1" x14ac:dyDescent="0.3">
      <c r="A51" s="54" t="s">
        <v>0</v>
      </c>
      <c r="B51" s="17">
        <v>82410</v>
      </c>
      <c r="C51" s="17"/>
      <c r="D51" s="60" t="s">
        <v>103</v>
      </c>
      <c r="E51" s="19" t="s">
        <v>1</v>
      </c>
      <c r="F51" s="19" t="s">
        <v>1</v>
      </c>
      <c r="G51" s="19" t="s">
        <v>1</v>
      </c>
      <c r="H51" s="19" t="s">
        <v>1</v>
      </c>
      <c r="I51" s="19" t="s">
        <v>1</v>
      </c>
      <c r="J51" s="19" t="s">
        <v>1</v>
      </c>
      <c r="K51" s="65">
        <f>K52+K53</f>
        <v>556.1</v>
      </c>
      <c r="L51" s="65">
        <f t="shared" ref="L51:M51" si="10">L52+L53</f>
        <v>600</v>
      </c>
      <c r="M51" s="65">
        <f t="shared" si="10"/>
        <v>600</v>
      </c>
      <c r="N51" s="35" t="e">
        <f>SUM(#REF!+#REF!+#REF!+#REF!+#REF!+#REF!+#REF!)</f>
        <v>#REF!</v>
      </c>
      <c r="O51" s="9"/>
      <c r="P51" s="1"/>
      <c r="Q51" s="1"/>
      <c r="R51" s="1"/>
    </row>
    <row r="52" spans="1:18" ht="72.75" customHeight="1" x14ac:dyDescent="0.25">
      <c r="A52" s="63" t="s">
        <v>0</v>
      </c>
      <c r="B52" s="59"/>
      <c r="C52" s="59" t="s">
        <v>111</v>
      </c>
      <c r="D52" s="61" t="s">
        <v>63</v>
      </c>
      <c r="E52" s="32" t="s">
        <v>76</v>
      </c>
      <c r="F52" s="62" t="s">
        <v>40</v>
      </c>
      <c r="G52" s="59">
        <v>1</v>
      </c>
      <c r="H52" s="28" t="s">
        <v>62</v>
      </c>
      <c r="I52" s="59">
        <v>0</v>
      </c>
      <c r="J52" s="59">
        <v>0</v>
      </c>
      <c r="K52" s="67">
        <v>300</v>
      </c>
      <c r="L52" s="67">
        <v>0</v>
      </c>
      <c r="M52" s="67">
        <v>0</v>
      </c>
      <c r="N52" s="4"/>
    </row>
    <row r="53" spans="1:18" ht="72" customHeight="1" x14ac:dyDescent="0.25">
      <c r="A53" s="55" t="s">
        <v>0</v>
      </c>
      <c r="B53" s="59"/>
      <c r="C53" s="59" t="s">
        <v>111</v>
      </c>
      <c r="D53" s="58" t="s">
        <v>61</v>
      </c>
      <c r="E53" s="32" t="s">
        <v>39</v>
      </c>
      <c r="F53" s="30" t="s">
        <v>40</v>
      </c>
      <c r="G53" s="59">
        <v>1</v>
      </c>
      <c r="H53" s="25" t="s">
        <v>62</v>
      </c>
      <c r="I53" s="59">
        <v>1</v>
      </c>
      <c r="J53" s="59">
        <v>1</v>
      </c>
      <c r="K53" s="66">
        <v>256.10000000000002</v>
      </c>
      <c r="L53" s="66">
        <v>600</v>
      </c>
      <c r="M53" s="66">
        <v>600</v>
      </c>
      <c r="N53" s="5">
        <f t="shared" ref="N53" si="11">SUM(N54)</f>
        <v>0</v>
      </c>
    </row>
    <row r="54" spans="1:18" ht="88.5" customHeight="1" x14ac:dyDescent="0.25">
      <c r="A54" s="53" t="s">
        <v>78</v>
      </c>
      <c r="B54" s="12" t="s">
        <v>1</v>
      </c>
      <c r="C54" s="72" t="s">
        <v>1</v>
      </c>
      <c r="D54" s="74" t="s">
        <v>85</v>
      </c>
      <c r="E54" s="75" t="s">
        <v>104</v>
      </c>
      <c r="F54" s="33" t="s">
        <v>105</v>
      </c>
      <c r="G54" s="12">
        <v>28</v>
      </c>
      <c r="H54" s="76" t="s">
        <v>62</v>
      </c>
      <c r="I54" s="12">
        <v>27</v>
      </c>
      <c r="J54" s="12">
        <v>28</v>
      </c>
      <c r="K54" s="68">
        <f>K55</f>
        <v>8766.5649999999987</v>
      </c>
      <c r="L54" s="68">
        <f t="shared" ref="L54:M54" si="12">L55</f>
        <v>8639.0349999999999</v>
      </c>
      <c r="M54" s="68">
        <f t="shared" si="12"/>
        <v>8639.0349999999999</v>
      </c>
      <c r="N54" s="3"/>
    </row>
    <row r="55" spans="1:18" ht="90" customHeight="1" x14ac:dyDescent="0.25">
      <c r="A55" s="54" t="s">
        <v>78</v>
      </c>
      <c r="B55" s="17"/>
      <c r="C55" s="73" t="s">
        <v>1</v>
      </c>
      <c r="D55" s="60" t="s">
        <v>80</v>
      </c>
      <c r="E55" s="19" t="s">
        <v>1</v>
      </c>
      <c r="F55" s="19" t="s">
        <v>1</v>
      </c>
      <c r="G55" s="19" t="s">
        <v>1</v>
      </c>
      <c r="H55" s="19" t="s">
        <v>1</v>
      </c>
      <c r="I55" s="19" t="s">
        <v>1</v>
      </c>
      <c r="J55" s="19" t="s">
        <v>1</v>
      </c>
      <c r="K55" s="65">
        <f>K56+K57+K58+K59</f>
        <v>8766.5649999999987</v>
      </c>
      <c r="L55" s="65">
        <f>L56+L57+L58+L59</f>
        <v>8639.0349999999999</v>
      </c>
      <c r="M55" s="65">
        <f>M56+M57+M58+M59</f>
        <v>8639.0349999999999</v>
      </c>
    </row>
    <row r="56" spans="1:18" ht="102" customHeight="1" x14ac:dyDescent="0.25">
      <c r="A56" s="63" t="s">
        <v>78</v>
      </c>
      <c r="B56" s="59">
        <v>70640</v>
      </c>
      <c r="C56" s="71" t="s">
        <v>44</v>
      </c>
      <c r="D56" s="61" t="s">
        <v>81</v>
      </c>
      <c r="E56" s="32" t="s">
        <v>79</v>
      </c>
      <c r="F56" s="62" t="s">
        <v>47</v>
      </c>
      <c r="G56" s="59">
        <v>100</v>
      </c>
      <c r="H56" s="28" t="s">
        <v>62</v>
      </c>
      <c r="I56" s="59">
        <v>100</v>
      </c>
      <c r="J56" s="59">
        <v>100</v>
      </c>
      <c r="K56" s="67">
        <v>1627.46</v>
      </c>
      <c r="L56" s="67">
        <v>1627.46</v>
      </c>
      <c r="M56" s="67">
        <v>1627.46</v>
      </c>
    </row>
    <row r="57" spans="1:18" ht="89.25" customHeight="1" x14ac:dyDescent="0.25">
      <c r="A57" s="63" t="s">
        <v>78</v>
      </c>
      <c r="B57" s="59">
        <v>70650</v>
      </c>
      <c r="C57" s="71" t="s">
        <v>44</v>
      </c>
      <c r="D57" s="61" t="s">
        <v>82</v>
      </c>
      <c r="E57" s="32" t="s">
        <v>79</v>
      </c>
      <c r="F57" s="62" t="s">
        <v>47</v>
      </c>
      <c r="G57" s="59">
        <v>100</v>
      </c>
      <c r="H57" s="28" t="s">
        <v>62</v>
      </c>
      <c r="I57" s="59">
        <v>100</v>
      </c>
      <c r="J57" s="59">
        <v>100</v>
      </c>
      <c r="K57" s="67">
        <v>228.74100000000001</v>
      </c>
      <c r="L57" s="67">
        <v>228.74100000000001</v>
      </c>
      <c r="M57" s="67">
        <v>228.74100000000001</v>
      </c>
    </row>
    <row r="58" spans="1:18" ht="88.5" customHeight="1" x14ac:dyDescent="0.25">
      <c r="A58" s="63" t="s">
        <v>78</v>
      </c>
      <c r="B58" s="59">
        <v>70670</v>
      </c>
      <c r="C58" s="71" t="s">
        <v>44</v>
      </c>
      <c r="D58" s="61" t="s">
        <v>83</v>
      </c>
      <c r="E58" s="32" t="s">
        <v>79</v>
      </c>
      <c r="F58" s="62" t="s">
        <v>47</v>
      </c>
      <c r="G58" s="59">
        <v>100</v>
      </c>
      <c r="H58" s="28" t="s">
        <v>62</v>
      </c>
      <c r="I58" s="59">
        <v>100</v>
      </c>
      <c r="J58" s="59">
        <v>100</v>
      </c>
      <c r="K58" s="67">
        <v>2354.6640000000002</v>
      </c>
      <c r="L58" s="67">
        <v>2354.6640000000002</v>
      </c>
      <c r="M58" s="67">
        <v>2354.6640000000002</v>
      </c>
    </row>
    <row r="59" spans="1:18" ht="63" customHeight="1" x14ac:dyDescent="0.25">
      <c r="A59" s="59">
        <v>5</v>
      </c>
      <c r="B59" s="59">
        <v>81140</v>
      </c>
      <c r="C59" s="71" t="s">
        <v>44</v>
      </c>
      <c r="D59" s="61" t="s">
        <v>84</v>
      </c>
      <c r="E59" s="32" t="s">
        <v>79</v>
      </c>
      <c r="F59" s="62" t="s">
        <v>47</v>
      </c>
      <c r="G59" s="27">
        <v>98.3</v>
      </c>
      <c r="H59" s="28" t="s">
        <v>62</v>
      </c>
      <c r="I59" s="27">
        <v>98.3</v>
      </c>
      <c r="J59" s="27">
        <v>98.3</v>
      </c>
      <c r="K59" s="67">
        <v>4555.7</v>
      </c>
      <c r="L59" s="67">
        <v>4428.17</v>
      </c>
      <c r="M59" s="67">
        <v>4428.17</v>
      </c>
    </row>
    <row r="60" spans="1:18" ht="15" customHeight="1" x14ac:dyDescent="0.25"/>
  </sheetData>
  <mergeCells count="39">
    <mergeCell ref="A4:A7"/>
    <mergeCell ref="A9:A12"/>
    <mergeCell ref="K1:N1"/>
    <mergeCell ref="K9:K12"/>
    <mergeCell ref="L5:L7"/>
    <mergeCell ref="N9:N12"/>
    <mergeCell ref="M9:M12"/>
    <mergeCell ref="L9:L12"/>
    <mergeCell ref="B2:R2"/>
    <mergeCell ref="J6:J7"/>
    <mergeCell ref="K5:K7"/>
    <mergeCell ref="M5:M7"/>
    <mergeCell ref="N5:N7"/>
    <mergeCell ref="G5:J5"/>
    <mergeCell ref="F5:F7"/>
    <mergeCell ref="E5:E7"/>
    <mergeCell ref="D4:D7"/>
    <mergeCell ref="B9:B12"/>
    <mergeCell ref="C4:C7"/>
    <mergeCell ref="B4:B7"/>
    <mergeCell ref="C9:C12"/>
    <mergeCell ref="D9:D12"/>
    <mergeCell ref="K4:N4"/>
    <mergeCell ref="G6:H6"/>
    <mergeCell ref="I6:I7"/>
    <mergeCell ref="I9:I12"/>
    <mergeCell ref="J9:J12"/>
    <mergeCell ref="G9:G12"/>
    <mergeCell ref="H9:H12"/>
    <mergeCell ref="E4:J4"/>
    <mergeCell ref="E9:E12"/>
    <mergeCell ref="F9:F12"/>
    <mergeCell ref="I20:I21"/>
    <mergeCell ref="J20:J21"/>
    <mergeCell ref="D20:D21"/>
    <mergeCell ref="E20:E21"/>
    <mergeCell ref="F20:F21"/>
    <mergeCell ref="G20:G21"/>
    <mergeCell ref="H20:H21"/>
  </mergeCells>
  <pageMargins left="0.23622047244094491" right="0.23622047244094491" top="0.74803149606299213" bottom="0.74803149606299213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Голицына Маргарита  Женисовна</dc:creator>
  <cp:lastModifiedBy>Головченко Надежда Львовна</cp:lastModifiedBy>
  <cp:lastPrinted>2024-12-02T09:33:26Z</cp:lastPrinted>
  <dcterms:created xsi:type="dcterms:W3CDTF">2023-03-21T14:20:09Z</dcterms:created>
  <dcterms:modified xsi:type="dcterms:W3CDTF">2024-12-27T08:13:37Z</dcterms:modified>
</cp:coreProperties>
</file>