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nalbadyan\Desktop\Марина 2024\ГОРСОВЕТ декабрь 2024\"/>
    </mc:Choice>
  </mc:AlternateContent>
  <xr:revisionPtr revIDLastSave="0" documentId="13_ncr:1_{F28186C1-5936-4CF8-804F-D24A3FF84EF3}" xr6:coauthVersionLast="47" xr6:coauthVersionMax="47" xr10:uidLastSave="{00000000-0000-0000-0000-000000000000}"/>
  <bookViews>
    <workbookView xWindow="-120" yWindow="-120" windowWidth="29040" windowHeight="15840" firstSheet="2" activeTab="2" xr2:uid="{BD3A9220-2F1B-41E1-A41A-ACD5555BAB63}"/>
  </bookViews>
  <sheets>
    <sheet name="приложение 1" sheetId="1" state="hidden" r:id="rId1"/>
    <sheet name="приложение 2" sheetId="2" state="hidden" r:id="rId2"/>
    <sheet name="план" sheetId="5" r:id="rId3"/>
    <sheet name="Лист1" sheetId="6" state="hidden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8" i="5" l="1"/>
  <c r="N26" i="6"/>
  <c r="L15" i="6"/>
  <c r="O15" i="6" s="1"/>
  <c r="L14" i="6"/>
  <c r="R25" i="6"/>
  <c r="S28" i="6" s="1"/>
  <c r="N25" i="6"/>
  <c r="C11" i="2"/>
  <c r="C19" i="2"/>
  <c r="F7" i="2"/>
  <c r="G7" i="2"/>
  <c r="F8" i="2"/>
  <c r="G8" i="2"/>
  <c r="F9" i="2"/>
  <c r="G9" i="2"/>
  <c r="F10" i="2"/>
  <c r="G10" i="2"/>
  <c r="E8" i="2"/>
  <c r="E10" i="2"/>
  <c r="E20" i="2"/>
  <c r="E22" i="2"/>
  <c r="N13" i="5" l="1"/>
  <c r="N14" i="5" s="1"/>
  <c r="P27" i="6"/>
  <c r="O13" i="5"/>
  <c r="O14" i="5" s="1"/>
  <c r="P13" i="5"/>
  <c r="P14" i="5" s="1"/>
  <c r="F15" i="2"/>
  <c r="G15" i="2"/>
  <c r="E17" i="2" l="1"/>
  <c r="E13" i="2" s="1"/>
  <c r="E9" i="2" s="1"/>
  <c r="E15" i="2"/>
  <c r="E21" i="2" l="1"/>
  <c r="E11" i="2"/>
  <c r="E7" i="2" s="1"/>
  <c r="J12" i="6" s="1"/>
  <c r="J17" i="6" s="1"/>
  <c r="E19" i="2"/>
</calcChain>
</file>

<file path=xl/sharedStrings.xml><?xml version="1.0" encoding="utf-8"?>
<sst xmlns="http://schemas.openxmlformats.org/spreadsheetml/2006/main" count="132" uniqueCount="70">
  <si>
    <t>№ п/п</t>
  </si>
  <si>
    <t>Наименование задачи, целевого показателя,  основного мероприятия</t>
  </si>
  <si>
    <t>Наименование показателя основного мероприятия</t>
  </si>
  <si>
    <t>Единица измерения</t>
  </si>
  <si>
    <t>Базовое значение</t>
  </si>
  <si>
    <t>2024 г.</t>
  </si>
  <si>
    <t>2025 г.</t>
  </si>
  <si>
    <t>Целевое значение</t>
  </si>
  <si>
    <t>Ответственный исполнитель / соисполнитель</t>
  </si>
  <si>
    <t>1.</t>
  </si>
  <si>
    <t>Номер основного мероприятия</t>
  </si>
  <si>
    <t>Наименование основного мероприятия</t>
  </si>
  <si>
    <t>Источники финансирования</t>
  </si>
  <si>
    <t>Объемы финансового обеспечения, тыс. руб. </t>
  </si>
  <si>
    <t>2024 год</t>
  </si>
  <si>
    <t>2025 год</t>
  </si>
  <si>
    <t>Общий объем  финансового обеспечения выполнения основных  мероприятий Программы</t>
  </si>
  <si>
    <t>Всего</t>
  </si>
  <si>
    <t>ОБ</t>
  </si>
  <si>
    <t>МБ</t>
  </si>
  <si>
    <t>ПП</t>
  </si>
  <si>
    <t>2026 г.</t>
  </si>
  <si>
    <t>Код основного мероприятия муниципальной программы</t>
  </si>
  <si>
    <t>Код направления расходов</t>
  </si>
  <si>
    <t>Исполнитель мероприятия муниципальной программы</t>
  </si>
  <si>
    <t>Основное мероприятие муниципальной программы/направление расходов/мероприятие муниципальной программы</t>
  </si>
  <si>
    <t>Показатели выполнения основного мероприятия муниципальной программы/направления расходов/мероприятия муниципальной программы</t>
  </si>
  <si>
    <t>Сумма финансового обеспечения по годам реализации, тыс. руб.</t>
  </si>
  <si>
    <t>Наименование показателя</t>
  </si>
  <si>
    <t>Ед. изм.</t>
  </si>
  <si>
    <t>Плановое значение</t>
  </si>
  <si>
    <t>(n) год</t>
  </si>
  <si>
    <t>Срок реализации</t>
  </si>
  <si>
    <t>x</t>
  </si>
  <si>
    <t>Всего по программе</t>
  </si>
  <si>
    <t>х</t>
  </si>
  <si>
    <t>ПЛАН</t>
  </si>
  <si>
    <t>01</t>
  </si>
  <si>
    <t>Разработка проектной документации для сноса и демонтажа аварийного жилищного фонда</t>
  </si>
  <si>
    <t xml:space="preserve">ед. </t>
  </si>
  <si>
    <t>Снос (демонтаж) аварийного многоквартирного жилого дома общей площадью 538 кв. м., кадастровый номер: 39:17:010017:90, расположенного по адресу: Калининградская область, г. Светлогорск, Калининградский проспект, дом № 41</t>
  </si>
  <si>
    <t>Снос (демонтаж) аварийного многоквартирного жилого дома</t>
  </si>
  <si>
    <t>Количество сношенных (демонтированных) домов</t>
  </si>
  <si>
    <t>МКУ "ОЖКХ"</t>
  </si>
  <si>
    <t xml:space="preserve">Сведения
 о финансовом обеспечении выполнения основных мероприятий муниципальной программы </t>
  </si>
  <si>
    <t>2026 год</t>
  </si>
  <si>
    <t xml:space="preserve">Приложение № 2                                                                                                                                   к постановлению администрации
			МО "Светлогорский городской округ" 
			от "____"  ___________ 20____ года № _                                                                                                                                      Приложение № 2
к Программе «Переселение граждан из аварийного жилищного фонда»  </t>
  </si>
  <si>
    <t>Сведения
о целевых показателях (индикаторах) достижения целей МП, перечень основных 
мероприятий муниципальной программы</t>
  </si>
  <si>
    <t>на 2024 г. и плановый период 2025-2026 гг.</t>
  </si>
  <si>
    <t>1.1.</t>
  </si>
  <si>
    <t>Обеспечение устойчивого сокращения непригодного для проживания жилищного фонда</t>
  </si>
  <si>
    <t>Переселение граждан из аварийного фонда</t>
  </si>
  <si>
    <r>
      <t xml:space="preserve">реализации муниципальной программы </t>
    </r>
    <r>
      <rPr>
        <b/>
        <sz val="12"/>
        <color theme="1" tint="4.9989318521683403E-2"/>
        <rFont val="Times New Roman"/>
        <family val="1"/>
        <charset val="204"/>
      </rPr>
      <t>"Переселение граждан из аварийного жилищного фонда"</t>
    </r>
  </si>
  <si>
    <t xml:space="preserve">МКУ «Отдел ЖКХ Светлогорского городского округа»
Участники:
сторонние организации по результату закупок товаров, работ и услуг. </t>
  </si>
  <si>
    <t>пп_84570.01</t>
  </si>
  <si>
    <t>пп_84570.02</t>
  </si>
  <si>
    <t>Задача 1. Ликвидация аварийного жилищного фонда на территории Светлогорского городского округа (жилых помещений в многоквартирных домах, признанных в установленном порядке до 1 января 2023  года аварийными и подлежащими сносу или реконструкции в связи с физическим износом в процессе их эксплуатации)</t>
  </si>
  <si>
    <t>тыс. м2</t>
  </si>
  <si>
    <t>аварийные</t>
  </si>
  <si>
    <t>цель</t>
  </si>
  <si>
    <t>задача</t>
  </si>
  <si>
    <t>мкд</t>
  </si>
  <si>
    <r>
      <t>м</t>
    </r>
    <r>
      <rPr>
        <vertAlign val="superscript"/>
        <sz val="11"/>
        <color rgb="FF0D0D0D"/>
        <rFont val="Times New Roman"/>
        <family val="1"/>
        <charset val="204"/>
      </rPr>
      <t>2.</t>
    </r>
  </si>
  <si>
    <t xml:space="preserve">Площадь ликвидированных аварийных многоквартирных жилых домов, подлежащих сносу </t>
  </si>
  <si>
    <t>м2</t>
  </si>
  <si>
    <t>Снос (демонтаж) аварийного многоквартирного жилого дома общей площадью 406,7 кв.м., кадастровый номер: 39:17:000000:369, расположенного по адресу: Калининградская область, Светлогорский район, г. Светлогорск, ул. Южная, дом № 3</t>
  </si>
  <si>
    <t>совет 12.24</t>
  </si>
  <si>
    <t>-</t>
  </si>
  <si>
    <t xml:space="preserve">Приложение № 1                                                                                                 к постановлению администрации
			МО "Светлогорский городской округ" 
			от "____"  ___________ 20____ года № _                                                                                                                                      Приложение № 1
к Программе «Переселение граждан из аварийного жилищного фонда»  </t>
  </si>
  <si>
    <r>
      <t xml:space="preserve">Приложение                                                                                                к распоряжению администрации
			МО "Светлогорский городской округ" 
		</t>
    </r>
    <r>
      <rPr>
        <b/>
        <sz val="11"/>
        <color theme="1" tint="4.9989318521683403E-2"/>
        <rFont val="Times New Roman"/>
        <family val="1"/>
        <charset val="204"/>
      </rPr>
      <t xml:space="preserve">	от "25_" _декабря_ 2024 года № 506_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</si>
</sst>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color theme="1" tint="4.9989318521683403E-2"/>
      <name val="Times New Roman"/>
      <family val="1"/>
      <charset val="204"/>
    </font>
    <font>
      <sz val="11.5"/>
      <color theme="1" tint="4.9989318521683403E-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.5"/>
      <color rgb="FF0070C0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D0D0D"/>
      <name val="Times New Roman"/>
      <family val="1"/>
      <charset val="204"/>
    </font>
    <font>
      <vertAlign val="superscript"/>
      <sz val="11"/>
      <color rgb="FF0D0D0D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  <font>
      <b/>
      <sz val="11.5"/>
      <color theme="1" tint="4.9989318521683403E-2"/>
      <name val="Times New Roman"/>
      <family val="1"/>
      <charset val="204"/>
    </font>
    <font>
      <b/>
      <sz val="11"/>
      <color theme="1" tint="4.9989318521683403E-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14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4" fontId="0" fillId="3" borderId="0" xfId="0" applyNumberFormat="1" applyFill="1"/>
    <xf numFmtId="4" fontId="1" fillId="3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 wrapText="1"/>
    </xf>
    <xf numFmtId="0" fontId="9" fillId="0" borderId="0" xfId="0" applyFont="1"/>
    <xf numFmtId="2" fontId="0" fillId="0" borderId="0" xfId="0" applyNumberFormat="1"/>
    <xf numFmtId="0" fontId="6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0" xfId="0" applyFont="1"/>
    <xf numFmtId="0" fontId="6" fillId="0" borderId="0" xfId="0" applyFont="1"/>
    <xf numFmtId="0" fontId="13" fillId="0" borderId="1" xfId="0" applyFont="1" applyBorder="1"/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right" wrapText="1"/>
    </xf>
    <xf numFmtId="0" fontId="2" fillId="3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D600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D3DAA-4659-4138-964D-E791DEFF49A8}">
  <sheetPr>
    <pageSetUpPr fitToPage="1"/>
  </sheetPr>
  <dimension ref="B1:K7"/>
  <sheetViews>
    <sheetView workbookViewId="0">
      <selection activeCell="C6" sqref="C6:D6"/>
    </sheetView>
  </sheetViews>
  <sheetFormatPr defaultRowHeight="15" x14ac:dyDescent="0.25"/>
  <cols>
    <col min="3" max="3" width="40.42578125" customWidth="1"/>
    <col min="4" max="4" width="20.5703125" customWidth="1"/>
    <col min="5" max="5" width="15" customWidth="1"/>
    <col min="6" max="6" width="11.85546875" customWidth="1"/>
    <col min="10" max="10" width="11.7109375" customWidth="1"/>
    <col min="11" max="11" width="42.140625" customWidth="1"/>
  </cols>
  <sheetData>
    <row r="1" spans="2:11" ht="22.5" customHeight="1" x14ac:dyDescent="0.25">
      <c r="J1" s="49" t="s">
        <v>68</v>
      </c>
      <c r="K1" s="50"/>
    </row>
    <row r="2" spans="2:11" ht="90.75" customHeight="1" x14ac:dyDescent="0.25">
      <c r="J2" s="50"/>
      <c r="K2" s="50"/>
    </row>
    <row r="3" spans="2:11" ht="62.25" customHeight="1" x14ac:dyDescent="0.25">
      <c r="B3" s="47" t="s">
        <v>47</v>
      </c>
      <c r="C3" s="48"/>
      <c r="D3" s="48"/>
      <c r="E3" s="48"/>
      <c r="F3" s="48"/>
      <c r="G3" s="48"/>
      <c r="H3" s="48"/>
      <c r="I3" s="48"/>
      <c r="J3" s="48"/>
      <c r="K3" s="48"/>
    </row>
    <row r="4" spans="2:11" ht="63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21</v>
      </c>
      <c r="J4" s="2" t="s">
        <v>7</v>
      </c>
      <c r="K4" s="2" t="s">
        <v>8</v>
      </c>
    </row>
    <row r="5" spans="2:11" ht="38.25" customHeight="1" x14ac:dyDescent="0.25">
      <c r="B5" s="2" t="s">
        <v>9</v>
      </c>
      <c r="C5" s="51" t="s">
        <v>56</v>
      </c>
      <c r="D5" s="52"/>
      <c r="E5" s="52"/>
      <c r="F5" s="52"/>
      <c r="G5" s="52"/>
      <c r="H5" s="52"/>
      <c r="I5" s="52"/>
      <c r="J5" s="52"/>
      <c r="K5" s="53"/>
    </row>
    <row r="6" spans="2:11" ht="106.5" customHeight="1" x14ac:dyDescent="0.25">
      <c r="B6" s="2" t="s">
        <v>49</v>
      </c>
      <c r="C6" s="54" t="s">
        <v>63</v>
      </c>
      <c r="D6" s="54"/>
      <c r="E6" s="37" t="s">
        <v>62</v>
      </c>
      <c r="F6" s="38">
        <v>0</v>
      </c>
      <c r="G6" s="38">
        <v>0</v>
      </c>
      <c r="H6" s="38">
        <v>0</v>
      </c>
      <c r="I6" s="38">
        <v>0</v>
      </c>
      <c r="J6" s="39">
        <v>0</v>
      </c>
      <c r="K6" s="2" t="s">
        <v>53</v>
      </c>
    </row>
    <row r="7" spans="2:11" ht="98.25" customHeight="1" x14ac:dyDescent="0.25">
      <c r="B7" s="8" t="s">
        <v>37</v>
      </c>
      <c r="C7" s="1" t="s">
        <v>50</v>
      </c>
      <c r="D7" s="2" t="s">
        <v>63</v>
      </c>
      <c r="E7" s="37" t="s">
        <v>62</v>
      </c>
      <c r="F7" s="38">
        <v>0</v>
      </c>
      <c r="G7" s="38">
        <v>0</v>
      </c>
      <c r="H7" s="38">
        <v>0</v>
      </c>
      <c r="I7" s="38">
        <v>0</v>
      </c>
      <c r="J7" s="39">
        <v>0</v>
      </c>
      <c r="K7" s="2" t="s">
        <v>53</v>
      </c>
    </row>
  </sheetData>
  <mergeCells count="4">
    <mergeCell ref="B3:K3"/>
    <mergeCell ref="J1:K2"/>
    <mergeCell ref="C5:K5"/>
    <mergeCell ref="C6:D6"/>
  </mergeCells>
  <phoneticPr fontId="3" type="noConversion"/>
  <pageMargins left="0.7" right="0.7" top="0.75" bottom="0.75" header="0.3" footer="0.3"/>
  <pageSetup paperSize="9" scale="6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0B7FE-0B6B-43E6-80B0-089AD6966C1B}">
  <sheetPr>
    <pageSetUpPr fitToPage="1"/>
  </sheetPr>
  <dimension ref="B1:H22"/>
  <sheetViews>
    <sheetView workbookViewId="0">
      <selection activeCell="M3" sqref="M3"/>
    </sheetView>
  </sheetViews>
  <sheetFormatPr defaultRowHeight="15" x14ac:dyDescent="0.25"/>
  <cols>
    <col min="1" max="1" width="9.140625" style="26"/>
    <col min="2" max="2" width="19.85546875" style="26" customWidth="1"/>
    <col min="3" max="3" width="39.42578125" style="26" customWidth="1"/>
    <col min="4" max="4" width="23.28515625" style="26" customWidth="1"/>
    <col min="5" max="5" width="17.7109375" style="26" customWidth="1"/>
    <col min="6" max="6" width="18.42578125" style="26" customWidth="1"/>
    <col min="7" max="7" width="23" style="26" customWidth="1"/>
    <col min="8" max="16384" width="9.140625" style="26"/>
  </cols>
  <sheetData>
    <row r="1" spans="2:7" ht="105.75" customHeight="1" x14ac:dyDescent="0.25">
      <c r="F1" s="57" t="s">
        <v>46</v>
      </c>
      <c r="G1" s="57"/>
    </row>
    <row r="3" spans="2:7" ht="45" customHeight="1" x14ac:dyDescent="0.25">
      <c r="B3" s="58" t="s">
        <v>44</v>
      </c>
      <c r="C3" s="58"/>
      <c r="D3" s="58"/>
      <c r="E3" s="58"/>
      <c r="F3" s="58"/>
      <c r="G3" s="58"/>
    </row>
    <row r="4" spans="2:7" ht="31.5" customHeight="1" x14ac:dyDescent="0.25">
      <c r="B4" s="56" t="s">
        <v>10</v>
      </c>
      <c r="C4" s="56" t="s">
        <v>11</v>
      </c>
      <c r="D4" s="56" t="s">
        <v>12</v>
      </c>
      <c r="E4" s="56" t="s">
        <v>13</v>
      </c>
      <c r="F4" s="56"/>
      <c r="G4" s="56"/>
    </row>
    <row r="5" spans="2:7" ht="15.75" x14ac:dyDescent="0.25">
      <c r="B5" s="56"/>
      <c r="C5" s="56"/>
      <c r="D5" s="56"/>
      <c r="E5" s="27" t="s">
        <v>14</v>
      </c>
      <c r="F5" s="27" t="s">
        <v>15</v>
      </c>
      <c r="G5" s="27" t="s">
        <v>45</v>
      </c>
    </row>
    <row r="6" spans="2:7" ht="15.75" x14ac:dyDescent="0.25">
      <c r="B6" s="27">
        <v>1</v>
      </c>
      <c r="C6" s="27">
        <v>2</v>
      </c>
      <c r="D6" s="27">
        <v>3</v>
      </c>
      <c r="E6" s="27">
        <v>4</v>
      </c>
      <c r="F6" s="27">
        <v>5</v>
      </c>
      <c r="G6" s="27">
        <v>6</v>
      </c>
    </row>
    <row r="7" spans="2:7" ht="15.75" x14ac:dyDescent="0.25">
      <c r="B7" s="59" t="s">
        <v>16</v>
      </c>
      <c r="C7" s="59"/>
      <c r="D7" s="28" t="s">
        <v>17</v>
      </c>
      <c r="E7" s="30">
        <f t="shared" ref="E7:G9" si="0">E11</f>
        <v>0</v>
      </c>
      <c r="F7" s="30">
        <f t="shared" si="0"/>
        <v>0</v>
      </c>
      <c r="G7" s="30">
        <f t="shared" si="0"/>
        <v>0</v>
      </c>
    </row>
    <row r="8" spans="2:7" ht="15.75" x14ac:dyDescent="0.25">
      <c r="B8" s="59"/>
      <c r="C8" s="59"/>
      <c r="D8" s="28" t="s">
        <v>18</v>
      </c>
      <c r="E8" s="30">
        <f t="shared" si="0"/>
        <v>0</v>
      </c>
      <c r="F8" s="30">
        <f t="shared" si="0"/>
        <v>0</v>
      </c>
      <c r="G8" s="30">
        <f t="shared" si="0"/>
        <v>0</v>
      </c>
    </row>
    <row r="9" spans="2:7" ht="15.75" x14ac:dyDescent="0.25">
      <c r="B9" s="59"/>
      <c r="C9" s="59"/>
      <c r="D9" s="28" t="s">
        <v>19</v>
      </c>
      <c r="E9" s="30">
        <f t="shared" si="0"/>
        <v>0</v>
      </c>
      <c r="F9" s="30">
        <f t="shared" si="0"/>
        <v>0</v>
      </c>
      <c r="G9" s="30">
        <f t="shared" si="0"/>
        <v>0</v>
      </c>
    </row>
    <row r="10" spans="2:7" ht="15.75" x14ac:dyDescent="0.25">
      <c r="B10" s="59"/>
      <c r="C10" s="59"/>
      <c r="D10" s="28" t="s">
        <v>20</v>
      </c>
      <c r="E10" s="30">
        <f>E14</f>
        <v>0</v>
      </c>
      <c r="F10" s="30">
        <f t="shared" ref="F10:G10" si="1">F14</f>
        <v>0</v>
      </c>
      <c r="G10" s="30">
        <f t="shared" si="1"/>
        <v>0</v>
      </c>
    </row>
    <row r="11" spans="2:7" ht="15.75" x14ac:dyDescent="0.25">
      <c r="B11" s="55" t="s">
        <v>37</v>
      </c>
      <c r="C11" s="56" t="str">
        <f>'приложение 1'!C7</f>
        <v>Обеспечение устойчивого сокращения непригодного для проживания жилищного фонда</v>
      </c>
      <c r="D11" s="28" t="s">
        <v>17</v>
      </c>
      <c r="E11" s="31">
        <f>E15</f>
        <v>0</v>
      </c>
      <c r="F11" s="31">
        <v>0</v>
      </c>
      <c r="G11" s="31">
        <v>0</v>
      </c>
    </row>
    <row r="12" spans="2:7" ht="15.75" x14ac:dyDescent="0.25">
      <c r="B12" s="55"/>
      <c r="C12" s="56"/>
      <c r="D12" s="28" t="s">
        <v>18</v>
      </c>
      <c r="E12" s="31">
        <v>0</v>
      </c>
      <c r="F12" s="31">
        <v>0</v>
      </c>
      <c r="G12" s="31">
        <v>0</v>
      </c>
    </row>
    <row r="13" spans="2:7" ht="15.75" x14ac:dyDescent="0.25">
      <c r="B13" s="55"/>
      <c r="C13" s="56"/>
      <c r="D13" s="28" t="s">
        <v>19</v>
      </c>
      <c r="E13" s="31">
        <f>E17</f>
        <v>0</v>
      </c>
      <c r="F13" s="31">
        <v>0</v>
      </c>
      <c r="G13" s="31">
        <v>0</v>
      </c>
    </row>
    <row r="14" spans="2:7" ht="15.75" x14ac:dyDescent="0.25">
      <c r="B14" s="55"/>
      <c r="C14" s="56"/>
      <c r="D14" s="28" t="s">
        <v>20</v>
      </c>
      <c r="E14" s="31">
        <v>0</v>
      </c>
      <c r="F14" s="31">
        <v>0</v>
      </c>
      <c r="G14" s="31">
        <v>0</v>
      </c>
    </row>
    <row r="15" spans="2:7" ht="15.75" x14ac:dyDescent="0.25">
      <c r="B15" s="59" t="s">
        <v>43</v>
      </c>
      <c r="C15" s="59"/>
      <c r="D15" s="28" t="s">
        <v>17</v>
      </c>
      <c r="E15" s="31">
        <f>SUM(E16:E18)</f>
        <v>0</v>
      </c>
      <c r="F15" s="31">
        <f t="shared" ref="F15:G15" si="2">SUM(F16:F18)</f>
        <v>0</v>
      </c>
      <c r="G15" s="31">
        <f t="shared" si="2"/>
        <v>0</v>
      </c>
    </row>
    <row r="16" spans="2:7" ht="15.75" x14ac:dyDescent="0.25">
      <c r="B16" s="59"/>
      <c r="C16" s="59"/>
      <c r="D16" s="28" t="s">
        <v>18</v>
      </c>
      <c r="E16" s="31">
        <v>0</v>
      </c>
      <c r="F16" s="31">
        <v>0</v>
      </c>
      <c r="G16" s="31">
        <v>0</v>
      </c>
    </row>
    <row r="17" spans="2:8" ht="15.75" x14ac:dyDescent="0.25">
      <c r="B17" s="59"/>
      <c r="C17" s="59"/>
      <c r="D17" s="28" t="s">
        <v>19</v>
      </c>
      <c r="E17" s="30">
        <f>план!N17</f>
        <v>0</v>
      </c>
      <c r="F17" s="30">
        <v>0</v>
      </c>
      <c r="G17" s="30">
        <v>0</v>
      </c>
      <c r="H17" s="29"/>
    </row>
    <row r="18" spans="2:8" ht="15.75" x14ac:dyDescent="0.25">
      <c r="B18" s="59"/>
      <c r="C18" s="59"/>
      <c r="D18" s="28" t="s">
        <v>20</v>
      </c>
      <c r="E18" s="31">
        <v>0</v>
      </c>
      <c r="F18" s="31">
        <v>0</v>
      </c>
      <c r="G18" s="31">
        <v>0</v>
      </c>
    </row>
    <row r="19" spans="2:8" ht="15.75" x14ac:dyDescent="0.25">
      <c r="B19" s="55" t="s">
        <v>37</v>
      </c>
      <c r="C19" s="56" t="str">
        <f>'приложение 1'!C7</f>
        <v>Обеспечение устойчивого сокращения непригодного для проживания жилищного фонда</v>
      </c>
      <c r="D19" s="28" t="s">
        <v>17</v>
      </c>
      <c r="E19" s="31">
        <f>E15</f>
        <v>0</v>
      </c>
      <c r="F19" s="31">
        <v>0</v>
      </c>
      <c r="G19" s="31">
        <v>0</v>
      </c>
    </row>
    <row r="20" spans="2:8" ht="15.75" x14ac:dyDescent="0.25">
      <c r="B20" s="55"/>
      <c r="C20" s="56"/>
      <c r="D20" s="28" t="s">
        <v>18</v>
      </c>
      <c r="E20" s="31">
        <f t="shared" ref="E20:E22" si="3">E16</f>
        <v>0</v>
      </c>
      <c r="F20" s="31">
        <v>0</v>
      </c>
      <c r="G20" s="31">
        <v>0</v>
      </c>
    </row>
    <row r="21" spans="2:8" ht="15.75" x14ac:dyDescent="0.25">
      <c r="B21" s="55"/>
      <c r="C21" s="56"/>
      <c r="D21" s="28" t="s">
        <v>19</v>
      </c>
      <c r="E21" s="31">
        <f t="shared" si="3"/>
        <v>0</v>
      </c>
      <c r="F21" s="31">
        <v>0</v>
      </c>
      <c r="G21" s="31">
        <v>0</v>
      </c>
    </row>
    <row r="22" spans="2:8" ht="15.75" x14ac:dyDescent="0.25">
      <c r="B22" s="55"/>
      <c r="C22" s="56"/>
      <c r="D22" s="28" t="s">
        <v>20</v>
      </c>
      <c r="E22" s="31">
        <f t="shared" si="3"/>
        <v>0</v>
      </c>
      <c r="F22" s="31">
        <v>0</v>
      </c>
      <c r="G22" s="31">
        <v>0</v>
      </c>
    </row>
  </sheetData>
  <mergeCells count="12">
    <mergeCell ref="B19:B22"/>
    <mergeCell ref="C19:C22"/>
    <mergeCell ref="D4:D5"/>
    <mergeCell ref="F1:G1"/>
    <mergeCell ref="E4:G4"/>
    <mergeCell ref="B3:G3"/>
    <mergeCell ref="B7:C10"/>
    <mergeCell ref="B4:B5"/>
    <mergeCell ref="C4:C5"/>
    <mergeCell ref="B15:C18"/>
    <mergeCell ref="C11:C14"/>
    <mergeCell ref="B11:B14"/>
  </mergeCells>
  <phoneticPr fontId="3" type="noConversion"/>
  <pageMargins left="0.7" right="0.7" top="0.75" bottom="0.75" header="0.3" footer="0.3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A720D-38ED-400F-9DCD-28F6DB12E698}">
  <sheetPr>
    <tabColor rgb="FFD60093"/>
    <pageSetUpPr fitToPage="1"/>
  </sheetPr>
  <dimension ref="A2:P19"/>
  <sheetViews>
    <sheetView tabSelected="1" topLeftCell="C1" zoomScale="80" zoomScaleNormal="80" workbookViewId="0">
      <selection activeCell="G14" sqref="G14"/>
    </sheetView>
  </sheetViews>
  <sheetFormatPr defaultRowHeight="15" outlineLevelCol="1" x14ac:dyDescent="0.25"/>
  <cols>
    <col min="1" max="1" width="4.42578125" style="41" hidden="1" customWidth="1" outlineLevel="1"/>
    <col min="2" max="2" width="16" style="41" hidden="1" customWidth="1" outlineLevel="1"/>
    <col min="3" max="3" width="11.28515625" style="40" customWidth="1" collapsed="1"/>
    <col min="4" max="4" width="9.140625" style="40"/>
    <col min="5" max="5" width="26.28515625" style="40" customWidth="1"/>
    <col min="6" max="6" width="53.7109375" style="40" customWidth="1"/>
    <col min="7" max="7" width="29.140625" style="40" customWidth="1"/>
    <col min="8" max="9" width="9.140625" style="40" customWidth="1" outlineLevel="1"/>
    <col min="10" max="10" width="18.7109375" style="40" customWidth="1" outlineLevel="1"/>
    <col min="11" max="12" width="9.140625" style="40" customWidth="1" outlineLevel="1"/>
    <col min="13" max="13" width="9.140625" style="40" hidden="1" customWidth="1" outlineLevel="1"/>
    <col min="14" max="14" width="13" style="40" customWidth="1"/>
    <col min="15" max="15" width="10.28515625" style="40" bestFit="1" customWidth="1"/>
    <col min="16" max="16" width="9.28515625" style="40" bestFit="1" customWidth="1"/>
    <col min="17" max="16384" width="9.140625" style="41"/>
  </cols>
  <sheetData>
    <row r="2" spans="3:16" x14ac:dyDescent="0.25">
      <c r="L2" s="61" t="s">
        <v>69</v>
      </c>
      <c r="M2" s="61"/>
      <c r="N2" s="62"/>
      <c r="O2" s="62"/>
      <c r="P2" s="62"/>
    </row>
    <row r="3" spans="3:16" ht="15.75" x14ac:dyDescent="0.25">
      <c r="G3" s="4"/>
      <c r="L3" s="62"/>
      <c r="M3" s="62"/>
      <c r="N3" s="62"/>
      <c r="O3" s="62"/>
      <c r="P3" s="62"/>
    </row>
    <row r="4" spans="3:16" ht="15.75" x14ac:dyDescent="0.25">
      <c r="G4" s="5" t="s">
        <v>36</v>
      </c>
      <c r="L4" s="62"/>
      <c r="M4" s="62"/>
      <c r="N4" s="62"/>
      <c r="O4" s="62"/>
      <c r="P4" s="62"/>
    </row>
    <row r="5" spans="3:16" ht="15.75" x14ac:dyDescent="0.25">
      <c r="G5" s="5" t="s">
        <v>52</v>
      </c>
      <c r="L5" s="62"/>
      <c r="M5" s="62"/>
      <c r="N5" s="62"/>
      <c r="O5" s="62"/>
      <c r="P5" s="62"/>
    </row>
    <row r="6" spans="3:16" ht="15.75" x14ac:dyDescent="0.25">
      <c r="G6" s="5" t="s">
        <v>48</v>
      </c>
      <c r="L6" s="62"/>
      <c r="M6" s="62"/>
      <c r="N6" s="62"/>
      <c r="O6" s="62"/>
      <c r="P6" s="62"/>
    </row>
    <row r="8" spans="3:16" ht="57.75" customHeight="1" x14ac:dyDescent="0.25">
      <c r="C8" s="60" t="s">
        <v>22</v>
      </c>
      <c r="D8" s="60" t="s">
        <v>23</v>
      </c>
      <c r="E8" s="60" t="s">
        <v>24</v>
      </c>
      <c r="F8" s="60" t="s">
        <v>25</v>
      </c>
      <c r="G8" s="60" t="s">
        <v>26</v>
      </c>
      <c r="H8" s="60"/>
      <c r="I8" s="60"/>
      <c r="J8" s="60"/>
      <c r="K8" s="60"/>
      <c r="L8" s="60"/>
      <c r="M8" s="6" t="s">
        <v>66</v>
      </c>
      <c r="N8" s="60" t="s">
        <v>27</v>
      </c>
      <c r="O8" s="60"/>
      <c r="P8" s="60"/>
    </row>
    <row r="9" spans="3:16" ht="15" customHeight="1" x14ac:dyDescent="0.25">
      <c r="C9" s="60"/>
      <c r="D9" s="60"/>
      <c r="E9" s="60"/>
      <c r="F9" s="60"/>
      <c r="G9" s="60" t="s">
        <v>28</v>
      </c>
      <c r="H9" s="60" t="s">
        <v>29</v>
      </c>
      <c r="I9" s="60" t="s">
        <v>30</v>
      </c>
      <c r="J9" s="60"/>
      <c r="K9" s="60"/>
      <c r="L9" s="60"/>
      <c r="M9" s="6"/>
      <c r="N9" s="60">
        <v>2024</v>
      </c>
      <c r="O9" s="60">
        <v>2025</v>
      </c>
      <c r="P9" s="60">
        <v>2026</v>
      </c>
    </row>
    <row r="10" spans="3:16" ht="15" customHeight="1" x14ac:dyDescent="0.25">
      <c r="C10" s="60"/>
      <c r="D10" s="60"/>
      <c r="E10" s="60"/>
      <c r="F10" s="60"/>
      <c r="G10" s="60"/>
      <c r="H10" s="60"/>
      <c r="I10" s="60" t="s">
        <v>31</v>
      </c>
      <c r="J10" s="60"/>
      <c r="K10" s="60">
        <v>2025</v>
      </c>
      <c r="L10" s="60">
        <v>2026</v>
      </c>
      <c r="M10" s="6"/>
      <c r="N10" s="60"/>
      <c r="O10" s="60"/>
      <c r="P10" s="60"/>
    </row>
    <row r="11" spans="3:16" x14ac:dyDescent="0.25">
      <c r="C11" s="60"/>
      <c r="D11" s="60"/>
      <c r="E11" s="60"/>
      <c r="F11" s="60"/>
      <c r="G11" s="60"/>
      <c r="H11" s="60"/>
      <c r="I11" s="6">
        <v>2024</v>
      </c>
      <c r="J11" s="6" t="s">
        <v>32</v>
      </c>
      <c r="K11" s="60"/>
      <c r="L11" s="60"/>
      <c r="M11" s="6"/>
      <c r="N11" s="60"/>
      <c r="O11" s="60"/>
      <c r="P11" s="60"/>
    </row>
    <row r="12" spans="3:16" x14ac:dyDescent="0.25">
      <c r="C12" s="6">
        <v>1</v>
      </c>
      <c r="D12" s="6">
        <v>2</v>
      </c>
      <c r="E12" s="6">
        <v>3</v>
      </c>
      <c r="F12" s="6">
        <v>4</v>
      </c>
      <c r="G12" s="6">
        <v>5</v>
      </c>
      <c r="H12" s="6">
        <v>6</v>
      </c>
      <c r="I12" s="6">
        <v>7</v>
      </c>
      <c r="J12" s="6">
        <v>8</v>
      </c>
      <c r="K12" s="6">
        <v>9</v>
      </c>
      <c r="L12" s="6">
        <v>10</v>
      </c>
      <c r="M12" s="6"/>
      <c r="N12" s="6">
        <v>11</v>
      </c>
      <c r="O12" s="6">
        <v>12</v>
      </c>
      <c r="P12" s="6">
        <v>13</v>
      </c>
    </row>
    <row r="13" spans="3:16" x14ac:dyDescent="0.25">
      <c r="C13" s="44" t="s">
        <v>33</v>
      </c>
      <c r="D13" s="44" t="s">
        <v>33</v>
      </c>
      <c r="E13" s="44" t="s">
        <v>33</v>
      </c>
      <c r="F13" s="45" t="s">
        <v>34</v>
      </c>
      <c r="G13" s="44" t="s">
        <v>33</v>
      </c>
      <c r="H13" s="44" t="s">
        <v>33</v>
      </c>
      <c r="I13" s="44" t="s">
        <v>33</v>
      </c>
      <c r="J13" s="44" t="s">
        <v>33</v>
      </c>
      <c r="K13" s="44" t="s">
        <v>33</v>
      </c>
      <c r="L13" s="44" t="s">
        <v>33</v>
      </c>
      <c r="M13" s="44"/>
      <c r="N13" s="46">
        <f>N17</f>
        <v>0</v>
      </c>
      <c r="O13" s="46">
        <f t="shared" ref="O13:P13" si="0">O17</f>
        <v>0</v>
      </c>
      <c r="P13" s="46">
        <f t="shared" si="0"/>
        <v>0</v>
      </c>
    </row>
    <row r="14" spans="3:16" ht="60" x14ac:dyDescent="0.25">
      <c r="C14" s="15" t="s">
        <v>37</v>
      </c>
      <c r="D14" s="16" t="s">
        <v>35</v>
      </c>
      <c r="E14" s="16" t="s">
        <v>35</v>
      </c>
      <c r="F14" s="17" t="s">
        <v>50</v>
      </c>
      <c r="G14" s="16" t="s">
        <v>63</v>
      </c>
      <c r="H14" s="16" t="s">
        <v>64</v>
      </c>
      <c r="I14" s="16" t="s">
        <v>67</v>
      </c>
      <c r="J14" s="16" t="s">
        <v>35</v>
      </c>
      <c r="K14" s="16">
        <v>0</v>
      </c>
      <c r="L14" s="16">
        <v>0</v>
      </c>
      <c r="M14" s="16"/>
      <c r="N14" s="18">
        <f>N13</f>
        <v>0</v>
      </c>
      <c r="O14" s="18">
        <f t="shared" ref="O14:P14" si="1">O13</f>
        <v>0</v>
      </c>
      <c r="P14" s="18">
        <f t="shared" si="1"/>
        <v>0</v>
      </c>
    </row>
    <row r="15" spans="3:16" ht="44.25" customHeight="1" x14ac:dyDescent="0.25">
      <c r="C15" s="19" t="s">
        <v>37</v>
      </c>
      <c r="D15" s="20"/>
      <c r="E15" s="21" t="s">
        <v>33</v>
      </c>
      <c r="F15" s="22" t="s">
        <v>51</v>
      </c>
      <c r="G15" s="21" t="s">
        <v>35</v>
      </c>
      <c r="H15" s="21" t="s">
        <v>35</v>
      </c>
      <c r="I15" s="21" t="s">
        <v>35</v>
      </c>
      <c r="J15" s="21" t="s">
        <v>33</v>
      </c>
      <c r="K15" s="23" t="s">
        <v>35</v>
      </c>
      <c r="L15" s="23" t="s">
        <v>35</v>
      </c>
      <c r="M15" s="23"/>
      <c r="N15" s="24">
        <v>0</v>
      </c>
      <c r="O15" s="24">
        <v>0</v>
      </c>
      <c r="P15" s="24">
        <v>0</v>
      </c>
    </row>
    <row r="16" spans="3:16" ht="40.5" customHeight="1" x14ac:dyDescent="0.25">
      <c r="C16" s="19" t="s">
        <v>37</v>
      </c>
      <c r="D16" s="21"/>
      <c r="E16" s="21" t="s">
        <v>33</v>
      </c>
      <c r="F16" s="22" t="s">
        <v>38</v>
      </c>
      <c r="G16" s="21" t="s">
        <v>35</v>
      </c>
      <c r="H16" s="21" t="s">
        <v>35</v>
      </c>
      <c r="I16" s="21" t="s">
        <v>35</v>
      </c>
      <c r="J16" s="21" t="s">
        <v>33</v>
      </c>
      <c r="K16" s="23" t="s">
        <v>35</v>
      </c>
      <c r="L16" s="23" t="s">
        <v>35</v>
      </c>
      <c r="M16" s="23"/>
      <c r="N16" s="24">
        <v>0</v>
      </c>
      <c r="O16" s="24">
        <v>0</v>
      </c>
      <c r="P16" s="24">
        <v>0</v>
      </c>
    </row>
    <row r="17" spans="2:16" ht="39" customHeight="1" x14ac:dyDescent="0.25">
      <c r="C17" s="19" t="s">
        <v>37</v>
      </c>
      <c r="D17" s="21">
        <v>85470</v>
      </c>
      <c r="E17" s="21" t="s">
        <v>35</v>
      </c>
      <c r="F17" s="22" t="s">
        <v>41</v>
      </c>
      <c r="G17" s="21" t="s">
        <v>35</v>
      </c>
      <c r="H17" s="21" t="s">
        <v>35</v>
      </c>
      <c r="I17" s="21" t="s">
        <v>35</v>
      </c>
      <c r="J17" s="25" t="s">
        <v>35</v>
      </c>
      <c r="K17" s="23" t="s">
        <v>35</v>
      </c>
      <c r="L17" s="23" t="s">
        <v>35</v>
      </c>
      <c r="M17" s="23">
        <v>-5312</v>
      </c>
      <c r="N17" s="24">
        <v>0</v>
      </c>
      <c r="O17" s="24">
        <v>0</v>
      </c>
      <c r="P17" s="24">
        <v>0</v>
      </c>
    </row>
    <row r="18" spans="2:16" ht="75" hidden="1" x14ac:dyDescent="0.25">
      <c r="B18" s="41" t="s">
        <v>54</v>
      </c>
      <c r="C18" s="7" t="s">
        <v>37</v>
      </c>
      <c r="D18" s="9"/>
      <c r="E18" s="10" t="s">
        <v>43</v>
      </c>
      <c r="F18" s="11" t="s">
        <v>40</v>
      </c>
      <c r="G18" s="6" t="s">
        <v>42</v>
      </c>
      <c r="H18" s="6" t="s">
        <v>39</v>
      </c>
      <c r="I18" s="6">
        <v>1</v>
      </c>
      <c r="J18" s="12">
        <v>45656</v>
      </c>
      <c r="K18" s="13">
        <v>0</v>
      </c>
      <c r="L18" s="13">
        <v>0</v>
      </c>
      <c r="M18" s="13"/>
      <c r="N18" s="14">
        <f>3384.81-3384.81</f>
        <v>0</v>
      </c>
      <c r="O18" s="14">
        <v>0</v>
      </c>
      <c r="P18" s="14">
        <v>0</v>
      </c>
    </row>
    <row r="19" spans="2:16" ht="78.75" customHeight="1" x14ac:dyDescent="0.25">
      <c r="B19" s="41" t="s">
        <v>55</v>
      </c>
      <c r="C19" s="7" t="s">
        <v>37</v>
      </c>
      <c r="D19" s="42"/>
      <c r="E19" s="10" t="s">
        <v>43</v>
      </c>
      <c r="F19" s="11" t="s">
        <v>65</v>
      </c>
      <c r="G19" s="6" t="s">
        <v>42</v>
      </c>
      <c r="H19" s="6" t="s">
        <v>39</v>
      </c>
      <c r="I19" s="43" t="s">
        <v>67</v>
      </c>
      <c r="J19" s="12" t="s">
        <v>67</v>
      </c>
      <c r="K19" s="43">
        <v>0</v>
      </c>
      <c r="L19" s="43">
        <v>0</v>
      </c>
      <c r="M19" s="43"/>
      <c r="N19" s="14">
        <v>0</v>
      </c>
      <c r="O19" s="43">
        <v>0</v>
      </c>
      <c r="P19" s="43">
        <v>0</v>
      </c>
    </row>
  </sheetData>
  <mergeCells count="16">
    <mergeCell ref="C8:C11"/>
    <mergeCell ref="D8:D11"/>
    <mergeCell ref="E8:E11"/>
    <mergeCell ref="F8:F11"/>
    <mergeCell ref="G8:L8"/>
    <mergeCell ref="G9:G11"/>
    <mergeCell ref="H9:H11"/>
    <mergeCell ref="I9:L9"/>
    <mergeCell ref="I10:J10"/>
    <mergeCell ref="K10:K11"/>
    <mergeCell ref="L10:L11"/>
    <mergeCell ref="O9:O11"/>
    <mergeCell ref="P9:P11"/>
    <mergeCell ref="N8:P8"/>
    <mergeCell ref="N9:N11"/>
    <mergeCell ref="L2:P6"/>
  </mergeCells>
  <phoneticPr fontId="3" type="noConversion"/>
  <pageMargins left="0.7" right="0.7" top="0.75" bottom="0.75" header="0.3" footer="0.3"/>
  <pageSetup paperSize="9" scale="6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CE394-B37C-430A-9DE3-FFAB906B6880}">
  <dimension ref="I7:S28"/>
  <sheetViews>
    <sheetView workbookViewId="0">
      <selection activeCell="J12" sqref="J12"/>
    </sheetView>
  </sheetViews>
  <sheetFormatPr defaultRowHeight="15" x14ac:dyDescent="0.25"/>
  <cols>
    <col min="12" max="12" width="11.42578125" customWidth="1"/>
    <col min="15" max="15" width="9.5703125" bestFit="1" customWidth="1"/>
  </cols>
  <sheetData>
    <row r="7" spans="9:15" x14ac:dyDescent="0.25">
      <c r="I7">
        <v>2019</v>
      </c>
      <c r="J7" s="3">
        <v>26070.3</v>
      </c>
    </row>
    <row r="8" spans="9:15" x14ac:dyDescent="0.25">
      <c r="I8">
        <v>2020</v>
      </c>
      <c r="J8" s="3">
        <v>21358.65</v>
      </c>
    </row>
    <row r="9" spans="9:15" x14ac:dyDescent="0.25">
      <c r="I9">
        <v>2021</v>
      </c>
      <c r="J9">
        <v>0</v>
      </c>
    </row>
    <row r="10" spans="9:15" x14ac:dyDescent="0.25">
      <c r="I10">
        <v>2022</v>
      </c>
      <c r="J10">
        <v>0</v>
      </c>
    </row>
    <row r="11" spans="9:15" x14ac:dyDescent="0.25">
      <c r="I11">
        <v>2023</v>
      </c>
      <c r="J11">
        <v>197</v>
      </c>
    </row>
    <row r="12" spans="9:15" x14ac:dyDescent="0.25">
      <c r="I12">
        <v>2024</v>
      </c>
      <c r="J12" s="3">
        <f>'приложение 2'!E7</f>
        <v>0</v>
      </c>
    </row>
    <row r="13" spans="9:15" x14ac:dyDescent="0.25">
      <c r="I13">
        <v>2025</v>
      </c>
      <c r="J13">
        <v>0</v>
      </c>
      <c r="L13" t="s">
        <v>59</v>
      </c>
    </row>
    <row r="14" spans="9:15" x14ac:dyDescent="0.25">
      <c r="I14">
        <v>2026</v>
      </c>
      <c r="J14">
        <v>0</v>
      </c>
      <c r="L14">
        <f>996.92*1000</f>
        <v>996920</v>
      </c>
      <c r="M14" t="s">
        <v>57</v>
      </c>
    </row>
    <row r="15" spans="9:15" x14ac:dyDescent="0.25">
      <c r="L15" s="32">
        <f>1622</f>
        <v>1622</v>
      </c>
      <c r="M15" t="s">
        <v>58</v>
      </c>
      <c r="O15" s="33">
        <f>L15/L14*100</f>
        <v>0.16270111944789953</v>
      </c>
    </row>
    <row r="17" spans="10:19" x14ac:dyDescent="0.25">
      <c r="J17" s="3">
        <f>SUM(J7:J14)</f>
        <v>47625.95</v>
      </c>
    </row>
    <row r="18" spans="10:19" x14ac:dyDescent="0.25">
      <c r="L18" t="s">
        <v>60</v>
      </c>
    </row>
    <row r="19" spans="10:19" ht="15.75" thickBot="1" x14ac:dyDescent="0.3"/>
    <row r="20" spans="10:19" ht="15.75" thickBot="1" x14ac:dyDescent="0.3">
      <c r="L20" s="35">
        <v>234.5</v>
      </c>
    </row>
    <row r="21" spans="10:19" ht="15.75" thickBot="1" x14ac:dyDescent="0.3">
      <c r="L21" s="36">
        <v>406.7</v>
      </c>
    </row>
    <row r="22" spans="10:19" ht="15.75" thickBot="1" x14ac:dyDescent="0.3">
      <c r="L22" s="34">
        <v>136.4</v>
      </c>
    </row>
    <row r="23" spans="10:19" ht="15.75" thickBot="1" x14ac:dyDescent="0.3">
      <c r="L23" s="34">
        <v>418.5</v>
      </c>
    </row>
    <row r="24" spans="10:19" ht="15.75" thickBot="1" x14ac:dyDescent="0.3">
      <c r="L24" s="34">
        <v>286</v>
      </c>
    </row>
    <row r="25" spans="10:19" ht="15.75" thickBot="1" x14ac:dyDescent="0.3">
      <c r="L25" s="34">
        <v>139.9</v>
      </c>
      <c r="N25">
        <f>L21+L20</f>
        <v>641.20000000000005</v>
      </c>
      <c r="R25">
        <f>833</f>
        <v>833</v>
      </c>
      <c r="S25" t="s">
        <v>61</v>
      </c>
    </row>
    <row r="26" spans="10:19" x14ac:dyDescent="0.25">
      <c r="N26">
        <f>L22+L23+L24+L25</f>
        <v>980.8</v>
      </c>
      <c r="S26">
        <v>2</v>
      </c>
    </row>
    <row r="27" spans="10:19" x14ac:dyDescent="0.25">
      <c r="P27">
        <f>N25/N26*100</f>
        <v>65.375203915171298</v>
      </c>
    </row>
    <row r="28" spans="10:19" x14ac:dyDescent="0.25">
      <c r="S28">
        <f>S26/R25*100</f>
        <v>0.24009603841536614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</vt:lpstr>
      <vt:lpstr>приложение 2</vt:lpstr>
      <vt:lpstr>план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Диана Налбандян</dc:creator>
  <cp:lastModifiedBy>Сорокина Марина</cp:lastModifiedBy>
  <cp:lastPrinted>2024-12-16T12:27:43Z</cp:lastPrinted>
  <dcterms:created xsi:type="dcterms:W3CDTF">2023-06-19T08:09:41Z</dcterms:created>
  <dcterms:modified xsi:type="dcterms:W3CDTF">2024-12-27T12:54:12Z</dcterms:modified>
</cp:coreProperties>
</file>