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Дох_пр№1" sheetId="1" r:id="rId1"/>
    <sheet name="Вед. стр_пр№2" sheetId="4" r:id="rId2"/>
    <sheet name="Функц_пр№3" sheetId="5" r:id="rId3"/>
    <sheet name="Межбюдж_пр№4" sheetId="6" r:id="rId4"/>
    <sheet name="Источ_пр№5" sheetId="7" r:id="rId5"/>
  </sheets>
  <calcPr calcId="125725"/>
</workbook>
</file>

<file path=xl/calcChain.xml><?xml version="1.0" encoding="utf-8"?>
<calcChain xmlns="http://schemas.openxmlformats.org/spreadsheetml/2006/main">
  <c r="E34" i="5"/>
  <c r="G62" i="4"/>
  <c r="C30" i="1"/>
  <c r="C19" i="7"/>
  <c r="E31" i="5"/>
  <c r="E36"/>
  <c r="C16" i="6"/>
  <c r="C21" i="7"/>
  <c r="C15"/>
  <c r="C18" i="6"/>
  <c r="C14"/>
  <c r="C12"/>
  <c r="C20" l="1"/>
  <c r="C18" i="7"/>
  <c r="C23" s="1"/>
  <c r="G55" i="4" l="1"/>
  <c r="G23"/>
  <c r="G29"/>
  <c r="G107"/>
  <c r="G72"/>
  <c r="G67"/>
  <c r="G64"/>
  <c r="G57"/>
  <c r="G58"/>
  <c r="G35"/>
  <c r="G33"/>
  <c r="C27" i="1"/>
  <c r="C18"/>
  <c r="E68" i="5"/>
  <c r="E65"/>
  <c r="E64" s="1"/>
  <c r="E62"/>
  <c r="E61"/>
  <c r="E59"/>
  <c r="E58" s="1"/>
  <c r="E57" s="1"/>
  <c r="E55"/>
  <c r="E53" s="1"/>
  <c r="E52" s="1"/>
  <c r="E50"/>
  <c r="E49"/>
  <c r="E48" s="1"/>
  <c r="E46"/>
  <c r="E45" s="1"/>
  <c r="E44" s="1"/>
  <c r="E35"/>
  <c r="E33"/>
  <c r="E30" s="1"/>
  <c r="E28"/>
  <c r="E27" s="1"/>
  <c r="E25"/>
  <c r="E24"/>
  <c r="E21"/>
  <c r="E19"/>
  <c r="E18" s="1"/>
  <c r="E15"/>
  <c r="E13"/>
  <c r="G73" i="4"/>
  <c r="C29" i="1"/>
  <c r="C28"/>
  <c r="G26" i="4"/>
  <c r="G79"/>
  <c r="E12" i="5" l="1"/>
  <c r="E70" l="1"/>
  <c r="C19" i="1"/>
  <c r="G77" i="4" l="1"/>
  <c r="G76" s="1"/>
  <c r="G70"/>
  <c r="G61"/>
  <c r="G60" s="1"/>
  <c r="G22" l="1"/>
  <c r="G17" l="1"/>
  <c r="G16" s="1"/>
  <c r="G108"/>
  <c r="G94"/>
  <c r="G69"/>
  <c r="G74"/>
  <c r="G106"/>
  <c r="G102"/>
  <c r="G101" s="1"/>
  <c r="G100" s="1"/>
  <c r="G98"/>
  <c r="G97" s="1"/>
  <c r="G96" s="1"/>
  <c r="G92"/>
  <c r="G88"/>
  <c r="G87" s="1"/>
  <c r="G86" s="1"/>
  <c r="G84"/>
  <c r="G83" s="1"/>
  <c r="G82" s="1"/>
  <c r="G54"/>
  <c r="G53" s="1"/>
  <c r="G52" s="1"/>
  <c r="G50"/>
  <c r="G49" s="1"/>
  <c r="G48" s="1"/>
  <c r="G45"/>
  <c r="G42"/>
  <c r="G37"/>
  <c r="G32"/>
  <c r="G31" s="1"/>
  <c r="G28"/>
  <c r="G27" s="1"/>
  <c r="G24"/>
  <c r="G63" l="1"/>
  <c r="G56" s="1"/>
  <c r="G34"/>
  <c r="G91"/>
  <c r="G90" s="1"/>
  <c r="G105"/>
  <c r="G104" s="1"/>
  <c r="G41"/>
  <c r="G40" s="1"/>
  <c r="G39" s="1"/>
  <c r="G21"/>
  <c r="G20" s="1"/>
  <c r="G19" s="1"/>
  <c r="G15" l="1"/>
  <c r="G14" s="1"/>
  <c r="G110" l="1"/>
  <c r="C24" i="1"/>
  <c r="C23" s="1"/>
  <c r="C17"/>
  <c r="C15"/>
  <c r="C13"/>
  <c r="C12" l="1"/>
  <c r="C22" s="1"/>
  <c r="C31" s="1"/>
</calcChain>
</file>

<file path=xl/sharedStrings.xml><?xml version="1.0" encoding="utf-8"?>
<sst xmlns="http://schemas.openxmlformats.org/spreadsheetml/2006/main" count="753" uniqueCount="273">
  <si>
    <t>Приложение № 1</t>
  </si>
  <si>
    <t xml:space="preserve">к решению городского Совета депутатов </t>
  </si>
  <si>
    <t>Доходный источник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</si>
  <si>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</si>
  <si>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</si>
  <si>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</si>
  <si>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</si>
  <si>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000 1 06 00000 00 0000 000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</si>
  <si>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</si>
  <si>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</si>
  <si>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 xml:space="preserve">182 1 06 06013 10 0000 110 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</si>
  <si>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</si>
  <si>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2. Неналоговые доходы </t>
  </si>
  <si>
    <t>000 1 11 09045 10 0000 120</t>
  </si>
  <si>
    <t>Итого налоговых и неналоговых доходов</t>
  </si>
  <si>
    <t>3. Безвозмездные поступления от других бюджетов бюджетной системы Российской Федерации</t>
  </si>
  <si>
    <t>000 202 01001 10 0000 151</t>
  </si>
  <si>
    <t>Дотации бюджетам субъектов Российской Федерации и муниципальных образований</t>
  </si>
  <si>
    <t>Дотации бюджетам поселений на выравнивание бюджетной обеспеченности из районного фонда финансовой поддержки поселений. Перечисления другим бюджетам бюджетной системы Российской Федерации</t>
  </si>
  <si>
    <t>Дотации бюджетам поселений на выравнивание бюджетной обеспеченности из областного бюджета</t>
  </si>
  <si>
    <t>ВСЕГО:</t>
  </si>
  <si>
    <t>Код бюджетной классификации</t>
  </si>
  <si>
    <t>(тыс.руб.)</t>
  </si>
  <si>
    <t>Сумма</t>
  </si>
  <si>
    <t>Налоги на прибыль, доходы</t>
  </si>
  <si>
    <t>Налоги на имущество</t>
  </si>
  <si>
    <t xml:space="preserve">182 1 06 01030 10 0000 110 </t>
  </si>
  <si>
    <t xml:space="preserve">000 1 06 06000 10 0000 110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</si>
  <si>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</si>
  <si>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</si>
  <si>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к решению городского Совета депутатов</t>
  </si>
  <si>
    <t>Наименование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</si>
  <si>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</si>
  <si>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</si>
  <si>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</si>
  <si>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</si>
  <si>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</si>
  <si>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</si>
  <si>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</si>
  <si>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</si>
  <si>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</si>
  <si>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</si>
  <si>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Центральный аппарат</t>
  </si>
  <si>
    <t>002 04 00</t>
  </si>
  <si>
    <t>04</t>
  </si>
  <si>
    <t>Глава местной администрации (исполнительно-распорядительного органа муниципального образования)</t>
  </si>
  <si>
    <t>002 08 00</t>
  </si>
  <si>
    <t>Резервные фонды</t>
  </si>
  <si>
    <t>11</t>
  </si>
  <si>
    <t>070 05 00</t>
  </si>
  <si>
    <t>Другие общегосударственные вопросы</t>
  </si>
  <si>
    <t>13</t>
  </si>
  <si>
    <t>Исполнение судебных решений по искам</t>
  </si>
  <si>
    <t>НАЦИОНАЛЬНАЯ ЭКОНОМИКА</t>
  </si>
  <si>
    <t>08</t>
  </si>
  <si>
    <t>ЖИЛИЩНО-КОММУНАЛЬНОЕ ХОЗЯЙСТВО</t>
  </si>
  <si>
    <t>05</t>
  </si>
  <si>
    <t>Коммунальное хозяйство</t>
  </si>
  <si>
    <t>02</t>
  </si>
  <si>
    <t>Благоустройство</t>
  </si>
  <si>
    <t>Уличное освещение</t>
  </si>
  <si>
    <t>600 01 00</t>
  </si>
  <si>
    <t>Прочие мероприятия по благоустройству городских округов и поселений</t>
  </si>
  <si>
    <t>600 05 00</t>
  </si>
  <si>
    <t>ОБРАЗОВАНИЕ</t>
  </si>
  <si>
    <t>07</t>
  </si>
  <si>
    <t>Молодежная политика и оздоровление детей</t>
  </si>
  <si>
    <t>Организационно-воспитательная работа с молодежью</t>
  </si>
  <si>
    <t>431 00 00</t>
  </si>
  <si>
    <t>Проведение мероприятий для детей и молодежи</t>
  </si>
  <si>
    <t>431 01 00</t>
  </si>
  <si>
    <t>450 00 00</t>
  </si>
  <si>
    <t>Государственная поддержка в сфере культуры, кинематографии и средств массовой информации</t>
  </si>
  <si>
    <t>450 85 00</t>
  </si>
  <si>
    <t>09</t>
  </si>
  <si>
    <t>СОЦИАЛЬНАЯ ПОЛИТИКА</t>
  </si>
  <si>
    <t>10</t>
  </si>
  <si>
    <t>Социальное обеспечение населения</t>
  </si>
  <si>
    <t>Оказание других видов социальной помощи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</si>
  <si>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</si>
  <si>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</si>
  <si>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</si>
  <si>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</si>
  <si>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</si>
  <si>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</si>
  <si>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</si>
  <si>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065 03 00</t>
  </si>
  <si>
    <t>Процентные платежи по муниципальному долгу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</si>
  <si>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</si>
  <si>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</si>
  <si>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</si>
  <si>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Иные межбюджетные трансферты</t>
  </si>
  <si>
    <t>521 06 00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</si>
  <si>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</si>
  <si>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521 06 01</t>
  </si>
  <si>
    <t>521 06 02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</si>
  <si>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</si>
  <si>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</si>
  <si>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0020000</t>
  </si>
  <si>
    <t>0020400</t>
  </si>
  <si>
    <t>Расходы на выплаты персоналу муниципальных органов</t>
  </si>
  <si>
    <t>120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</si>
  <si>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</si>
  <si>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</si>
  <si>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</si>
  <si>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</si>
  <si>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Иные закупки товаров, работ и услуг для муниципальных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</si>
  <si>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</si>
  <si>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</si>
  <si>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</si>
  <si>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муниципальных нужд</t>
  </si>
  <si>
    <t>244</t>
  </si>
  <si>
    <t>0020800</t>
  </si>
  <si>
    <t>Фонд непредвиденных расходов</t>
  </si>
  <si>
    <t>0700500</t>
  </si>
  <si>
    <t>Резервные средства</t>
  </si>
  <si>
    <t>870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</si>
  <si>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</si>
  <si>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</si>
  <si>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0920311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</si>
  <si>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</si>
  <si>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>831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</si>
  <si>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</si>
  <si>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</si>
  <si>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отсутсвют военные омиссариаты</t>
  </si>
  <si>
    <t>0013601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</si>
  <si>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</si>
  <si>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</si>
  <si>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подведомственных учреждений</t>
  </si>
  <si>
    <t>3029900</t>
  </si>
  <si>
    <t>4310100</t>
  </si>
  <si>
    <t>Приобретение товаров, работ, услуг в пользу граждан</t>
  </si>
  <si>
    <t>323</t>
  </si>
  <si>
    <t>КУЛЬТУРА, КИНЕМАТОГРАФИЯ</t>
  </si>
  <si>
    <t>Культура</t>
  </si>
  <si>
    <t xml:space="preserve">Государственная поддержка в сфере культуры, кинематографии </t>
  </si>
  <si>
    <t>4508500</t>
  </si>
  <si>
    <t>5140100</t>
  </si>
  <si>
    <t>ФИЗИЧЕСКАЯ КУЛЬТУРА И СПОРТ</t>
  </si>
  <si>
    <t>ОБЩЕГОСУДАРСТВЕННЫЕ ВОПРОСЫ</t>
  </si>
  <si>
    <t>Аппарат местных администраций</t>
  </si>
  <si>
    <t xml:space="preserve"> Обслуживание государственного внутреннего и муниципального долга</t>
  </si>
  <si>
    <t>0650300</t>
  </si>
  <si>
    <t>Обслуживание муниципального долга</t>
  </si>
  <si>
    <t>730</t>
  </si>
  <si>
    <t>5058600</t>
  </si>
  <si>
    <t>Дорожное хозяйство (дорожные фонды)</t>
  </si>
  <si>
    <t>Долгосрочная целевая программа "Повышение безопасности дорожного движения в 2009-2012 годах"</t>
  </si>
  <si>
    <t>Всего расходов</t>
  </si>
  <si>
    <t>7950511</t>
  </si>
  <si>
    <t>6000100</t>
  </si>
  <si>
    <t>6000300</t>
  </si>
  <si>
    <t>Благоустройство (озеленение)</t>
  </si>
  <si>
    <t>6000500</t>
  </si>
  <si>
    <t>5210601</t>
  </si>
  <si>
    <t>5210602</t>
  </si>
  <si>
    <t>Субсидии на решение вопросов межмуниципального характера из бюджетов поселений в бюджет муниципального района</t>
  </si>
  <si>
    <t>Бюджетные инвестиции в объекты муниципальной собственности муниципальным учреждениям</t>
  </si>
  <si>
    <t xml:space="preserve"> (тыс. руб.)</t>
  </si>
  <si>
    <t>Наименование кода</t>
  </si>
  <si>
    <t>РЗ</t>
  </si>
  <si>
    <t>000 00 00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</si>
  <si>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</si>
  <si>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</si>
  <si>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</si>
  <si>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Мероприятия в сфере культуры, кинематографии и средств массовой информации</t>
  </si>
  <si>
    <t xml:space="preserve">08 </t>
  </si>
  <si>
    <t>ВСЕГО РАСХОДОВ</t>
  </si>
  <si>
    <t>090 02 00</t>
  </si>
  <si>
    <t>Поисковые и аварийно-спасательные учреждения</t>
  </si>
  <si>
    <t>302 99 00</t>
  </si>
  <si>
    <t>Озеленение</t>
  </si>
  <si>
    <t>600 03 00</t>
  </si>
  <si>
    <t>514  00 00</t>
  </si>
  <si>
    <t xml:space="preserve"> ФИЗИЧЕСКАЯ КУЛЬТУРА И СПОРТ</t>
  </si>
  <si>
    <t xml:space="preserve">Физическая культура </t>
  </si>
  <si>
    <t>Премирование победителей Всероссийского конкурса на звание «Самый благоустроенный город России»</t>
  </si>
  <si>
    <t>520 14 15</t>
  </si>
  <si>
    <t>МО "Поселок Приморье"</t>
  </si>
  <si>
    <t>795 05 11</t>
  </si>
  <si>
    <t xml:space="preserve"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</si>
  <si>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541</t>
  </si>
  <si>
    <t>Иные межбюджетные трансферты по переданным полномочиям</t>
  </si>
  <si>
    <t xml:space="preserve">000 1 11 05000 10 0000 120 </t>
  </si>
  <si>
    <t>092 03 00</t>
  </si>
  <si>
    <t xml:space="preserve">МО "Поселок Приморье" </t>
  </si>
  <si>
    <t>Администрация МО "Поселок Приморье"</t>
  </si>
  <si>
    <t>Ведомственная структура расходов бюджета муниципального образования «Поселок Приморье» на 2012 год</t>
  </si>
  <si>
    <t>Распределение  бюджетных ассигнований на 2012 год  по разделам, подразделам и целевым статьям  классификации расходов  бюджета  МО "Поселок Приморье"</t>
  </si>
  <si>
    <t>344</t>
  </si>
  <si>
    <t>3510500</t>
  </si>
  <si>
    <t>Мероприятия в области коммунального хозяйства</t>
  </si>
  <si>
    <t>- уличное освещение</t>
  </si>
  <si>
    <t>- эксплуатация УНО</t>
  </si>
  <si>
    <t>- модернизация сетей УНО</t>
  </si>
  <si>
    <t>- отлов собак</t>
  </si>
  <si>
    <t>- уборка территорий</t>
  </si>
  <si>
    <t>- ремонт контейнерных площадок</t>
  </si>
  <si>
    <t>7950000</t>
  </si>
  <si>
    <t>Целевые программы муниципальных образований</t>
  </si>
  <si>
    <t>000 207 05000 10 0000 151</t>
  </si>
  <si>
    <t>Прочие безвозмездные поступления в бюджеты поселений</t>
  </si>
  <si>
    <t>795 00 00</t>
  </si>
  <si>
    <t>Коммунальные услуги</t>
  </si>
  <si>
    <t>351 05 00</t>
  </si>
  <si>
    <t>Налоговые, неналоговые доходы и безвозмездные поступления бюджета городского поселения "Поселок Приморье" на 2012 год</t>
  </si>
  <si>
    <t>000 202 04999 10 0000 151</t>
  </si>
  <si>
    <t>Прочие межбюджетные трансферты, передаваемые бюджетам поселений</t>
  </si>
  <si>
    <t>000 202 01999 10 0000 151</t>
  </si>
  <si>
    <t>Прочие дотации бюджетам поселений</t>
  </si>
  <si>
    <t>360</t>
  </si>
  <si>
    <t>Приложение №3</t>
  </si>
  <si>
    <t>Приложение № 2</t>
  </si>
  <si>
    <t>000 202 04033 10 0000 151</t>
  </si>
  <si>
    <t>Межбюджетные трансферты, передаваемые бюджетам поселений, на премирование победителей Всероссийского конкурса на звание "Самое благоустроенное городское (сельское) поселение России"</t>
  </si>
  <si>
    <t>Премирование победителей Всероссийского конкурса на звание "Самое благоустроенное городское (сельское) поселение России"</t>
  </si>
  <si>
    <t>- иные выплаты населению</t>
  </si>
  <si>
    <t>Жилищное хозяйство</t>
  </si>
  <si>
    <t>3500300</t>
  </si>
  <si>
    <t>Мероприятия в области жилищного хозяйства</t>
  </si>
  <si>
    <t>411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</si>
  <si>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</si>
  <si>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5202502</t>
  </si>
  <si>
    <t>- эксплуатация сетей УНО</t>
  </si>
  <si>
    <t>- уборка территорий (содержание газонов)</t>
  </si>
  <si>
    <t>Распределение межбюджетных трансфертов бюджету муниципального района на осуществление части полномочий по решению местного значения в соответствии с заключенным соглашением на 2012 год по муниципальному образованию "Поселок Приморье"</t>
  </si>
  <si>
    <t>№ п/п</t>
  </si>
  <si>
    <t>Наименование полномочий</t>
  </si>
  <si>
    <t>Сумма (тыс.рублей)</t>
  </si>
  <si>
    <t>1.</t>
  </si>
  <si>
    <t>Национальная безопасность и правоохранительная деятельность</t>
  </si>
  <si>
    <t>Обеспечение деятельности единой диспетчерской службы</t>
  </si>
  <si>
    <t>2.</t>
  </si>
  <si>
    <t>ЦП "Повышение безопасности дорожного движения в 2008-2012 годах"</t>
  </si>
  <si>
    <t>3.</t>
  </si>
  <si>
    <t>Межбюджетные трансферты</t>
  </si>
  <si>
    <t>Межбюджетные субсидии на решение вопросов межмуниципального характера.</t>
  </si>
  <si>
    <t>ИТОГО</t>
  </si>
  <si>
    <t xml:space="preserve">Источники финансирования дефицита бюджета </t>
  </si>
  <si>
    <t>на 2012 год</t>
  </si>
  <si>
    <t>тыс. руб.</t>
  </si>
  <si>
    <t>Код</t>
  </si>
  <si>
    <t>Объем бюджетных ассигнований</t>
  </si>
  <si>
    <t>Бюджетные кредиты от других бюджетов бюджетной системы Российской Федерации</t>
  </si>
  <si>
    <t>344 01 03 0000 10 0000 710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</si>
  <si>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</si>
  <si>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344 01 03 0000 10 0000 810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</si>
  <si>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</si>
  <si>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</si>
  <si>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344 01 05 0000 00 0000 000</t>
  </si>
  <si>
    <t xml:space="preserve">Увеличение прочих остатков средств бюджета </t>
  </si>
  <si>
    <t>Увеличение прочих остатков денежных средств бюджета поселения</t>
  </si>
  <si>
    <t xml:space="preserve">Уменьшение прочих остатков средств бюджета </t>
  </si>
  <si>
    <t>Уменьшение прочих остатков средств бюджета поселения</t>
  </si>
  <si>
    <t>Всего источников финансирования дефицита бюджета</t>
  </si>
  <si>
    <t>4.</t>
  </si>
  <si>
    <t>350 03 00</t>
  </si>
  <si>
    <t xml:space="preserve"> Иные выплаты населению</t>
  </si>
  <si>
    <t>260</t>
  </si>
  <si>
    <t>520 25 02</t>
  </si>
  <si>
    <t>Приложение № 4</t>
  </si>
  <si>
    <t>от 14 декабря 2011 года № 32</t>
  </si>
  <si>
    <r>
      <t xml:space="preserve">от  14 декабря 2011 г  № </t>
    </r>
    <r>
      <rPr>
        <sz val="12"/>
        <color theme="1"/>
        <rFont val="Times New Roman"/>
        <family val="1"/>
        <charset val="204"/>
      </rPr>
      <t xml:space="preserve"> 32   </t>
    </r>
  </si>
  <si>
    <t>Приложение №5</t>
  </si>
  <si>
    <t>от 14  декабря 2011 года   № 32</t>
  </si>
  <si>
    <t>Приложение №4</t>
  </si>
  <si>
    <t>Приложение №6</t>
  </si>
  <si>
    <t>Приложение №7</t>
  </si>
  <si>
    <t>Водное хозяйство</t>
  </si>
  <si>
    <t>Разработка проектно-сметной документации в рамках проекта "Повышение чистоты вод Балтийского моря путем развития системы управления водными ресурсами"</t>
  </si>
  <si>
    <t>от 02 октября 2012 года № 20</t>
  </si>
  <si>
    <t>от 02 октября 2012 года №20</t>
  </si>
  <si>
    <r>
      <t xml:space="preserve">от 02 октября 2012 года  № </t>
    </r>
    <r>
      <rPr>
        <sz val="12"/>
        <color theme="1"/>
        <rFont val="Times New Roman"/>
        <family val="1"/>
        <charset val="204"/>
      </rPr>
      <t xml:space="preserve">20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</si>
</sst>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4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5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31" fillId="0" borderId="0"/>
  </cellStyleXfs>
  <cellXfs count="133">
    <xf numFmtId="0" fontId="0" fillId="0" borderId="0" xfId="0"/>
    <xf numFmtId="0" fontId="2" fillId="0" borderId="0" xfId="0" applyFont="1"/>
    <xf numFmtId="0" fontId="4" fillId="0" borderId="2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wrapText="1"/>
    </xf>
    <xf numFmtId="0" fontId="24" fillId="0" borderId="0" xfId="0" applyFont="1"/>
    <xf numFmtId="0" fontId="22" fillId="34" borderId="2" xfId="0" applyFont="1" applyFill="1" applyBorder="1" applyAlignment="1">
      <alignment horizontal="center" vertical="center"/>
    </xf>
    <xf numFmtId="49" fontId="22" fillId="34" borderId="14" xfId="0" applyNumberFormat="1" applyFont="1" applyFill="1" applyBorder="1" applyAlignment="1">
      <alignment horizontal="center" vertical="center"/>
    </xf>
    <xf numFmtId="0" fontId="22" fillId="34" borderId="14" xfId="0" applyFont="1" applyFill="1" applyBorder="1" applyAlignment="1">
      <alignment horizontal="center" vertical="center"/>
    </xf>
    <xf numFmtId="0" fontId="26" fillId="34" borderId="2" xfId="0" applyFont="1" applyFill="1" applyBorder="1" applyAlignment="1">
      <alignment horizontal="center" wrapText="1"/>
    </xf>
    <xf numFmtId="49" fontId="26" fillId="34" borderId="2" xfId="0" applyNumberFormat="1" applyFont="1" applyFill="1" applyBorder="1" applyAlignment="1">
      <alignment horizontal="center"/>
    </xf>
    <xf numFmtId="164" fontId="26" fillId="34" borderId="2" xfId="0" applyNumberFormat="1" applyFont="1" applyFill="1" applyBorder="1"/>
    <xf numFmtId="0" fontId="4" fillId="34" borderId="2" xfId="0" applyFont="1" applyFill="1" applyBorder="1" applyAlignment="1">
      <alignment horizontal="left" wrapText="1"/>
    </xf>
    <xf numFmtId="0" fontId="26" fillId="34" borderId="2" xfId="0" applyFont="1" applyFill="1" applyBorder="1" applyAlignment="1">
      <alignment wrapText="1"/>
    </xf>
    <xf numFmtId="0" fontId="27" fillId="34" borderId="2" xfId="0" applyFont="1" applyFill="1" applyBorder="1" applyAlignment="1">
      <alignment horizontal="left" wrapText="1"/>
    </xf>
    <xf numFmtId="49" fontId="24" fillId="34" borderId="2" xfId="0" applyNumberFormat="1" applyFont="1" applyFill="1" applyBorder="1" applyAlignment="1">
      <alignment horizontal="center"/>
    </xf>
    <xf numFmtId="164" fontId="24" fillId="34" borderId="2" xfId="0" applyNumberFormat="1" applyFont="1" applyFill="1" applyBorder="1"/>
    <xf numFmtId="0" fontId="24" fillId="34" borderId="2" xfId="0" applyFont="1" applyFill="1" applyBorder="1"/>
    <xf numFmtId="0" fontId="23" fillId="34" borderId="2" xfId="0" applyFont="1" applyFill="1" applyBorder="1" applyAlignment="1">
      <alignment horizontal="left" wrapText="1"/>
    </xf>
    <xf numFmtId="0" fontId="3" fillId="34" borderId="2" xfId="0" applyFont="1" applyFill="1" applyBorder="1" applyAlignment="1">
      <alignment horizontal="left" wrapText="1"/>
    </xf>
    <xf numFmtId="0" fontId="23" fillId="33" borderId="19" xfId="0" applyFont="1" applyFill="1" applyBorder="1" applyAlignment="1">
      <alignment horizontal="left" wrapText="1"/>
    </xf>
    <xf numFmtId="0" fontId="27" fillId="33" borderId="19" xfId="0" applyFont="1" applyFill="1" applyBorder="1" applyAlignment="1">
      <alignment horizontal="left" wrapText="1"/>
    </xf>
    <xf numFmtId="0" fontId="24" fillId="34" borderId="2" xfId="0" applyFont="1" applyFill="1" applyBorder="1" applyAlignment="1">
      <alignment wrapText="1"/>
    </xf>
    <xf numFmtId="0" fontId="24" fillId="34" borderId="0" xfId="0" applyFont="1" applyFill="1" applyBorder="1"/>
    <xf numFmtId="49" fontId="24" fillId="34" borderId="0" xfId="0" applyNumberFormat="1" applyFont="1" applyFill="1" applyAlignment="1">
      <alignment horizontal="center"/>
    </xf>
    <xf numFmtId="164" fontId="24" fillId="34" borderId="0" xfId="0" applyNumberFormat="1" applyFont="1" applyFill="1"/>
    <xf numFmtId="0" fontId="24" fillId="34" borderId="0" xfId="0" applyFont="1" applyFill="1"/>
    <xf numFmtId="49" fontId="28" fillId="34" borderId="2" xfId="0" applyNumberFormat="1" applyFont="1" applyFill="1" applyBorder="1" applyAlignment="1">
      <alignment horizontal="center"/>
    </xf>
    <xf numFmtId="49" fontId="27" fillId="34" borderId="2" xfId="0" applyNumberFormat="1" applyFont="1" applyFill="1" applyBorder="1" applyAlignment="1">
      <alignment horizontal="center"/>
    </xf>
    <xf numFmtId="0" fontId="4" fillId="33" borderId="19" xfId="0" applyFont="1" applyFill="1" applyBorder="1" applyAlignment="1">
      <alignment horizontal="left" wrapText="1"/>
    </xf>
    <xf numFmtId="49" fontId="27" fillId="33" borderId="2" xfId="0" applyNumberFormat="1" applyFont="1" applyFill="1" applyBorder="1" applyAlignment="1">
      <alignment horizontal="center" shrinkToFit="1"/>
    </xf>
    <xf numFmtId="0" fontId="23" fillId="33" borderId="2" xfId="0" applyFont="1" applyFill="1" applyBorder="1" applyAlignment="1">
      <alignment horizontal="left" wrapText="1"/>
    </xf>
    <xf numFmtId="49" fontId="23" fillId="33" borderId="2" xfId="0" applyNumberFormat="1" applyFont="1" applyFill="1" applyBorder="1" applyAlignment="1">
      <alignment horizontal="center" shrinkToFit="1"/>
    </xf>
    <xf numFmtId="0" fontId="27" fillId="33" borderId="2" xfId="0" applyFont="1" applyFill="1" applyBorder="1" applyAlignment="1">
      <alignment horizontal="left" wrapText="1"/>
    </xf>
    <xf numFmtId="0" fontId="27" fillId="0" borderId="2" xfId="0" applyFont="1" applyFill="1" applyBorder="1" applyAlignment="1">
      <alignment horizontal="left" wrapText="1"/>
    </xf>
    <xf numFmtId="0" fontId="23" fillId="0" borderId="2" xfId="0" applyFont="1" applyFill="1" applyBorder="1" applyAlignment="1">
      <alignment horizontal="left" wrapText="1"/>
    </xf>
    <xf numFmtId="0" fontId="27" fillId="0" borderId="0" xfId="0" applyFont="1" applyFill="1" applyBorder="1"/>
    <xf numFmtId="0" fontId="27" fillId="0" borderId="0" xfId="0" applyFont="1" applyFill="1"/>
    <xf numFmtId="4" fontId="27" fillId="0" borderId="0" xfId="0" applyNumberFormat="1" applyFont="1" applyFill="1" applyAlignment="1">
      <alignment horizontal="right"/>
    </xf>
    <xf numFmtId="0" fontId="23" fillId="0" borderId="20" xfId="0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center" vertical="center" wrapText="1"/>
    </xf>
    <xf numFmtId="4" fontId="23" fillId="0" borderId="21" xfId="0" applyNumberFormat="1" applyFont="1" applyFill="1" applyBorder="1" applyAlignment="1">
      <alignment horizontal="center" vertical="center"/>
    </xf>
    <xf numFmtId="0" fontId="23" fillId="33" borderId="13" xfId="0" applyFont="1" applyFill="1" applyBorder="1" applyAlignment="1">
      <alignment horizontal="left" wrapText="1"/>
    </xf>
    <xf numFmtId="49" fontId="23" fillId="33" borderId="14" xfId="0" applyNumberFormat="1" applyFont="1" applyFill="1" applyBorder="1" applyAlignment="1">
      <alignment horizontal="center" shrinkToFit="1"/>
    </xf>
    <xf numFmtId="49" fontId="27" fillId="0" borderId="2" xfId="0" applyNumberFormat="1" applyFont="1" applyFill="1" applyBorder="1" applyAlignment="1">
      <alignment horizontal="center"/>
    </xf>
    <xf numFmtId="0" fontId="27" fillId="0" borderId="12" xfId="0" applyFont="1" applyFill="1" applyBorder="1" applyAlignment="1">
      <alignment horizontal="left" wrapText="1"/>
    </xf>
    <xf numFmtId="0" fontId="23" fillId="33" borderId="22" xfId="0" applyFont="1" applyFill="1" applyBorder="1" applyAlignment="1">
      <alignment horizontal="center" wrapText="1"/>
    </xf>
    <xf numFmtId="0" fontId="23" fillId="33" borderId="23" xfId="0" applyFont="1" applyFill="1" applyBorder="1" applyAlignment="1">
      <alignment wrapText="1"/>
    </xf>
    <xf numFmtId="4" fontId="27" fillId="0" borderId="0" xfId="0" applyNumberFormat="1" applyFont="1" applyFill="1" applyBorder="1"/>
    <xf numFmtId="4" fontId="27" fillId="0" borderId="0" xfId="0" applyNumberFormat="1" applyFont="1" applyFill="1"/>
    <xf numFmtId="0" fontId="24" fillId="0" borderId="2" xfId="0" applyFont="1" applyBorder="1"/>
    <xf numFmtId="0" fontId="24" fillId="0" borderId="2" xfId="0" applyFont="1" applyBorder="1" applyAlignment="1">
      <alignment wrapText="1"/>
    </xf>
    <xf numFmtId="0" fontId="27" fillId="0" borderId="2" xfId="0" applyFont="1" applyBorder="1" applyAlignment="1">
      <alignment horizontal="center" wrapText="1"/>
    </xf>
    <xf numFmtId="0" fontId="24" fillId="0" borderId="2" xfId="0" applyFont="1" applyBorder="1" applyAlignment="1"/>
    <xf numFmtId="0" fontId="23" fillId="0" borderId="1" xfId="0" applyFont="1" applyBorder="1" applyAlignment="1">
      <alignment horizontal="center" wrapText="1"/>
    </xf>
    <xf numFmtId="164" fontId="23" fillId="0" borderId="2" xfId="0" applyNumberFormat="1" applyFont="1" applyBorder="1" applyAlignment="1">
      <alignment wrapText="1"/>
    </xf>
    <xf numFmtId="0" fontId="26" fillId="0" borderId="2" xfId="0" applyFont="1" applyBorder="1" applyAlignment="1">
      <alignment wrapText="1"/>
    </xf>
    <xf numFmtId="164" fontId="24" fillId="0" borderId="2" xfId="0" applyNumberFormat="1" applyFont="1" applyBorder="1" applyAlignment="1">
      <alignment wrapText="1"/>
    </xf>
    <xf numFmtId="0" fontId="23" fillId="0" borderId="2" xfId="0" applyFont="1" applyBorder="1" applyAlignment="1">
      <alignment wrapText="1"/>
    </xf>
    <xf numFmtId="164" fontId="27" fillId="0" borderId="2" xfId="0" applyNumberFormat="1" applyFont="1" applyBorder="1" applyAlignment="1">
      <alignment wrapText="1"/>
    </xf>
    <xf numFmtId="0" fontId="27" fillId="0" borderId="2" xfId="0" applyFont="1" applyBorder="1" applyAlignment="1">
      <alignment wrapText="1"/>
    </xf>
    <xf numFmtId="0" fontId="27" fillId="0" borderId="2" xfId="0" applyNumberFormat="1" applyFont="1" applyBorder="1" applyAlignment="1">
      <alignment wrapText="1"/>
    </xf>
    <xf numFmtId="0" fontId="27" fillId="0" borderId="2" xfId="0" applyFont="1" applyBorder="1" applyAlignment="1">
      <alignment horizontal="left" wrapText="1"/>
    </xf>
    <xf numFmtId="0" fontId="29" fillId="0" borderId="2" xfId="0" applyFont="1" applyFill="1" applyBorder="1" applyAlignment="1">
      <alignment wrapText="1"/>
    </xf>
    <xf numFmtId="0" fontId="3" fillId="0" borderId="0" xfId="0" applyFont="1" applyBorder="1" applyAlignment="1">
      <alignment horizontal="center" wrapText="1"/>
    </xf>
    <xf numFmtId="49" fontId="3" fillId="34" borderId="2" xfId="0" applyNumberFormat="1" applyFont="1" applyFill="1" applyBorder="1" applyAlignment="1">
      <alignment horizontal="left" wrapText="1"/>
    </xf>
    <xf numFmtId="49" fontId="2" fillId="0" borderId="0" xfId="0" applyNumberFormat="1" applyFont="1"/>
    <xf numFmtId="49" fontId="24" fillId="0" borderId="2" xfId="0" applyNumberFormat="1" applyFont="1" applyFill="1" applyBorder="1" applyAlignment="1">
      <alignment horizontal="center"/>
    </xf>
    <xf numFmtId="164" fontId="24" fillId="0" borderId="2" xfId="0" applyNumberFormat="1" applyFont="1" applyFill="1" applyBorder="1"/>
    <xf numFmtId="0" fontId="24" fillId="0" borderId="0" xfId="0" applyFont="1" applyFill="1"/>
    <xf numFmtId="164" fontId="27" fillId="0" borderId="2" xfId="0" applyNumberFormat="1" applyFont="1" applyFill="1" applyBorder="1"/>
    <xf numFmtId="49" fontId="26" fillId="0" borderId="2" xfId="0" applyNumberFormat="1" applyFont="1" applyFill="1" applyBorder="1" applyAlignment="1">
      <alignment horizontal="center"/>
    </xf>
    <xf numFmtId="164" fontId="26" fillId="0" borderId="2" xfId="0" applyNumberFormat="1" applyFont="1" applyFill="1" applyBorder="1"/>
    <xf numFmtId="0" fontId="27" fillId="0" borderId="19" xfId="0" applyFont="1" applyFill="1" applyBorder="1" applyAlignment="1">
      <alignment horizontal="left" wrapText="1"/>
    </xf>
    <xf numFmtId="0" fontId="4" fillId="0" borderId="19" xfId="0" applyFont="1" applyFill="1" applyBorder="1" applyAlignment="1">
      <alignment horizontal="left" wrapText="1"/>
    </xf>
    <xf numFmtId="0" fontId="23" fillId="0" borderId="19" xfId="0" applyFont="1" applyFill="1" applyBorder="1" applyAlignment="1">
      <alignment horizontal="left" wrapText="1"/>
    </xf>
    <xf numFmtId="49" fontId="27" fillId="33" borderId="19" xfId="0" applyNumberFormat="1" applyFont="1" applyFill="1" applyBorder="1" applyAlignment="1">
      <alignment horizontal="left" wrapText="1"/>
    </xf>
    <xf numFmtId="0" fontId="27" fillId="0" borderId="0" xfId="0" applyFont="1"/>
    <xf numFmtId="0" fontId="27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wrapText="1"/>
    </xf>
    <xf numFmtId="0" fontId="27" fillId="0" borderId="2" xfId="0" applyFont="1" applyBorder="1"/>
    <xf numFmtId="0" fontId="23" fillId="0" borderId="2" xfId="0" applyFont="1" applyBorder="1" applyAlignment="1">
      <alignment horizontal="left" wrapText="1"/>
    </xf>
    <xf numFmtId="0" fontId="0" fillId="0" borderId="0" xfId="0" applyAlignment="1">
      <alignment wrapText="1"/>
    </xf>
    <xf numFmtId="0" fontId="31" fillId="0" borderId="0" xfId="0" applyFont="1"/>
    <xf numFmtId="0" fontId="32" fillId="0" borderId="0" xfId="42" applyFont="1"/>
    <xf numFmtId="0" fontId="1" fillId="0" borderId="0" xfId="42" applyFont="1"/>
    <xf numFmtId="0" fontId="3" fillId="0" borderId="0" xfId="42" applyFont="1" applyAlignment="1">
      <alignment horizontal="right"/>
    </xf>
    <xf numFmtId="0" fontId="23" fillId="0" borderId="2" xfId="42" applyFont="1" applyBorder="1" applyAlignment="1">
      <alignment horizontal="center" vertical="center"/>
    </xf>
    <xf numFmtId="0" fontId="23" fillId="0" borderId="2" xfId="42" applyFont="1" applyBorder="1" applyAlignment="1">
      <alignment horizontal="center" vertical="center" wrapText="1"/>
    </xf>
    <xf numFmtId="164" fontId="23" fillId="0" borderId="2" xfId="42" applyNumberFormat="1" applyFont="1" applyBorder="1" applyAlignment="1">
      <alignment horizontal="center"/>
    </xf>
    <xf numFmtId="0" fontId="27" fillId="0" borderId="2" xfId="42" applyFont="1" applyBorder="1"/>
    <xf numFmtId="0" fontId="27" fillId="0" borderId="2" xfId="42" applyFont="1" applyBorder="1" applyAlignment="1">
      <alignment wrapText="1"/>
    </xf>
    <xf numFmtId="164" fontId="27" fillId="0" borderId="2" xfId="42" applyNumberFormat="1" applyFont="1" applyBorder="1" applyAlignment="1">
      <alignment horizontal="center"/>
    </xf>
    <xf numFmtId="4" fontId="23" fillId="0" borderId="2" xfId="42" applyNumberFormat="1" applyFont="1" applyBorder="1" applyAlignment="1">
      <alignment horizontal="center"/>
    </xf>
    <xf numFmtId="164" fontId="23" fillId="33" borderId="14" xfId="0" applyNumberFormat="1" applyFont="1" applyFill="1" applyBorder="1" applyAlignment="1" applyProtection="1">
      <alignment horizontal="right" shrinkToFit="1"/>
      <protection locked="0"/>
    </xf>
    <xf numFmtId="164" fontId="23" fillId="33" borderId="2" xfId="0" applyNumberFormat="1" applyFont="1" applyFill="1" applyBorder="1" applyAlignment="1" applyProtection="1">
      <alignment horizontal="right" shrinkToFit="1"/>
      <protection locked="0"/>
    </xf>
    <xf numFmtId="164" fontId="27" fillId="33" borderId="2" xfId="0" applyNumberFormat="1" applyFont="1" applyFill="1" applyBorder="1" applyAlignment="1" applyProtection="1">
      <alignment horizontal="right" shrinkToFit="1"/>
      <protection locked="0"/>
    </xf>
    <xf numFmtId="164" fontId="27" fillId="34" borderId="2" xfId="0" applyNumberFormat="1" applyFont="1" applyFill="1" applyBorder="1" applyAlignment="1" applyProtection="1">
      <alignment horizontal="right" shrinkToFit="1"/>
      <protection locked="0"/>
    </xf>
    <xf numFmtId="164" fontId="23" fillId="33" borderId="24" xfId="0" applyNumberFormat="1" applyFont="1" applyFill="1" applyBorder="1" applyAlignment="1" applyProtection="1">
      <alignment horizontal="right" shrinkToFit="1"/>
      <protection locked="0"/>
    </xf>
    <xf numFmtId="0" fontId="3" fillId="33" borderId="19" xfId="0" applyFont="1" applyFill="1" applyBorder="1" applyAlignment="1">
      <alignment horizontal="left" wrapText="1"/>
    </xf>
    <xf numFmtId="164" fontId="23" fillId="0" borderId="2" xfId="0" applyNumberFormat="1" applyFont="1" applyBorder="1" applyAlignment="1">
      <alignment horizontal="center"/>
    </xf>
    <xf numFmtId="164" fontId="27" fillId="0" borderId="2" xfId="0" applyNumberFormat="1" applyFont="1" applyBorder="1" applyAlignment="1">
      <alignment horizontal="center"/>
    </xf>
    <xf numFmtId="0" fontId="24" fillId="0" borderId="0" xfId="0" applyFont="1" applyAlignment="1"/>
    <xf numFmtId="0" fontId="27" fillId="0" borderId="0" xfId="0" applyFont="1" applyFill="1" applyBorder="1" applyAlignment="1"/>
    <xf numFmtId="0" fontId="27" fillId="0" borderId="0" xfId="0" applyFont="1" applyFill="1" applyBorder="1" applyAlignment="1">
      <alignment wrapText="1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30" fillId="0" borderId="0" xfId="0" applyFont="1" applyBorder="1" applyAlignment="1">
      <alignment horizontal="center" vertical="center" wrapText="1"/>
    </xf>
    <xf numFmtId="0" fontId="24" fillId="34" borderId="0" xfId="0" applyFont="1" applyFill="1" applyAlignment="1">
      <alignment horizontal="right" wrapText="1"/>
    </xf>
    <xf numFmtId="0" fontId="23" fillId="34" borderId="15" xfId="0" applyFont="1" applyFill="1" applyBorder="1" applyAlignment="1">
      <alignment horizontal="center" vertical="center" wrapText="1"/>
    </xf>
    <xf numFmtId="0" fontId="0" fillId="34" borderId="18" xfId="0" applyFill="1" applyBorder="1" applyAlignment="1">
      <alignment horizontal="center" wrapText="1"/>
    </xf>
    <xf numFmtId="0" fontId="26" fillId="34" borderId="2" xfId="0" applyFont="1" applyFill="1" applyBorder="1" applyAlignment="1">
      <alignment wrapText="1"/>
    </xf>
    <xf numFmtId="0" fontId="20" fillId="0" borderId="2" xfId="0" applyFont="1" applyBorder="1" applyAlignment="1">
      <alignment wrapText="1"/>
    </xf>
    <xf numFmtId="0" fontId="25" fillId="34" borderId="0" xfId="0" applyFont="1" applyFill="1" applyAlignment="1">
      <alignment horizontal="center" vertical="center" wrapText="1"/>
    </xf>
    <xf numFmtId="0" fontId="2" fillId="34" borderId="0" xfId="0" applyFont="1" applyFill="1" applyAlignment="1">
      <alignment horizontal="right" wrapText="1"/>
    </xf>
    <xf numFmtId="49" fontId="23" fillId="34" borderId="13" xfId="0" applyNumberFormat="1" applyFont="1" applyFill="1" applyBorder="1" applyAlignment="1">
      <alignment horizontal="center" vertical="center" wrapText="1" shrinkToFit="1"/>
    </xf>
    <xf numFmtId="0" fontId="0" fillId="34" borderId="16" xfId="0" applyFont="1" applyFill="1" applyBorder="1" applyAlignment="1">
      <alignment horizontal="center" wrapText="1"/>
    </xf>
    <xf numFmtId="0" fontId="23" fillId="34" borderId="14" xfId="0" applyFont="1" applyFill="1" applyBorder="1" applyAlignment="1">
      <alignment horizontal="center" vertical="center" wrapText="1"/>
    </xf>
    <xf numFmtId="0" fontId="0" fillId="34" borderId="17" xfId="0" applyFill="1" applyBorder="1" applyAlignment="1">
      <alignment horizontal="center" wrapText="1"/>
    </xf>
    <xf numFmtId="0" fontId="27" fillId="0" borderId="0" xfId="0" applyFont="1" applyFill="1" applyBorder="1" applyAlignment="1">
      <alignment horizontal="right"/>
    </xf>
    <xf numFmtId="0" fontId="27" fillId="0" borderId="0" xfId="0" applyFont="1" applyFill="1" applyBorder="1" applyAlignment="1">
      <alignment horizontal="right" wrapText="1"/>
    </xf>
    <xf numFmtId="4" fontId="27" fillId="0" borderId="0" xfId="0" applyNumberFormat="1" applyFont="1" applyFill="1" applyBorder="1" applyAlignment="1">
      <alignment horizontal="right"/>
    </xf>
    <xf numFmtId="0" fontId="24" fillId="0" borderId="0" xfId="0" applyFont="1" applyAlignment="1"/>
    <xf numFmtId="0" fontId="30" fillId="0" borderId="0" xfId="0" applyFont="1" applyFill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30" fillId="0" borderId="0" xfId="42" applyFont="1" applyAlignment="1">
      <alignment horizontal="center" wrapText="1"/>
    </xf>
    <xf numFmtId="0" fontId="23" fillId="0" borderId="1" xfId="42" applyFont="1" applyBorder="1" applyAlignment="1">
      <alignment horizontal="left" vertical="center" wrapText="1"/>
    </xf>
    <xf numFmtId="0" fontId="33" fillId="0" borderId="12" xfId="42" applyFont="1" applyBorder="1" applyAlignment="1">
      <alignment horizontal="left" vertical="center" wrapText="1"/>
    </xf>
    <xf numFmtId="0" fontId="23" fillId="0" borderId="1" xfId="42" applyFont="1" applyBorder="1" applyAlignment="1">
      <alignment vertical="center" wrapText="1"/>
    </xf>
    <xf numFmtId="0" fontId="33" fillId="0" borderId="12" xfId="42" applyFont="1" applyBorder="1" applyAlignment="1">
      <alignment wrapText="1"/>
    </xf>
    <xf numFmtId="0" fontId="23" fillId="0" borderId="2" xfId="42" applyFont="1" applyBorder="1" applyAlignment="1">
      <alignment horizontal="center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3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1"/>
  <sheetViews>
    <sheetView tabSelected="1" zoomScale="82" zoomScaleNormal="82" workbookViewId="0">
      <selection activeCell="A5" sqref="A5:C5"/>
    </sheetView>
  </sheetViews>
  <sheetFormatPr defaultRowHeight="15"/>
  <cols>
    <col min="1" max="1" width="29" style="1" customWidth="1"/>
    <col min="2" max="2" width="42.42578125" style="1" customWidth="1"/>
    <col min="3" max="3" width="20.140625" style="1" customWidth="1"/>
    <col min="4" max="16384" width="9.140625" style="1"/>
  </cols>
  <sheetData>
    <row r="1" spans="1:3" ht="15.75">
      <c r="A1" s="106" t="s">
        <v>0</v>
      </c>
      <c r="B1" s="106"/>
      <c r="C1" s="106"/>
    </row>
    <row r="2" spans="1:3" ht="15.75">
      <c r="A2" s="107" t="s">
        <v>1</v>
      </c>
      <c r="B2" s="108"/>
      <c r="C2" s="108"/>
    </row>
    <row r="3" spans="1:3" ht="15.75">
      <c r="A3" s="107" t="s">
        <v>185</v>
      </c>
      <c r="B3" s="108"/>
      <c r="C3" s="108"/>
    </row>
    <row r="4" spans="1:3" ht="15.75">
      <c r="A4" s="107" t="s">
        <v>272</v>
      </c>
      <c r="B4" s="108"/>
      <c r="C4" s="108"/>
    </row>
    <row r="5" spans="1:3" ht="15.75">
      <c r="A5" s="106" t="s">
        <v>0</v>
      </c>
      <c r="B5" s="106"/>
      <c r="C5" s="106"/>
    </row>
    <row r="6" spans="1:3" ht="15.75">
      <c r="A6" s="107" t="s">
        <v>1</v>
      </c>
      <c r="B6" s="108"/>
      <c r="C6" s="108"/>
    </row>
    <row r="7" spans="1:3" ht="15.75">
      <c r="A7" s="107" t="s">
        <v>185</v>
      </c>
      <c r="B7" s="108"/>
      <c r="C7" s="108"/>
    </row>
    <row r="8" spans="1:3" ht="15.75">
      <c r="A8" s="107" t="s">
        <v>262</v>
      </c>
      <c r="B8" s="108"/>
      <c r="C8" s="108"/>
    </row>
    <row r="9" spans="1:3" ht="41.25" customHeight="1">
      <c r="A9" s="109" t="s">
        <v>205</v>
      </c>
      <c r="B9" s="109"/>
      <c r="C9" s="109"/>
    </row>
    <row r="10" spans="1:3" ht="22.5" customHeight="1">
      <c r="A10" s="3"/>
      <c r="B10" s="3"/>
      <c r="C10" s="64" t="s">
        <v>22</v>
      </c>
    </row>
    <row r="11" spans="1:3" ht="31.5">
      <c r="A11" s="52" t="s">
        <v>21</v>
      </c>
      <c r="B11" s="52" t="s">
        <v>2</v>
      </c>
      <c r="C11" s="52" t="s">
        <v>23</v>
      </c>
    </row>
    <row r="12" spans="1:3" ht="22.5" customHeight="1">
      <c r="A12" s="53"/>
      <c r="B12" s="54" t="s">
        <v>3</v>
      </c>
      <c r="C12" s="55">
        <f>C15+C13+C17</f>
        <v>895</v>
      </c>
    </row>
    <row r="13" spans="1:3" ht="21.75" customHeight="1">
      <c r="A13" s="51" t="s">
        <v>4</v>
      </c>
      <c r="B13" s="56" t="s">
        <v>24</v>
      </c>
      <c r="C13" s="57">
        <f>C14</f>
        <v>250</v>
      </c>
    </row>
    <row r="14" spans="1:3" ht="85.5" customHeight="1">
      <c r="A14" s="51" t="s">
        <v>6</v>
      </c>
      <c r="B14" s="51" t="s">
        <v>5</v>
      </c>
      <c r="C14" s="57">
        <v>250</v>
      </c>
    </row>
    <row r="15" spans="1:3" ht="24.75" customHeight="1">
      <c r="A15" s="51" t="s">
        <v>7</v>
      </c>
      <c r="B15" s="58" t="s">
        <v>25</v>
      </c>
      <c r="C15" s="59">
        <f>C16</f>
        <v>200</v>
      </c>
    </row>
    <row r="16" spans="1:3" ht="64.5" customHeight="1">
      <c r="A16" s="51" t="s">
        <v>26</v>
      </c>
      <c r="B16" s="51" t="s">
        <v>8</v>
      </c>
      <c r="C16" s="59">
        <v>200</v>
      </c>
    </row>
    <row r="17" spans="1:3" ht="28.5" customHeight="1">
      <c r="A17" s="51" t="s">
        <v>27</v>
      </c>
      <c r="B17" s="56" t="s">
        <v>9</v>
      </c>
      <c r="C17" s="57">
        <f>C18</f>
        <v>445</v>
      </c>
    </row>
    <row r="18" spans="1:3" ht="117" customHeight="1">
      <c r="A18" s="51" t="s">
        <v>10</v>
      </c>
      <c r="B18" s="51" t="s">
        <v>11</v>
      </c>
      <c r="C18" s="57">
        <f>245+200</f>
        <v>445</v>
      </c>
    </row>
    <row r="19" spans="1:3" ht="21.75" customHeight="1">
      <c r="A19" s="53"/>
      <c r="B19" s="54" t="s">
        <v>12</v>
      </c>
      <c r="C19" s="55">
        <f>C20+C21</f>
        <v>100</v>
      </c>
    </row>
    <row r="20" spans="1:3" ht="135" customHeight="1">
      <c r="A20" s="60" t="s">
        <v>183</v>
      </c>
      <c r="B20" s="61" t="s">
        <v>28</v>
      </c>
      <c r="C20" s="59">
        <v>50</v>
      </c>
    </row>
    <row r="21" spans="1:3" ht="116.25" customHeight="1">
      <c r="A21" s="62" t="s">
        <v>13</v>
      </c>
      <c r="B21" s="62" t="s">
        <v>29</v>
      </c>
      <c r="C21" s="59">
        <v>50</v>
      </c>
    </row>
    <row r="22" spans="1:3" ht="30.75" customHeight="1">
      <c r="A22" s="53"/>
      <c r="B22" s="58" t="s">
        <v>14</v>
      </c>
      <c r="C22" s="55">
        <f>C12+C19</f>
        <v>995</v>
      </c>
    </row>
    <row r="23" spans="1:3" ht="54.75" customHeight="1">
      <c r="A23" s="50"/>
      <c r="B23" s="58" t="s">
        <v>15</v>
      </c>
      <c r="C23" s="55">
        <f>C24+C30+C29+C27+C28</f>
        <v>8654.4</v>
      </c>
    </row>
    <row r="24" spans="1:3" ht="54.75" customHeight="1">
      <c r="A24" s="51" t="s">
        <v>16</v>
      </c>
      <c r="B24" s="51" t="s">
        <v>17</v>
      </c>
      <c r="C24" s="57">
        <f>C26+C25</f>
        <v>3634.5</v>
      </c>
    </row>
    <row r="25" spans="1:3" ht="111.75" customHeight="1">
      <c r="A25" s="63"/>
      <c r="B25" s="51" t="s">
        <v>18</v>
      </c>
      <c r="C25" s="57">
        <v>3587.5</v>
      </c>
    </row>
    <row r="26" spans="1:3" ht="48" customHeight="1">
      <c r="A26" s="51"/>
      <c r="B26" s="51" t="s">
        <v>19</v>
      </c>
      <c r="C26" s="57">
        <v>47</v>
      </c>
    </row>
    <row r="27" spans="1:3" ht="39" customHeight="1">
      <c r="A27" s="51" t="s">
        <v>208</v>
      </c>
      <c r="B27" s="51" t="s">
        <v>209</v>
      </c>
      <c r="C27" s="57">
        <f>1000+1550.3</f>
        <v>2550.3000000000002</v>
      </c>
    </row>
    <row r="28" spans="1:3" ht="96" customHeight="1">
      <c r="A28" s="51" t="s">
        <v>213</v>
      </c>
      <c r="B28" s="51" t="s">
        <v>214</v>
      </c>
      <c r="C28" s="57">
        <f>900+21</f>
        <v>921</v>
      </c>
    </row>
    <row r="29" spans="1:3" ht="51" customHeight="1">
      <c r="A29" s="51" t="s">
        <v>206</v>
      </c>
      <c r="B29" s="51" t="s">
        <v>207</v>
      </c>
      <c r="C29" s="57">
        <f>378.2</f>
        <v>378.2</v>
      </c>
    </row>
    <row r="30" spans="1:3" ht="45" customHeight="1">
      <c r="A30" s="51" t="s">
        <v>200</v>
      </c>
      <c r="B30" s="51" t="s">
        <v>201</v>
      </c>
      <c r="C30" s="57">
        <f>4672.9-2102.5-200-1700+500</f>
        <v>1170.3999999999996</v>
      </c>
    </row>
    <row r="31" spans="1:3" ht="19.5" customHeight="1">
      <c r="A31" s="2" t="s">
        <v>20</v>
      </c>
      <c r="B31" s="2"/>
      <c r="C31" s="4">
        <f>C23+C22</f>
        <v>9649.4</v>
      </c>
    </row>
  </sheetData>
  <mergeCells count="9">
    <mergeCell ref="A1:C1"/>
    <mergeCell ref="A2:C2"/>
    <mergeCell ref="A3:C3"/>
    <mergeCell ref="A4:C4"/>
    <mergeCell ref="A9:C9"/>
    <mergeCell ref="A5:C5"/>
    <mergeCell ref="A6:C6"/>
    <mergeCell ref="A7:C7"/>
    <mergeCell ref="A8:C8"/>
  </mergeCells>
  <pageMargins left="0.61" right="0.26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68"/>
  <sheetViews>
    <sheetView zoomScale="86" zoomScaleNormal="86" workbookViewId="0">
      <selection activeCell="A4" sqref="A4:G4"/>
    </sheetView>
  </sheetViews>
  <sheetFormatPr defaultRowHeight="15.75"/>
  <cols>
    <col min="1" max="1" width="65.140625" style="26" customWidth="1"/>
    <col min="2" max="2" width="6.42578125" style="26" customWidth="1"/>
    <col min="3" max="3" width="6.140625" style="26" customWidth="1"/>
    <col min="4" max="4" width="6.85546875" style="26" customWidth="1"/>
    <col min="5" max="5" width="9.140625" style="26"/>
    <col min="6" max="6" width="6.5703125" style="26" customWidth="1"/>
    <col min="7" max="7" width="17.85546875" style="26" customWidth="1"/>
    <col min="8" max="16384" width="9.140625" style="5"/>
  </cols>
  <sheetData>
    <row r="1" spans="1:7">
      <c r="A1" s="110" t="s">
        <v>212</v>
      </c>
      <c r="B1" s="110"/>
      <c r="C1" s="110"/>
      <c r="D1" s="110"/>
      <c r="E1" s="110"/>
      <c r="F1" s="110"/>
      <c r="G1" s="110"/>
    </row>
    <row r="2" spans="1:7">
      <c r="A2" s="110" t="s">
        <v>1</v>
      </c>
      <c r="B2" s="110"/>
      <c r="C2" s="110"/>
      <c r="D2" s="110"/>
      <c r="E2" s="110"/>
      <c r="F2" s="110"/>
      <c r="G2" s="110"/>
    </row>
    <row r="3" spans="1:7">
      <c r="A3" s="110" t="s">
        <v>178</v>
      </c>
      <c r="B3" s="110"/>
      <c r="C3" s="110"/>
      <c r="D3" s="110"/>
      <c r="E3" s="110"/>
      <c r="F3" s="110"/>
      <c r="G3" s="110"/>
    </row>
    <row r="4" spans="1:7">
      <c r="A4" s="110" t="s">
        <v>271</v>
      </c>
      <c r="B4" s="110"/>
      <c r="C4" s="110"/>
      <c r="D4" s="110"/>
      <c r="E4" s="110"/>
      <c r="F4" s="110"/>
      <c r="G4" s="110"/>
    </row>
    <row r="5" spans="1:7">
      <c r="A5" s="110" t="s">
        <v>260</v>
      </c>
      <c r="B5" s="110"/>
      <c r="C5" s="110"/>
      <c r="D5" s="110"/>
      <c r="E5" s="110"/>
      <c r="F5" s="110"/>
      <c r="G5" s="110"/>
    </row>
    <row r="6" spans="1:7">
      <c r="A6" s="110" t="s">
        <v>1</v>
      </c>
      <c r="B6" s="110"/>
      <c r="C6" s="110"/>
      <c r="D6" s="110"/>
      <c r="E6" s="110"/>
      <c r="F6" s="110"/>
      <c r="G6" s="110"/>
    </row>
    <row r="7" spans="1:7">
      <c r="A7" s="110" t="s">
        <v>178</v>
      </c>
      <c r="B7" s="110"/>
      <c r="C7" s="110"/>
      <c r="D7" s="110"/>
      <c r="E7" s="110"/>
      <c r="F7" s="110"/>
      <c r="G7" s="110"/>
    </row>
    <row r="8" spans="1:7">
      <c r="A8" s="110" t="s">
        <v>261</v>
      </c>
      <c r="B8" s="110"/>
      <c r="C8" s="110"/>
      <c r="D8" s="110"/>
      <c r="E8" s="110"/>
      <c r="F8" s="110"/>
      <c r="G8" s="110"/>
    </row>
    <row r="9" spans="1:7" ht="59.25" customHeight="1">
      <c r="A9" s="115" t="s">
        <v>187</v>
      </c>
      <c r="B9" s="115"/>
      <c r="C9" s="115"/>
      <c r="D9" s="115"/>
      <c r="E9" s="115"/>
      <c r="F9" s="115"/>
      <c r="G9" s="115"/>
    </row>
    <row r="10" spans="1:7" ht="14.25" customHeight="1" thickBot="1">
      <c r="A10" s="116" t="s">
        <v>22</v>
      </c>
      <c r="B10" s="116"/>
      <c r="C10" s="116"/>
      <c r="D10" s="116"/>
      <c r="E10" s="116"/>
      <c r="F10" s="116"/>
      <c r="G10" s="116"/>
    </row>
    <row r="11" spans="1:7">
      <c r="A11" s="117" t="s">
        <v>31</v>
      </c>
      <c r="B11" s="119" t="s">
        <v>32</v>
      </c>
      <c r="C11" s="119" t="s">
        <v>33</v>
      </c>
      <c r="D11" s="119" t="s">
        <v>34</v>
      </c>
      <c r="E11" s="119" t="s">
        <v>35</v>
      </c>
      <c r="F11" s="119" t="s">
        <v>36</v>
      </c>
      <c r="G11" s="111" t="s">
        <v>23</v>
      </c>
    </row>
    <row r="12" spans="1:7" ht="16.5" thickBot="1">
      <c r="A12" s="118"/>
      <c r="B12" s="120"/>
      <c r="C12" s="120"/>
      <c r="D12" s="120"/>
      <c r="E12" s="120"/>
      <c r="F12" s="120"/>
      <c r="G12" s="112"/>
    </row>
    <row r="13" spans="1:7">
      <c r="A13" s="6">
        <v>1</v>
      </c>
      <c r="B13" s="7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</row>
    <row r="14" spans="1:7">
      <c r="A14" s="9" t="s">
        <v>186</v>
      </c>
      <c r="B14" s="10" t="s">
        <v>189</v>
      </c>
      <c r="C14" s="10"/>
      <c r="D14" s="10"/>
      <c r="E14" s="10"/>
      <c r="F14" s="10"/>
      <c r="G14" s="11">
        <f>G15+G39+G48+G52+G56+G82+G86+G90+G96+G100+G104</f>
        <v>9649.4</v>
      </c>
    </row>
    <row r="15" spans="1:7">
      <c r="A15" s="12" t="s">
        <v>37</v>
      </c>
      <c r="B15" s="10"/>
      <c r="C15" s="10" t="s">
        <v>38</v>
      </c>
      <c r="D15" s="10"/>
      <c r="E15" s="10"/>
      <c r="F15" s="10"/>
      <c r="G15" s="11">
        <f>G16+G19+G31+G34</f>
        <v>2138.1</v>
      </c>
    </row>
    <row r="16" spans="1:7" ht="47.25" hidden="1" customHeight="1">
      <c r="A16" s="13" t="s">
        <v>40</v>
      </c>
      <c r="B16" s="10"/>
      <c r="C16" s="10" t="s">
        <v>38</v>
      </c>
      <c r="D16" s="10" t="s">
        <v>41</v>
      </c>
      <c r="E16" s="10"/>
      <c r="F16" s="10"/>
      <c r="G16" s="11">
        <f>G17</f>
        <v>0</v>
      </c>
    </row>
    <row r="17" spans="1:7" ht="15.75" hidden="1" customHeight="1">
      <c r="A17" s="19" t="s">
        <v>140</v>
      </c>
      <c r="B17" s="15"/>
      <c r="C17" s="15" t="s">
        <v>38</v>
      </c>
      <c r="D17" s="15" t="s">
        <v>41</v>
      </c>
      <c r="E17" s="15" t="s">
        <v>99</v>
      </c>
      <c r="F17" s="15"/>
      <c r="G17" s="16">
        <f>G18</f>
        <v>0</v>
      </c>
    </row>
    <row r="18" spans="1:7" ht="31.5" hidden="1" customHeight="1">
      <c r="A18" s="14" t="s">
        <v>110</v>
      </c>
      <c r="B18" s="15"/>
      <c r="C18" s="15" t="s">
        <v>38</v>
      </c>
      <c r="D18" s="15" t="s">
        <v>41</v>
      </c>
      <c r="E18" s="15" t="s">
        <v>99</v>
      </c>
      <c r="F18" s="15" t="s">
        <v>111</v>
      </c>
      <c r="G18" s="16">
        <v>0</v>
      </c>
    </row>
    <row r="19" spans="1:7" ht="47.25">
      <c r="A19" s="13" t="s">
        <v>96</v>
      </c>
      <c r="B19" s="10"/>
      <c r="C19" s="10" t="s">
        <v>38</v>
      </c>
      <c r="D19" s="10" t="s">
        <v>44</v>
      </c>
      <c r="E19" s="10"/>
      <c r="F19" s="10"/>
      <c r="G19" s="11">
        <f>G20+G27</f>
        <v>1889.6</v>
      </c>
    </row>
    <row r="20" spans="1:7" ht="47.25">
      <c r="A20" s="14" t="s">
        <v>97</v>
      </c>
      <c r="B20" s="15"/>
      <c r="C20" s="15" t="s">
        <v>38</v>
      </c>
      <c r="D20" s="15" t="s">
        <v>44</v>
      </c>
      <c r="E20" s="15" t="s">
        <v>98</v>
      </c>
      <c r="F20" s="15"/>
      <c r="G20" s="16">
        <f>G21</f>
        <v>1756.6</v>
      </c>
    </row>
    <row r="21" spans="1:7">
      <c r="A21" s="17" t="s">
        <v>42</v>
      </c>
      <c r="B21" s="15"/>
      <c r="C21" s="15" t="s">
        <v>38</v>
      </c>
      <c r="D21" s="15" t="s">
        <v>44</v>
      </c>
      <c r="E21" s="15" t="s">
        <v>99</v>
      </c>
      <c r="F21" s="15"/>
      <c r="G21" s="16">
        <f>G22+G24</f>
        <v>1756.6</v>
      </c>
    </row>
    <row r="22" spans="1:7">
      <c r="A22" s="14" t="s">
        <v>100</v>
      </c>
      <c r="B22" s="15"/>
      <c r="C22" s="15" t="s">
        <v>38</v>
      </c>
      <c r="D22" s="15" t="s">
        <v>44</v>
      </c>
      <c r="E22" s="15" t="s">
        <v>99</v>
      </c>
      <c r="F22" s="15" t="s">
        <v>101</v>
      </c>
      <c r="G22" s="16">
        <f>G23</f>
        <v>1291.0999999999999</v>
      </c>
    </row>
    <row r="23" spans="1:7">
      <c r="A23" s="14" t="s">
        <v>102</v>
      </c>
      <c r="B23" s="15"/>
      <c r="C23" s="15" t="s">
        <v>38</v>
      </c>
      <c r="D23" s="15" t="s">
        <v>44</v>
      </c>
      <c r="E23" s="15" t="s">
        <v>99</v>
      </c>
      <c r="F23" s="15" t="s">
        <v>103</v>
      </c>
      <c r="G23" s="16">
        <f>1038.5+61.3+191.3</f>
        <v>1291.0999999999999</v>
      </c>
    </row>
    <row r="24" spans="1:7">
      <c r="A24" s="14" t="s">
        <v>106</v>
      </c>
      <c r="B24" s="15"/>
      <c r="C24" s="15" t="s">
        <v>38</v>
      </c>
      <c r="D24" s="15" t="s">
        <v>44</v>
      </c>
      <c r="E24" s="15" t="s">
        <v>99</v>
      </c>
      <c r="F24" s="15" t="s">
        <v>107</v>
      </c>
      <c r="G24" s="16">
        <f>G25+G26</f>
        <v>465.5</v>
      </c>
    </row>
    <row r="25" spans="1:7" ht="31.5">
      <c r="A25" s="14" t="s">
        <v>108</v>
      </c>
      <c r="B25" s="15"/>
      <c r="C25" s="15" t="s">
        <v>38</v>
      </c>
      <c r="D25" s="15" t="s">
        <v>44</v>
      </c>
      <c r="E25" s="15" t="s">
        <v>99</v>
      </c>
      <c r="F25" s="15" t="s">
        <v>109</v>
      </c>
      <c r="G25" s="16">
        <v>61</v>
      </c>
    </row>
    <row r="26" spans="1:7" ht="29.25" customHeight="1">
      <c r="A26" s="14" t="s">
        <v>110</v>
      </c>
      <c r="B26" s="15"/>
      <c r="C26" s="15" t="s">
        <v>38</v>
      </c>
      <c r="D26" s="15" t="s">
        <v>44</v>
      </c>
      <c r="E26" s="15" t="s">
        <v>99</v>
      </c>
      <c r="F26" s="15" t="s">
        <v>111</v>
      </c>
      <c r="G26" s="16">
        <f>394.5+10</f>
        <v>404.5</v>
      </c>
    </row>
    <row r="27" spans="1:7" ht="31.5">
      <c r="A27" s="14" t="s">
        <v>45</v>
      </c>
      <c r="B27" s="15"/>
      <c r="C27" s="15" t="s">
        <v>38</v>
      </c>
      <c r="D27" s="15" t="s">
        <v>44</v>
      </c>
      <c r="E27" s="15" t="s">
        <v>112</v>
      </c>
      <c r="F27" s="15"/>
      <c r="G27" s="16">
        <f>G28</f>
        <v>133</v>
      </c>
    </row>
    <row r="28" spans="1:7">
      <c r="A28" s="14" t="s">
        <v>100</v>
      </c>
      <c r="B28" s="15"/>
      <c r="C28" s="15" t="s">
        <v>38</v>
      </c>
      <c r="D28" s="15" t="s">
        <v>44</v>
      </c>
      <c r="E28" s="15" t="s">
        <v>112</v>
      </c>
      <c r="F28" s="15" t="s">
        <v>101</v>
      </c>
      <c r="G28" s="16">
        <f>G29+G30</f>
        <v>133</v>
      </c>
    </row>
    <row r="29" spans="1:7">
      <c r="A29" s="14" t="s">
        <v>102</v>
      </c>
      <c r="B29" s="15"/>
      <c r="C29" s="15" t="s">
        <v>38</v>
      </c>
      <c r="D29" s="15" t="s">
        <v>44</v>
      </c>
      <c r="E29" s="15" t="s">
        <v>112</v>
      </c>
      <c r="F29" s="15" t="s">
        <v>103</v>
      </c>
      <c r="G29" s="16">
        <f>385.6-61.3-191.3</f>
        <v>133</v>
      </c>
    </row>
    <row r="30" spans="1:7" hidden="1">
      <c r="A30" s="14" t="s">
        <v>104</v>
      </c>
      <c r="B30" s="15"/>
      <c r="C30" s="15" t="s">
        <v>38</v>
      </c>
      <c r="D30" s="15" t="s">
        <v>44</v>
      </c>
      <c r="E30" s="15" t="s">
        <v>112</v>
      </c>
      <c r="F30" s="15" t="s">
        <v>105</v>
      </c>
      <c r="G30" s="16">
        <v>0</v>
      </c>
    </row>
    <row r="31" spans="1:7">
      <c r="A31" s="18" t="s">
        <v>47</v>
      </c>
      <c r="B31" s="10"/>
      <c r="C31" s="10" t="s">
        <v>38</v>
      </c>
      <c r="D31" s="10" t="s">
        <v>48</v>
      </c>
      <c r="E31" s="10"/>
      <c r="F31" s="10"/>
      <c r="G31" s="11">
        <f>G32</f>
        <v>78.5</v>
      </c>
    </row>
    <row r="32" spans="1:7">
      <c r="A32" s="14" t="s">
        <v>113</v>
      </c>
      <c r="B32" s="15"/>
      <c r="C32" s="15" t="s">
        <v>38</v>
      </c>
      <c r="D32" s="15" t="s">
        <v>48</v>
      </c>
      <c r="E32" s="15" t="s">
        <v>114</v>
      </c>
      <c r="F32" s="15"/>
      <c r="G32" s="16">
        <f>G33</f>
        <v>78.5</v>
      </c>
    </row>
    <row r="33" spans="1:7">
      <c r="A33" s="14" t="s">
        <v>115</v>
      </c>
      <c r="B33" s="15"/>
      <c r="C33" s="15" t="s">
        <v>38</v>
      </c>
      <c r="D33" s="15" t="s">
        <v>48</v>
      </c>
      <c r="E33" s="15" t="s">
        <v>114</v>
      </c>
      <c r="F33" s="15" t="s">
        <v>116</v>
      </c>
      <c r="G33" s="16">
        <f>100-21.5</f>
        <v>78.5</v>
      </c>
    </row>
    <row r="34" spans="1:7">
      <c r="A34" s="18" t="s">
        <v>50</v>
      </c>
      <c r="B34" s="10"/>
      <c r="C34" s="10" t="s">
        <v>38</v>
      </c>
      <c r="D34" s="10" t="s">
        <v>51</v>
      </c>
      <c r="E34" s="10"/>
      <c r="F34" s="10"/>
      <c r="G34" s="11">
        <f>G35+G37</f>
        <v>170</v>
      </c>
    </row>
    <row r="35" spans="1:7" s="69" customFormat="1" ht="47.25">
      <c r="A35" s="34" t="s">
        <v>117</v>
      </c>
      <c r="B35" s="67"/>
      <c r="C35" s="67" t="s">
        <v>38</v>
      </c>
      <c r="D35" s="67" t="s">
        <v>51</v>
      </c>
      <c r="E35" s="67" t="s">
        <v>118</v>
      </c>
      <c r="F35" s="67"/>
      <c r="G35" s="68">
        <f>G36+70</f>
        <v>170</v>
      </c>
    </row>
    <row r="36" spans="1:7" s="69" customFormat="1" ht="31.5" hidden="1">
      <c r="A36" s="34" t="s">
        <v>110</v>
      </c>
      <c r="B36" s="67"/>
      <c r="C36" s="67" t="s">
        <v>38</v>
      </c>
      <c r="D36" s="67" t="s">
        <v>51</v>
      </c>
      <c r="E36" s="67" t="s">
        <v>118</v>
      </c>
      <c r="F36" s="67" t="s">
        <v>111</v>
      </c>
      <c r="G36" s="68">
        <v>100</v>
      </c>
    </row>
    <row r="37" spans="1:7" s="69" customFormat="1" hidden="1">
      <c r="A37" s="34" t="s">
        <v>52</v>
      </c>
      <c r="B37" s="67"/>
      <c r="C37" s="67" t="s">
        <v>38</v>
      </c>
      <c r="D37" s="67" t="s">
        <v>51</v>
      </c>
      <c r="E37" s="67" t="s">
        <v>119</v>
      </c>
      <c r="F37" s="67"/>
      <c r="G37" s="68">
        <f>G38</f>
        <v>0</v>
      </c>
    </row>
    <row r="38" spans="1:7" s="69" customFormat="1" ht="94.5" hidden="1">
      <c r="A38" s="34" t="s">
        <v>120</v>
      </c>
      <c r="B38" s="67"/>
      <c r="C38" s="67" t="s">
        <v>38</v>
      </c>
      <c r="D38" s="67" t="s">
        <v>51</v>
      </c>
      <c r="E38" s="67" t="s">
        <v>119</v>
      </c>
      <c r="F38" s="67" t="s">
        <v>121</v>
      </c>
      <c r="G38" s="70">
        <v>0</v>
      </c>
    </row>
    <row r="39" spans="1:7" s="69" customFormat="1" hidden="1">
      <c r="A39" s="35" t="s">
        <v>122</v>
      </c>
      <c r="B39" s="71"/>
      <c r="C39" s="71" t="s">
        <v>58</v>
      </c>
      <c r="D39" s="71"/>
      <c r="E39" s="71"/>
      <c r="F39" s="71"/>
      <c r="G39" s="72">
        <f>G40</f>
        <v>0</v>
      </c>
    </row>
    <row r="40" spans="1:7" s="69" customFormat="1" hidden="1">
      <c r="A40" s="35" t="s">
        <v>123</v>
      </c>
      <c r="B40" s="71"/>
      <c r="C40" s="71" t="s">
        <v>58</v>
      </c>
      <c r="D40" s="71" t="s">
        <v>41</v>
      </c>
      <c r="E40" s="71"/>
      <c r="F40" s="71"/>
      <c r="G40" s="72">
        <f>G41</f>
        <v>0</v>
      </c>
    </row>
    <row r="41" spans="1:7" s="69" customFormat="1" ht="31.5" hidden="1">
      <c r="A41" s="34" t="s">
        <v>124</v>
      </c>
      <c r="B41" s="67"/>
      <c r="C41" s="67" t="s">
        <v>58</v>
      </c>
      <c r="D41" s="67" t="s">
        <v>41</v>
      </c>
      <c r="E41" s="67" t="s">
        <v>125</v>
      </c>
      <c r="F41" s="67"/>
      <c r="G41" s="68">
        <f>G42+G45</f>
        <v>0</v>
      </c>
    </row>
    <row r="42" spans="1:7" s="69" customFormat="1" hidden="1">
      <c r="A42" s="34" t="s">
        <v>100</v>
      </c>
      <c r="B42" s="67"/>
      <c r="C42" s="67" t="s">
        <v>58</v>
      </c>
      <c r="D42" s="67" t="s">
        <v>41</v>
      </c>
      <c r="E42" s="67" t="s">
        <v>125</v>
      </c>
      <c r="F42" s="67" t="s">
        <v>101</v>
      </c>
      <c r="G42" s="68">
        <f>G43+G44</f>
        <v>0</v>
      </c>
    </row>
    <row r="43" spans="1:7" s="69" customFormat="1" hidden="1">
      <c r="A43" s="34" t="s">
        <v>102</v>
      </c>
      <c r="B43" s="67"/>
      <c r="C43" s="67" t="s">
        <v>58</v>
      </c>
      <c r="D43" s="67" t="s">
        <v>41</v>
      </c>
      <c r="E43" s="67" t="s">
        <v>125</v>
      </c>
      <c r="F43" s="67" t="s">
        <v>103</v>
      </c>
      <c r="G43" s="68">
        <v>0</v>
      </c>
    </row>
    <row r="44" spans="1:7" s="69" customFormat="1" hidden="1">
      <c r="A44" s="34" t="s">
        <v>104</v>
      </c>
      <c r="B44" s="67"/>
      <c r="C44" s="67" t="s">
        <v>58</v>
      </c>
      <c r="D44" s="67" t="s">
        <v>41</v>
      </c>
      <c r="E44" s="67" t="s">
        <v>125</v>
      </c>
      <c r="F44" s="67" t="s">
        <v>105</v>
      </c>
      <c r="G44" s="68"/>
    </row>
    <row r="45" spans="1:7" s="69" customFormat="1" hidden="1">
      <c r="A45" s="34" t="s">
        <v>106</v>
      </c>
      <c r="B45" s="67"/>
      <c r="C45" s="67" t="s">
        <v>58</v>
      </c>
      <c r="D45" s="67" t="s">
        <v>41</v>
      </c>
      <c r="E45" s="67" t="s">
        <v>125</v>
      </c>
      <c r="F45" s="67" t="s">
        <v>107</v>
      </c>
      <c r="G45" s="68">
        <f>G46+G47</f>
        <v>0</v>
      </c>
    </row>
    <row r="46" spans="1:7" s="69" customFormat="1" ht="31.5" hidden="1">
      <c r="A46" s="34" t="s">
        <v>108</v>
      </c>
      <c r="B46" s="67"/>
      <c r="C46" s="67" t="s">
        <v>58</v>
      </c>
      <c r="D46" s="67" t="s">
        <v>41</v>
      </c>
      <c r="E46" s="67" t="s">
        <v>125</v>
      </c>
      <c r="F46" s="67" t="s">
        <v>109</v>
      </c>
      <c r="G46" s="68">
        <v>0</v>
      </c>
    </row>
    <row r="47" spans="1:7" s="69" customFormat="1" ht="31.5" hidden="1">
      <c r="A47" s="34" t="s">
        <v>110</v>
      </c>
      <c r="B47" s="67"/>
      <c r="C47" s="67" t="s">
        <v>58</v>
      </c>
      <c r="D47" s="67" t="s">
        <v>41</v>
      </c>
      <c r="E47" s="67" t="s">
        <v>125</v>
      </c>
      <c r="F47" s="67" t="s">
        <v>111</v>
      </c>
      <c r="G47" s="68">
        <v>0</v>
      </c>
    </row>
    <row r="48" spans="1:7" s="69" customFormat="1" ht="31.5">
      <c r="A48" s="35" t="s">
        <v>126</v>
      </c>
      <c r="B48" s="71"/>
      <c r="C48" s="71" t="s">
        <v>41</v>
      </c>
      <c r="D48" s="71"/>
      <c r="E48" s="71"/>
      <c r="F48" s="71"/>
      <c r="G48" s="72">
        <f>G49</f>
        <v>378.2</v>
      </c>
    </row>
    <row r="49" spans="1:7" s="69" customFormat="1" ht="55.5" customHeight="1">
      <c r="A49" s="35" t="s">
        <v>127</v>
      </c>
      <c r="B49" s="71"/>
      <c r="C49" s="71" t="s">
        <v>41</v>
      </c>
      <c r="D49" s="71" t="s">
        <v>74</v>
      </c>
      <c r="E49" s="71"/>
      <c r="F49" s="71"/>
      <c r="G49" s="72">
        <f>G50</f>
        <v>378.2</v>
      </c>
    </row>
    <row r="50" spans="1:7" s="69" customFormat="1">
      <c r="A50" s="34" t="s">
        <v>128</v>
      </c>
      <c r="B50" s="67"/>
      <c r="C50" s="67" t="s">
        <v>41</v>
      </c>
      <c r="D50" s="67" t="s">
        <v>74</v>
      </c>
      <c r="E50" s="67" t="s">
        <v>129</v>
      </c>
      <c r="F50" s="67"/>
      <c r="G50" s="68">
        <f>G51</f>
        <v>378.2</v>
      </c>
    </row>
    <row r="51" spans="1:7" s="69" customFormat="1" ht="24" customHeight="1">
      <c r="A51" s="14" t="s">
        <v>110</v>
      </c>
      <c r="B51" s="67"/>
      <c r="C51" s="67" t="s">
        <v>41</v>
      </c>
      <c r="D51" s="67" t="s">
        <v>74</v>
      </c>
      <c r="E51" s="67" t="s">
        <v>129</v>
      </c>
      <c r="F51" s="67" t="s">
        <v>111</v>
      </c>
      <c r="G51" s="68">
        <v>378.2</v>
      </c>
    </row>
    <row r="52" spans="1:7" s="69" customFormat="1">
      <c r="A52" s="35" t="s">
        <v>53</v>
      </c>
      <c r="B52" s="71"/>
      <c r="C52" s="71" t="s">
        <v>44</v>
      </c>
      <c r="D52" s="71"/>
      <c r="E52" s="71"/>
      <c r="F52" s="71"/>
      <c r="G52" s="72">
        <f>G53</f>
        <v>0</v>
      </c>
    </row>
    <row r="53" spans="1:7">
      <c r="A53" s="18" t="s">
        <v>146</v>
      </c>
      <c r="B53" s="10"/>
      <c r="C53" s="10" t="s">
        <v>44</v>
      </c>
      <c r="D53" s="10" t="s">
        <v>74</v>
      </c>
      <c r="E53" s="10"/>
      <c r="F53" s="10"/>
      <c r="G53" s="11">
        <f>G54</f>
        <v>0</v>
      </c>
    </row>
    <row r="54" spans="1:7" ht="31.5">
      <c r="A54" s="14" t="s">
        <v>147</v>
      </c>
      <c r="B54" s="15"/>
      <c r="C54" s="15" t="s">
        <v>44</v>
      </c>
      <c r="D54" s="15" t="s">
        <v>74</v>
      </c>
      <c r="E54" s="15" t="s">
        <v>149</v>
      </c>
      <c r="F54" s="15"/>
      <c r="G54" s="16">
        <f>G55</f>
        <v>0</v>
      </c>
    </row>
    <row r="55" spans="1:7" ht="56.25" customHeight="1">
      <c r="A55" s="14" t="s">
        <v>221</v>
      </c>
      <c r="B55" s="15"/>
      <c r="C55" s="15" t="s">
        <v>44</v>
      </c>
      <c r="D55" s="15" t="s">
        <v>74</v>
      </c>
      <c r="E55" s="15" t="s">
        <v>149</v>
      </c>
      <c r="F55" s="28" t="s">
        <v>220</v>
      </c>
      <c r="G55" s="16">
        <f>2300.5-198-2102.5</f>
        <v>0</v>
      </c>
    </row>
    <row r="56" spans="1:7" ht="19.5" customHeight="1">
      <c r="A56" s="18" t="s">
        <v>55</v>
      </c>
      <c r="B56" s="10"/>
      <c r="C56" s="10" t="s">
        <v>56</v>
      </c>
      <c r="D56" s="10"/>
      <c r="E56" s="10"/>
      <c r="F56" s="10"/>
      <c r="G56" s="11">
        <f>G63+G60+G57</f>
        <v>3735.5</v>
      </c>
    </row>
    <row r="57" spans="1:7" ht="19.5" customHeight="1">
      <c r="A57" s="18" t="s">
        <v>217</v>
      </c>
      <c r="B57" s="10"/>
      <c r="C57" s="10" t="s">
        <v>56</v>
      </c>
      <c r="D57" s="10" t="s">
        <v>38</v>
      </c>
      <c r="E57" s="10"/>
      <c r="F57" s="10"/>
      <c r="G57" s="11">
        <f>G58</f>
        <v>21.5</v>
      </c>
    </row>
    <row r="58" spans="1:7" ht="19.5" customHeight="1">
      <c r="A58" s="14" t="s">
        <v>219</v>
      </c>
      <c r="B58" s="15"/>
      <c r="C58" s="15" t="s">
        <v>56</v>
      </c>
      <c r="D58" s="15" t="s">
        <v>38</v>
      </c>
      <c r="E58" s="15" t="s">
        <v>218</v>
      </c>
      <c r="F58" s="15"/>
      <c r="G58" s="16">
        <f>G59</f>
        <v>21.5</v>
      </c>
    </row>
    <row r="59" spans="1:7" ht="19.5" customHeight="1">
      <c r="A59" s="14" t="s">
        <v>110</v>
      </c>
      <c r="B59" s="15"/>
      <c r="C59" s="15" t="s">
        <v>56</v>
      </c>
      <c r="D59" s="15" t="s">
        <v>38</v>
      </c>
      <c r="E59" s="15" t="s">
        <v>218</v>
      </c>
      <c r="F59" s="15" t="s">
        <v>111</v>
      </c>
      <c r="G59" s="16">
        <v>21.5</v>
      </c>
    </row>
    <row r="60" spans="1:7" ht="19.5" customHeight="1">
      <c r="A60" s="18" t="s">
        <v>57</v>
      </c>
      <c r="B60" s="10"/>
      <c r="C60" s="10" t="s">
        <v>56</v>
      </c>
      <c r="D60" s="10" t="s">
        <v>58</v>
      </c>
      <c r="E60" s="10"/>
      <c r="F60" s="10"/>
      <c r="G60" s="11">
        <f>G61</f>
        <v>1582</v>
      </c>
    </row>
    <row r="61" spans="1:7" ht="19.5" customHeight="1">
      <c r="A61" s="14" t="s">
        <v>191</v>
      </c>
      <c r="B61" s="10"/>
      <c r="C61" s="15" t="s">
        <v>56</v>
      </c>
      <c r="D61" s="15" t="s">
        <v>58</v>
      </c>
      <c r="E61" s="15" t="s">
        <v>190</v>
      </c>
      <c r="F61" s="15"/>
      <c r="G61" s="16">
        <f>G62</f>
        <v>1582</v>
      </c>
    </row>
    <row r="62" spans="1:7" ht="19.5" customHeight="1">
      <c r="A62" s="14" t="s">
        <v>110</v>
      </c>
      <c r="B62" s="10"/>
      <c r="C62" s="15" t="s">
        <v>56</v>
      </c>
      <c r="D62" s="15" t="s">
        <v>58</v>
      </c>
      <c r="E62" s="15" t="s">
        <v>190</v>
      </c>
      <c r="F62" s="15" t="s">
        <v>111</v>
      </c>
      <c r="G62" s="16">
        <f>1000+82+500</f>
        <v>1582</v>
      </c>
    </row>
    <row r="63" spans="1:7">
      <c r="A63" s="18" t="s">
        <v>59</v>
      </c>
      <c r="B63" s="10"/>
      <c r="C63" s="10" t="s">
        <v>56</v>
      </c>
      <c r="D63" s="10" t="s">
        <v>41</v>
      </c>
      <c r="E63" s="10"/>
      <c r="F63" s="10"/>
      <c r="G63" s="11">
        <f>G69+G74+G76+G64</f>
        <v>2132</v>
      </c>
    </row>
    <row r="64" spans="1:7" ht="46.5" customHeight="1">
      <c r="A64" s="14" t="s">
        <v>215</v>
      </c>
      <c r="B64" s="15"/>
      <c r="C64" s="15" t="s">
        <v>56</v>
      </c>
      <c r="D64" s="15" t="s">
        <v>41</v>
      </c>
      <c r="E64" s="15" t="s">
        <v>222</v>
      </c>
      <c r="F64" s="15"/>
      <c r="G64" s="16">
        <f>G66+G68+G67+G65</f>
        <v>921</v>
      </c>
    </row>
    <row r="65" spans="1:7" ht="18" customHeight="1">
      <c r="A65" s="65" t="s">
        <v>223</v>
      </c>
      <c r="B65" s="15"/>
      <c r="C65" s="15" t="s">
        <v>56</v>
      </c>
      <c r="D65" s="15" t="s">
        <v>41</v>
      </c>
      <c r="E65" s="15" t="s">
        <v>222</v>
      </c>
      <c r="F65" s="15" t="s">
        <v>111</v>
      </c>
      <c r="G65" s="16">
        <v>66.2</v>
      </c>
    </row>
    <row r="66" spans="1:7">
      <c r="A66" s="65" t="s">
        <v>194</v>
      </c>
      <c r="B66" s="15"/>
      <c r="C66" s="15" t="s">
        <v>56</v>
      </c>
      <c r="D66" s="15" t="s">
        <v>41</v>
      </c>
      <c r="E66" s="15" t="s">
        <v>222</v>
      </c>
      <c r="F66" s="15" t="s">
        <v>111</v>
      </c>
      <c r="G66" s="16">
        <v>490</v>
      </c>
    </row>
    <row r="67" spans="1:7">
      <c r="A67" s="65" t="s">
        <v>224</v>
      </c>
      <c r="B67" s="15"/>
      <c r="C67" s="15" t="s">
        <v>56</v>
      </c>
      <c r="D67" s="15" t="s">
        <v>41</v>
      </c>
      <c r="E67" s="15" t="s">
        <v>222</v>
      </c>
      <c r="F67" s="15" t="s">
        <v>111</v>
      </c>
      <c r="G67" s="16">
        <f>410-66.2</f>
        <v>343.8</v>
      </c>
    </row>
    <row r="68" spans="1:7">
      <c r="A68" s="65" t="s">
        <v>216</v>
      </c>
      <c r="B68" s="10"/>
      <c r="C68" s="15" t="s">
        <v>56</v>
      </c>
      <c r="D68" s="15" t="s">
        <v>41</v>
      </c>
      <c r="E68" s="15" t="s">
        <v>222</v>
      </c>
      <c r="F68" s="15" t="s">
        <v>210</v>
      </c>
      <c r="G68" s="16">
        <v>21</v>
      </c>
    </row>
    <row r="69" spans="1:7">
      <c r="A69" s="14" t="s">
        <v>60</v>
      </c>
      <c r="B69" s="15"/>
      <c r="C69" s="15" t="s">
        <v>56</v>
      </c>
      <c r="D69" s="15" t="s">
        <v>41</v>
      </c>
      <c r="E69" s="15" t="s">
        <v>150</v>
      </c>
      <c r="F69" s="15"/>
      <c r="G69" s="16">
        <f>G70</f>
        <v>493.8</v>
      </c>
    </row>
    <row r="70" spans="1:7" ht="21.75" customHeight="1">
      <c r="A70" s="14" t="s">
        <v>110</v>
      </c>
      <c r="B70" s="15"/>
      <c r="C70" s="15" t="s">
        <v>56</v>
      </c>
      <c r="D70" s="15" t="s">
        <v>41</v>
      </c>
      <c r="E70" s="15" t="s">
        <v>150</v>
      </c>
      <c r="F70" s="15" t="s">
        <v>111</v>
      </c>
      <c r="G70" s="16">
        <f>G71+G72+G73</f>
        <v>493.8</v>
      </c>
    </row>
    <row r="71" spans="1:7">
      <c r="A71" s="65" t="s">
        <v>192</v>
      </c>
      <c r="B71" s="15"/>
      <c r="C71" s="15" t="s">
        <v>56</v>
      </c>
      <c r="D71" s="15" t="s">
        <v>41</v>
      </c>
      <c r="E71" s="15" t="s">
        <v>150</v>
      </c>
      <c r="F71" s="15" t="s">
        <v>111</v>
      </c>
      <c r="G71" s="16">
        <v>400</v>
      </c>
    </row>
    <row r="72" spans="1:7">
      <c r="A72" s="65" t="s">
        <v>193</v>
      </c>
      <c r="B72" s="15"/>
      <c r="C72" s="15" t="s">
        <v>56</v>
      </c>
      <c r="D72" s="15" t="s">
        <v>41</v>
      </c>
      <c r="E72" s="15" t="s">
        <v>150</v>
      </c>
      <c r="F72" s="15" t="s">
        <v>111</v>
      </c>
      <c r="G72" s="16">
        <f>150-66.2</f>
        <v>83.8</v>
      </c>
    </row>
    <row r="73" spans="1:7">
      <c r="A73" s="65" t="s">
        <v>194</v>
      </c>
      <c r="B73" s="15"/>
      <c r="C73" s="15" t="s">
        <v>56</v>
      </c>
      <c r="D73" s="15" t="s">
        <v>41</v>
      </c>
      <c r="E73" s="15" t="s">
        <v>150</v>
      </c>
      <c r="F73" s="15" t="s">
        <v>111</v>
      </c>
      <c r="G73" s="16">
        <f>500-490</f>
        <v>10</v>
      </c>
    </row>
    <row r="74" spans="1:7" hidden="1">
      <c r="A74" s="14" t="s">
        <v>152</v>
      </c>
      <c r="B74" s="15"/>
      <c r="C74" s="15" t="s">
        <v>56</v>
      </c>
      <c r="D74" s="15" t="s">
        <v>41</v>
      </c>
      <c r="E74" s="15" t="s">
        <v>151</v>
      </c>
      <c r="F74" s="15"/>
      <c r="G74" s="16">
        <f>G75</f>
        <v>0</v>
      </c>
    </row>
    <row r="75" spans="1:7" ht="31.5" hidden="1">
      <c r="A75" s="14" t="s">
        <v>110</v>
      </c>
      <c r="B75" s="15"/>
      <c r="C75" s="15" t="s">
        <v>56</v>
      </c>
      <c r="D75" s="15" t="s">
        <v>41</v>
      </c>
      <c r="E75" s="15" t="s">
        <v>151</v>
      </c>
      <c r="F75" s="15" t="s">
        <v>111</v>
      </c>
      <c r="G75" s="16">
        <v>0</v>
      </c>
    </row>
    <row r="76" spans="1:7" ht="31.5">
      <c r="A76" s="14" t="s">
        <v>62</v>
      </c>
      <c r="B76" s="15"/>
      <c r="C76" s="15" t="s">
        <v>56</v>
      </c>
      <c r="D76" s="15" t="s">
        <v>41</v>
      </c>
      <c r="E76" s="15" t="s">
        <v>153</v>
      </c>
      <c r="F76" s="15"/>
      <c r="G76" s="16">
        <f>G77+G81</f>
        <v>717.2</v>
      </c>
    </row>
    <row r="77" spans="1:7" ht="31.5">
      <c r="A77" s="14" t="s">
        <v>110</v>
      </c>
      <c r="B77" s="15"/>
      <c r="C77" s="15" t="s">
        <v>56</v>
      </c>
      <c r="D77" s="15" t="s">
        <v>41</v>
      </c>
      <c r="E77" s="15" t="s">
        <v>153</v>
      </c>
      <c r="F77" s="15" t="s">
        <v>111</v>
      </c>
      <c r="G77" s="16">
        <f>G78+G79+G80</f>
        <v>705.2</v>
      </c>
    </row>
    <row r="78" spans="1:7">
      <c r="A78" s="65" t="s">
        <v>196</v>
      </c>
      <c r="B78" s="15"/>
      <c r="C78" s="15" t="s">
        <v>56</v>
      </c>
      <c r="D78" s="15" t="s">
        <v>41</v>
      </c>
      <c r="E78" s="15" t="s">
        <v>153</v>
      </c>
      <c r="F78" s="15" t="s">
        <v>111</v>
      </c>
      <c r="G78" s="16">
        <v>490.2</v>
      </c>
    </row>
    <row r="79" spans="1:7">
      <c r="A79" s="66" t="s">
        <v>197</v>
      </c>
      <c r="B79" s="15"/>
      <c r="C79" s="15" t="s">
        <v>56</v>
      </c>
      <c r="D79" s="15" t="s">
        <v>41</v>
      </c>
      <c r="E79" s="15" t="s">
        <v>153</v>
      </c>
      <c r="F79" s="15" t="s">
        <v>111</v>
      </c>
      <c r="G79" s="68">
        <f>100+95</f>
        <v>195</v>
      </c>
    </row>
    <row r="80" spans="1:7">
      <c r="A80" s="65" t="s">
        <v>195</v>
      </c>
      <c r="B80" s="15"/>
      <c r="C80" s="15" t="s">
        <v>56</v>
      </c>
      <c r="D80" s="15" t="s">
        <v>41</v>
      </c>
      <c r="E80" s="15" t="s">
        <v>153</v>
      </c>
      <c r="F80" s="15" t="s">
        <v>111</v>
      </c>
      <c r="G80" s="68">
        <v>20</v>
      </c>
    </row>
    <row r="81" spans="1:7">
      <c r="A81" s="65" t="s">
        <v>257</v>
      </c>
      <c r="B81" s="15"/>
      <c r="C81" s="15" t="s">
        <v>56</v>
      </c>
      <c r="D81" s="15" t="s">
        <v>41</v>
      </c>
      <c r="E81" s="15" t="s">
        <v>153</v>
      </c>
      <c r="F81" s="15" t="s">
        <v>258</v>
      </c>
      <c r="G81" s="68">
        <v>12</v>
      </c>
    </row>
    <row r="82" spans="1:7">
      <c r="A82" s="18" t="s">
        <v>64</v>
      </c>
      <c r="B82" s="10"/>
      <c r="C82" s="10" t="s">
        <v>65</v>
      </c>
      <c r="D82" s="10"/>
      <c r="E82" s="10"/>
      <c r="F82" s="10"/>
      <c r="G82" s="11">
        <f>G83</f>
        <v>50</v>
      </c>
    </row>
    <row r="83" spans="1:7">
      <c r="A83" s="18" t="s">
        <v>66</v>
      </c>
      <c r="B83" s="10"/>
      <c r="C83" s="10" t="s">
        <v>65</v>
      </c>
      <c r="D83" s="10" t="s">
        <v>65</v>
      </c>
      <c r="E83" s="10"/>
      <c r="F83" s="10"/>
      <c r="G83" s="11">
        <f>G84</f>
        <v>50</v>
      </c>
    </row>
    <row r="84" spans="1:7">
      <c r="A84" s="14" t="s">
        <v>69</v>
      </c>
      <c r="B84" s="15"/>
      <c r="C84" s="15" t="s">
        <v>65</v>
      </c>
      <c r="D84" s="15" t="s">
        <v>65</v>
      </c>
      <c r="E84" s="15" t="s">
        <v>130</v>
      </c>
      <c r="F84" s="15"/>
      <c r="G84" s="16">
        <f>G85</f>
        <v>50</v>
      </c>
    </row>
    <row r="85" spans="1:7">
      <c r="A85" s="19" t="s">
        <v>110</v>
      </c>
      <c r="B85" s="15"/>
      <c r="C85" s="15" t="s">
        <v>65</v>
      </c>
      <c r="D85" s="15" t="s">
        <v>65</v>
      </c>
      <c r="E85" s="15" t="s">
        <v>130</v>
      </c>
      <c r="F85" s="15" t="s">
        <v>111</v>
      </c>
      <c r="G85" s="16">
        <v>50</v>
      </c>
    </row>
    <row r="86" spans="1:7">
      <c r="A86" s="18" t="s">
        <v>133</v>
      </c>
      <c r="B86" s="10"/>
      <c r="C86" s="10" t="s">
        <v>54</v>
      </c>
      <c r="D86" s="10"/>
      <c r="E86" s="10"/>
      <c r="F86" s="10"/>
      <c r="G86" s="11">
        <f>G87</f>
        <v>50</v>
      </c>
    </row>
    <row r="87" spans="1:7">
      <c r="A87" s="18" t="s">
        <v>134</v>
      </c>
      <c r="B87" s="10"/>
      <c r="C87" s="10" t="s">
        <v>54</v>
      </c>
      <c r="D87" s="10" t="s">
        <v>38</v>
      </c>
      <c r="E87" s="10"/>
      <c r="F87" s="10"/>
      <c r="G87" s="11">
        <f>G88</f>
        <v>50</v>
      </c>
    </row>
    <row r="88" spans="1:7">
      <c r="A88" s="14" t="s">
        <v>135</v>
      </c>
      <c r="B88" s="15"/>
      <c r="C88" s="15" t="s">
        <v>54</v>
      </c>
      <c r="D88" s="15" t="s">
        <v>38</v>
      </c>
      <c r="E88" s="15" t="s">
        <v>136</v>
      </c>
      <c r="F88" s="15"/>
      <c r="G88" s="16">
        <f>G89</f>
        <v>50</v>
      </c>
    </row>
    <row r="89" spans="1:7">
      <c r="A89" s="19" t="s">
        <v>110</v>
      </c>
      <c r="B89" s="15"/>
      <c r="C89" s="15" t="s">
        <v>54</v>
      </c>
      <c r="D89" s="15" t="s">
        <v>38</v>
      </c>
      <c r="E89" s="15" t="s">
        <v>136</v>
      </c>
      <c r="F89" s="15" t="s">
        <v>111</v>
      </c>
      <c r="G89" s="16">
        <v>50</v>
      </c>
    </row>
    <row r="90" spans="1:7">
      <c r="A90" s="18" t="s">
        <v>75</v>
      </c>
      <c r="B90" s="10"/>
      <c r="C90" s="10" t="s">
        <v>76</v>
      </c>
      <c r="D90" s="10"/>
      <c r="E90" s="10"/>
      <c r="F90" s="10"/>
      <c r="G90" s="11">
        <f>G91</f>
        <v>400</v>
      </c>
    </row>
    <row r="91" spans="1:7">
      <c r="A91" s="18" t="s">
        <v>77</v>
      </c>
      <c r="B91" s="10"/>
      <c r="C91" s="10" t="s">
        <v>76</v>
      </c>
      <c r="D91" s="10" t="s">
        <v>41</v>
      </c>
      <c r="E91" s="10"/>
      <c r="F91" s="10"/>
      <c r="G91" s="11">
        <f>G92+G94</f>
        <v>400</v>
      </c>
    </row>
    <row r="92" spans="1:7">
      <c r="A92" s="14" t="s">
        <v>78</v>
      </c>
      <c r="B92" s="15"/>
      <c r="C92" s="15" t="s">
        <v>76</v>
      </c>
      <c r="D92" s="15" t="s">
        <v>41</v>
      </c>
      <c r="E92" s="15" t="s">
        <v>145</v>
      </c>
      <c r="F92" s="15"/>
      <c r="G92" s="16">
        <f>G93</f>
        <v>350</v>
      </c>
    </row>
    <row r="93" spans="1:7">
      <c r="A93" s="19" t="s">
        <v>131</v>
      </c>
      <c r="B93" s="15"/>
      <c r="C93" s="15" t="s">
        <v>76</v>
      </c>
      <c r="D93" s="15" t="s">
        <v>41</v>
      </c>
      <c r="E93" s="15" t="s">
        <v>145</v>
      </c>
      <c r="F93" s="15" t="s">
        <v>132</v>
      </c>
      <c r="G93" s="16">
        <v>350</v>
      </c>
    </row>
    <row r="94" spans="1:7">
      <c r="A94" s="19" t="s">
        <v>81</v>
      </c>
      <c r="B94" s="15"/>
      <c r="C94" s="15" t="s">
        <v>76</v>
      </c>
      <c r="D94" s="15" t="s">
        <v>41</v>
      </c>
      <c r="E94" s="15" t="s">
        <v>137</v>
      </c>
      <c r="F94" s="15"/>
      <c r="G94" s="16">
        <f>G95</f>
        <v>50</v>
      </c>
    </row>
    <row r="95" spans="1:7">
      <c r="A95" s="19" t="s">
        <v>110</v>
      </c>
      <c r="B95" s="15"/>
      <c r="C95" s="15" t="s">
        <v>76</v>
      </c>
      <c r="D95" s="15" t="s">
        <v>41</v>
      </c>
      <c r="E95" s="15" t="s">
        <v>137</v>
      </c>
      <c r="F95" s="15" t="s">
        <v>111</v>
      </c>
      <c r="G95" s="16">
        <v>50</v>
      </c>
    </row>
    <row r="96" spans="1:7" hidden="1">
      <c r="A96" s="18" t="s">
        <v>138</v>
      </c>
      <c r="B96" s="10"/>
      <c r="C96" s="10" t="s">
        <v>48</v>
      </c>
      <c r="D96" s="10"/>
      <c r="E96" s="10"/>
      <c r="F96" s="10"/>
      <c r="G96" s="11">
        <f>G97</f>
        <v>0</v>
      </c>
    </row>
    <row r="97" spans="1:7" hidden="1">
      <c r="A97" s="18" t="s">
        <v>83</v>
      </c>
      <c r="B97" s="10"/>
      <c r="C97" s="10" t="s">
        <v>48</v>
      </c>
      <c r="D97" s="10" t="s">
        <v>38</v>
      </c>
      <c r="E97" s="10"/>
      <c r="F97" s="10"/>
      <c r="G97" s="11">
        <f>G98</f>
        <v>0</v>
      </c>
    </row>
    <row r="98" spans="1:7" hidden="1">
      <c r="A98" s="14" t="s">
        <v>199</v>
      </c>
      <c r="B98" s="15"/>
      <c r="C98" s="15" t="s">
        <v>48</v>
      </c>
      <c r="D98" s="15" t="s">
        <v>38</v>
      </c>
      <c r="E98" s="15" t="s">
        <v>198</v>
      </c>
      <c r="F98" s="15"/>
      <c r="G98" s="16">
        <f>G99</f>
        <v>0</v>
      </c>
    </row>
    <row r="99" spans="1:7" ht="47.25" hidden="1">
      <c r="A99" s="14" t="s">
        <v>221</v>
      </c>
      <c r="B99" s="15"/>
      <c r="C99" s="15" t="s">
        <v>48</v>
      </c>
      <c r="D99" s="15" t="s">
        <v>38</v>
      </c>
      <c r="E99" s="15" t="s">
        <v>198</v>
      </c>
      <c r="F99" s="15" t="s">
        <v>220</v>
      </c>
      <c r="G99" s="16">
        <v>0</v>
      </c>
    </row>
    <row r="100" spans="1:7" ht="31.5" hidden="1">
      <c r="A100" s="13" t="s">
        <v>84</v>
      </c>
      <c r="B100" s="10"/>
      <c r="C100" s="10" t="s">
        <v>51</v>
      </c>
      <c r="D100" s="10"/>
      <c r="E100" s="10"/>
      <c r="F100" s="10"/>
      <c r="G100" s="11">
        <f>G101</f>
        <v>0</v>
      </c>
    </row>
    <row r="101" spans="1:7" ht="31.5" hidden="1">
      <c r="A101" s="18" t="s">
        <v>141</v>
      </c>
      <c r="B101" s="10"/>
      <c r="C101" s="10" t="s">
        <v>51</v>
      </c>
      <c r="D101" s="10" t="s">
        <v>38</v>
      </c>
      <c r="E101" s="10"/>
      <c r="F101" s="10"/>
      <c r="G101" s="11">
        <f>G102</f>
        <v>0</v>
      </c>
    </row>
    <row r="102" spans="1:7" hidden="1">
      <c r="A102" s="17" t="s">
        <v>87</v>
      </c>
      <c r="B102" s="15"/>
      <c r="C102" s="15" t="s">
        <v>51</v>
      </c>
      <c r="D102" s="15" t="s">
        <v>38</v>
      </c>
      <c r="E102" s="15" t="s">
        <v>142</v>
      </c>
      <c r="F102" s="15"/>
      <c r="G102" s="16">
        <f>G103</f>
        <v>0</v>
      </c>
    </row>
    <row r="103" spans="1:7" hidden="1">
      <c r="A103" s="17" t="s">
        <v>143</v>
      </c>
      <c r="B103" s="15"/>
      <c r="C103" s="15" t="s">
        <v>51</v>
      </c>
      <c r="D103" s="15" t="s">
        <v>38</v>
      </c>
      <c r="E103" s="15" t="s">
        <v>142</v>
      </c>
      <c r="F103" s="15" t="s">
        <v>144</v>
      </c>
      <c r="G103" s="16">
        <v>0</v>
      </c>
    </row>
    <row r="104" spans="1:7" ht="51.75" customHeight="1">
      <c r="A104" s="13" t="s">
        <v>88</v>
      </c>
      <c r="B104" s="10"/>
      <c r="C104" s="10" t="s">
        <v>89</v>
      </c>
      <c r="D104" s="10"/>
      <c r="E104" s="10"/>
      <c r="F104" s="10"/>
      <c r="G104" s="11">
        <f>G105</f>
        <v>2897.6000000000004</v>
      </c>
    </row>
    <row r="105" spans="1:7">
      <c r="A105" s="18" t="s">
        <v>90</v>
      </c>
      <c r="B105" s="10"/>
      <c r="C105" s="10" t="s">
        <v>89</v>
      </c>
      <c r="D105" s="10" t="s">
        <v>41</v>
      </c>
      <c r="E105" s="10"/>
      <c r="F105" s="10"/>
      <c r="G105" s="11">
        <f>G106+G108</f>
        <v>2897.6000000000004</v>
      </c>
    </row>
    <row r="106" spans="1:7" ht="101.25" customHeight="1">
      <c r="A106" s="14" t="s">
        <v>93</v>
      </c>
      <c r="B106" s="15"/>
      <c r="C106" s="15" t="s">
        <v>89</v>
      </c>
      <c r="D106" s="15" t="s">
        <v>41</v>
      </c>
      <c r="E106" s="15" t="s">
        <v>154</v>
      </c>
      <c r="F106" s="15"/>
      <c r="G106" s="16">
        <f>G107</f>
        <v>2778.8</v>
      </c>
    </row>
    <row r="107" spans="1:7" ht="31.5">
      <c r="A107" s="22" t="s">
        <v>182</v>
      </c>
      <c r="B107" s="15"/>
      <c r="C107" s="15" t="s">
        <v>89</v>
      </c>
      <c r="D107" s="15" t="s">
        <v>41</v>
      </c>
      <c r="E107" s="15" t="s">
        <v>154</v>
      </c>
      <c r="F107" s="28" t="s">
        <v>181</v>
      </c>
      <c r="G107" s="16">
        <f>1228.5+1550.3</f>
        <v>2778.8</v>
      </c>
    </row>
    <row r="108" spans="1:7" ht="31.5">
      <c r="A108" s="22" t="s">
        <v>156</v>
      </c>
      <c r="B108" s="15"/>
      <c r="C108" s="15" t="s">
        <v>89</v>
      </c>
      <c r="D108" s="15" t="s">
        <v>41</v>
      </c>
      <c r="E108" s="15" t="s">
        <v>155</v>
      </c>
      <c r="F108" s="27"/>
      <c r="G108" s="16">
        <f>G109</f>
        <v>118.8</v>
      </c>
    </row>
    <row r="109" spans="1:7" ht="31.5">
      <c r="A109" s="22" t="s">
        <v>182</v>
      </c>
      <c r="B109" s="15"/>
      <c r="C109" s="15" t="s">
        <v>89</v>
      </c>
      <c r="D109" s="15" t="s">
        <v>41</v>
      </c>
      <c r="E109" s="15" t="s">
        <v>155</v>
      </c>
      <c r="F109" s="28" t="s">
        <v>181</v>
      </c>
      <c r="G109" s="16">
        <v>118.8</v>
      </c>
    </row>
    <row r="110" spans="1:7">
      <c r="A110" s="113" t="s">
        <v>148</v>
      </c>
      <c r="B110" s="114"/>
      <c r="C110" s="114"/>
      <c r="D110" s="114"/>
      <c r="E110" s="114"/>
      <c r="F110" s="114"/>
      <c r="G110" s="11">
        <f>G14</f>
        <v>9649.4</v>
      </c>
    </row>
    <row r="111" spans="1:7">
      <c r="A111" s="23"/>
      <c r="B111" s="24"/>
      <c r="C111" s="24"/>
      <c r="D111" s="24"/>
      <c r="E111" s="24"/>
      <c r="F111" s="24"/>
      <c r="G111" s="25"/>
    </row>
    <row r="112" spans="1:7">
      <c r="A112" s="23"/>
      <c r="B112" s="24"/>
      <c r="C112" s="24"/>
      <c r="D112" s="24"/>
      <c r="E112" s="24"/>
      <c r="F112" s="24"/>
      <c r="G112" s="25"/>
    </row>
    <row r="113" spans="1:7">
      <c r="A113" s="23"/>
      <c r="B113" s="24"/>
      <c r="C113" s="24"/>
      <c r="D113" s="24"/>
      <c r="E113" s="24"/>
      <c r="F113" s="24"/>
      <c r="G113" s="25"/>
    </row>
    <row r="114" spans="1:7">
      <c r="A114" s="23"/>
      <c r="B114" s="24"/>
      <c r="C114" s="24"/>
      <c r="D114" s="24"/>
      <c r="E114" s="24"/>
      <c r="F114" s="24"/>
      <c r="G114" s="25"/>
    </row>
    <row r="115" spans="1:7">
      <c r="A115" s="23"/>
      <c r="B115" s="24"/>
      <c r="C115" s="24"/>
      <c r="D115" s="24"/>
      <c r="E115" s="24"/>
      <c r="F115" s="24"/>
      <c r="G115" s="25"/>
    </row>
    <row r="116" spans="1:7">
      <c r="A116" s="23"/>
      <c r="B116" s="24"/>
      <c r="C116" s="24"/>
      <c r="D116" s="24"/>
      <c r="E116" s="24"/>
      <c r="F116" s="24"/>
      <c r="G116" s="25"/>
    </row>
    <row r="117" spans="1:7">
      <c r="A117" s="23"/>
      <c r="B117" s="24"/>
      <c r="C117" s="24"/>
      <c r="D117" s="24"/>
      <c r="E117" s="24"/>
      <c r="F117" s="24"/>
      <c r="G117" s="25"/>
    </row>
    <row r="118" spans="1:7">
      <c r="A118" s="23"/>
      <c r="B118" s="24"/>
      <c r="C118" s="24"/>
      <c r="D118" s="24"/>
      <c r="E118" s="24"/>
      <c r="F118" s="24"/>
      <c r="G118" s="25"/>
    </row>
    <row r="119" spans="1:7">
      <c r="A119" s="23"/>
      <c r="B119" s="24"/>
      <c r="C119" s="24"/>
      <c r="D119" s="24"/>
      <c r="E119" s="24"/>
      <c r="F119" s="24"/>
      <c r="G119" s="25"/>
    </row>
    <row r="120" spans="1:7">
      <c r="A120" s="23"/>
      <c r="B120" s="24"/>
      <c r="C120" s="24"/>
      <c r="D120" s="24"/>
      <c r="E120" s="24"/>
      <c r="F120" s="24"/>
      <c r="G120" s="25"/>
    </row>
    <row r="121" spans="1:7">
      <c r="A121" s="23"/>
      <c r="B121" s="24"/>
      <c r="C121" s="24"/>
      <c r="D121" s="24"/>
      <c r="E121" s="24"/>
      <c r="F121" s="24"/>
      <c r="G121" s="25"/>
    </row>
    <row r="122" spans="1:7">
      <c r="A122" s="23"/>
      <c r="B122" s="24"/>
      <c r="C122" s="24"/>
      <c r="D122" s="24"/>
      <c r="E122" s="24"/>
      <c r="F122" s="24"/>
      <c r="G122" s="25"/>
    </row>
    <row r="123" spans="1:7">
      <c r="A123" s="23"/>
      <c r="B123" s="24"/>
      <c r="C123" s="24"/>
      <c r="D123" s="24"/>
      <c r="E123" s="24"/>
      <c r="F123" s="24"/>
      <c r="G123" s="25"/>
    </row>
    <row r="124" spans="1:7">
      <c r="A124" s="23"/>
      <c r="B124" s="24"/>
      <c r="C124" s="24"/>
      <c r="D124" s="24"/>
      <c r="E124" s="24"/>
      <c r="F124" s="24"/>
      <c r="G124" s="25"/>
    </row>
    <row r="125" spans="1:7">
      <c r="A125" s="23"/>
      <c r="B125" s="24"/>
      <c r="C125" s="24"/>
      <c r="D125" s="24"/>
      <c r="E125" s="24"/>
      <c r="F125" s="24"/>
      <c r="G125" s="25"/>
    </row>
    <row r="126" spans="1:7">
      <c r="A126" s="23"/>
      <c r="B126" s="24"/>
      <c r="C126" s="24"/>
      <c r="D126" s="24"/>
      <c r="E126" s="24"/>
      <c r="F126" s="24"/>
      <c r="G126" s="25"/>
    </row>
    <row r="127" spans="1:7">
      <c r="A127" s="23"/>
      <c r="B127" s="24"/>
      <c r="C127" s="24"/>
      <c r="D127" s="24"/>
      <c r="E127" s="24"/>
      <c r="F127" s="24"/>
      <c r="G127" s="25"/>
    </row>
    <row r="128" spans="1:7">
      <c r="A128" s="23"/>
      <c r="B128" s="24"/>
      <c r="C128" s="24"/>
      <c r="D128" s="24"/>
      <c r="E128" s="24"/>
      <c r="F128" s="24"/>
      <c r="G128" s="25"/>
    </row>
    <row r="129" spans="1:7">
      <c r="A129" s="23"/>
      <c r="B129" s="24"/>
      <c r="C129" s="24"/>
      <c r="D129" s="24"/>
      <c r="E129" s="24"/>
      <c r="F129" s="24"/>
      <c r="G129" s="25"/>
    </row>
    <row r="130" spans="1:7">
      <c r="A130" s="23"/>
      <c r="B130" s="24"/>
      <c r="C130" s="24"/>
      <c r="D130" s="24"/>
      <c r="E130" s="24"/>
      <c r="F130" s="24"/>
      <c r="G130" s="25"/>
    </row>
    <row r="131" spans="1:7">
      <c r="A131" s="23"/>
      <c r="B131" s="24"/>
      <c r="C131" s="24"/>
      <c r="D131" s="24"/>
      <c r="E131" s="24"/>
      <c r="F131" s="24"/>
      <c r="G131" s="25"/>
    </row>
    <row r="132" spans="1:7">
      <c r="A132" s="23"/>
      <c r="B132" s="24"/>
      <c r="C132" s="24"/>
      <c r="D132" s="24"/>
      <c r="E132" s="24"/>
      <c r="F132" s="24"/>
      <c r="G132" s="25"/>
    </row>
    <row r="133" spans="1:7">
      <c r="A133" s="23"/>
      <c r="B133" s="24"/>
      <c r="C133" s="24"/>
      <c r="D133" s="24"/>
      <c r="E133" s="24"/>
      <c r="F133" s="24"/>
      <c r="G133" s="25"/>
    </row>
    <row r="134" spans="1:7">
      <c r="A134" s="23"/>
      <c r="B134" s="24"/>
      <c r="C134" s="24"/>
      <c r="D134" s="24"/>
      <c r="E134" s="24"/>
      <c r="F134" s="24"/>
      <c r="G134" s="25"/>
    </row>
    <row r="135" spans="1:7">
      <c r="A135" s="23"/>
      <c r="B135" s="24"/>
      <c r="C135" s="24"/>
      <c r="D135" s="24"/>
      <c r="E135" s="24"/>
      <c r="F135" s="24"/>
      <c r="G135" s="25"/>
    </row>
    <row r="136" spans="1:7">
      <c r="A136" s="23"/>
      <c r="B136" s="24"/>
      <c r="C136" s="24"/>
      <c r="D136" s="24"/>
      <c r="E136" s="24"/>
      <c r="F136" s="24"/>
      <c r="G136" s="25"/>
    </row>
    <row r="137" spans="1:7">
      <c r="A137" s="23"/>
      <c r="B137" s="24"/>
      <c r="C137" s="24"/>
      <c r="D137" s="24"/>
      <c r="E137" s="24"/>
      <c r="F137" s="24"/>
      <c r="G137" s="25"/>
    </row>
    <row r="138" spans="1:7">
      <c r="A138" s="23"/>
      <c r="B138" s="24"/>
      <c r="C138" s="24"/>
      <c r="D138" s="24"/>
      <c r="E138" s="24"/>
      <c r="F138" s="24"/>
      <c r="G138" s="25"/>
    </row>
    <row r="139" spans="1:7">
      <c r="B139" s="24"/>
      <c r="C139" s="24"/>
      <c r="D139" s="24"/>
      <c r="E139" s="24"/>
      <c r="F139" s="24"/>
      <c r="G139" s="25"/>
    </row>
    <row r="140" spans="1:7">
      <c r="B140" s="24"/>
      <c r="C140" s="24"/>
      <c r="D140" s="24"/>
      <c r="E140" s="24"/>
      <c r="F140" s="24"/>
      <c r="G140" s="25"/>
    </row>
    <row r="141" spans="1:7">
      <c r="B141" s="24"/>
      <c r="C141" s="24"/>
      <c r="D141" s="24"/>
      <c r="E141" s="24"/>
      <c r="F141" s="24"/>
      <c r="G141" s="25"/>
    </row>
    <row r="142" spans="1:7">
      <c r="B142" s="24"/>
      <c r="C142" s="24"/>
      <c r="D142" s="24"/>
      <c r="E142" s="24"/>
      <c r="F142" s="24"/>
      <c r="G142" s="25"/>
    </row>
    <row r="143" spans="1:7">
      <c r="B143" s="24"/>
      <c r="C143" s="24"/>
      <c r="D143" s="24"/>
      <c r="E143" s="24"/>
      <c r="F143" s="24"/>
      <c r="G143" s="25"/>
    </row>
    <row r="144" spans="1:7">
      <c r="B144" s="24"/>
      <c r="C144" s="24"/>
      <c r="D144" s="24"/>
      <c r="E144" s="24"/>
      <c r="F144" s="24"/>
      <c r="G144" s="25"/>
    </row>
    <row r="145" spans="2:7">
      <c r="B145" s="24"/>
      <c r="C145" s="24"/>
      <c r="D145" s="24"/>
      <c r="E145" s="24"/>
      <c r="F145" s="24"/>
      <c r="G145" s="25"/>
    </row>
    <row r="146" spans="2:7">
      <c r="B146" s="24"/>
      <c r="C146" s="24"/>
      <c r="D146" s="24"/>
      <c r="E146" s="24"/>
      <c r="F146" s="24"/>
      <c r="G146" s="25"/>
    </row>
    <row r="147" spans="2:7">
      <c r="B147" s="24"/>
      <c r="C147" s="24"/>
      <c r="D147" s="24"/>
      <c r="E147" s="24"/>
      <c r="F147" s="24"/>
      <c r="G147" s="25"/>
    </row>
    <row r="148" spans="2:7">
      <c r="B148" s="24"/>
      <c r="C148" s="24"/>
      <c r="D148" s="24"/>
      <c r="E148" s="24"/>
      <c r="F148" s="24"/>
      <c r="G148" s="25"/>
    </row>
    <row r="149" spans="2:7">
      <c r="B149" s="24"/>
      <c r="C149" s="24"/>
      <c r="D149" s="24"/>
      <c r="E149" s="24"/>
      <c r="F149" s="24"/>
      <c r="G149" s="25"/>
    </row>
    <row r="150" spans="2:7">
      <c r="B150" s="24"/>
      <c r="C150" s="24"/>
      <c r="D150" s="24"/>
      <c r="E150" s="24"/>
      <c r="F150" s="24"/>
      <c r="G150" s="25"/>
    </row>
    <row r="151" spans="2:7">
      <c r="B151" s="24"/>
      <c r="C151" s="24"/>
      <c r="D151" s="24"/>
      <c r="E151" s="24"/>
      <c r="F151" s="24"/>
      <c r="G151" s="25"/>
    </row>
    <row r="152" spans="2:7">
      <c r="B152" s="24"/>
      <c r="C152" s="24"/>
      <c r="D152" s="24"/>
      <c r="E152" s="24"/>
      <c r="F152" s="24"/>
      <c r="G152" s="25"/>
    </row>
    <row r="153" spans="2:7">
      <c r="B153" s="24"/>
      <c r="C153" s="24"/>
      <c r="D153" s="24"/>
      <c r="E153" s="24"/>
      <c r="F153" s="24"/>
      <c r="G153" s="25"/>
    </row>
    <row r="154" spans="2:7">
      <c r="B154" s="24"/>
      <c r="C154" s="24"/>
      <c r="D154" s="24"/>
      <c r="E154" s="24"/>
      <c r="F154" s="24"/>
      <c r="G154" s="25"/>
    </row>
    <row r="155" spans="2:7">
      <c r="B155" s="24"/>
      <c r="C155" s="24"/>
      <c r="D155" s="24"/>
      <c r="E155" s="24"/>
      <c r="F155" s="24"/>
      <c r="G155" s="25"/>
    </row>
    <row r="156" spans="2:7">
      <c r="B156" s="24"/>
      <c r="C156" s="24"/>
      <c r="D156" s="24"/>
      <c r="E156" s="24"/>
      <c r="F156" s="24"/>
      <c r="G156" s="25"/>
    </row>
    <row r="157" spans="2:7">
      <c r="B157" s="24"/>
      <c r="C157" s="24"/>
      <c r="D157" s="24"/>
      <c r="E157" s="24"/>
      <c r="F157" s="24"/>
      <c r="G157" s="25"/>
    </row>
    <row r="158" spans="2:7">
      <c r="B158" s="24"/>
      <c r="C158" s="24"/>
      <c r="D158" s="24"/>
      <c r="E158" s="24"/>
      <c r="F158" s="24"/>
      <c r="G158" s="25"/>
    </row>
    <row r="159" spans="2:7">
      <c r="B159" s="24"/>
      <c r="C159" s="24"/>
      <c r="D159" s="24"/>
      <c r="E159" s="24"/>
      <c r="F159" s="24"/>
      <c r="G159" s="25"/>
    </row>
    <row r="160" spans="2:7">
      <c r="B160" s="24"/>
      <c r="C160" s="24"/>
      <c r="D160" s="24"/>
      <c r="E160" s="24"/>
      <c r="F160" s="24"/>
      <c r="G160" s="25"/>
    </row>
    <row r="161" spans="2:7">
      <c r="B161" s="24"/>
      <c r="C161" s="24"/>
      <c r="D161" s="24"/>
      <c r="E161" s="24"/>
      <c r="F161" s="24"/>
      <c r="G161" s="25"/>
    </row>
    <row r="162" spans="2:7">
      <c r="B162" s="24"/>
      <c r="C162" s="24"/>
      <c r="D162" s="24"/>
      <c r="E162" s="24"/>
      <c r="F162" s="24"/>
      <c r="G162" s="25"/>
    </row>
    <row r="163" spans="2:7">
      <c r="B163" s="24"/>
      <c r="C163" s="24"/>
      <c r="D163" s="24"/>
      <c r="E163" s="24"/>
      <c r="F163" s="24"/>
      <c r="G163" s="25"/>
    </row>
    <row r="164" spans="2:7">
      <c r="B164" s="24"/>
      <c r="C164" s="24"/>
      <c r="D164" s="24"/>
      <c r="E164" s="24"/>
      <c r="F164" s="24"/>
      <c r="G164" s="25"/>
    </row>
    <row r="165" spans="2:7">
      <c r="B165" s="24"/>
      <c r="C165" s="24"/>
      <c r="D165" s="24"/>
      <c r="E165" s="24"/>
      <c r="F165" s="24"/>
      <c r="G165" s="25"/>
    </row>
    <row r="166" spans="2:7">
      <c r="B166" s="24"/>
      <c r="C166" s="24"/>
      <c r="D166" s="24"/>
      <c r="E166" s="24"/>
      <c r="F166" s="24"/>
      <c r="G166" s="25"/>
    </row>
    <row r="167" spans="2:7">
      <c r="B167" s="24"/>
      <c r="C167" s="24"/>
      <c r="D167" s="24"/>
      <c r="E167" s="24"/>
      <c r="F167" s="24"/>
      <c r="G167" s="25"/>
    </row>
    <row r="168" spans="2:7">
      <c r="B168" s="24"/>
      <c r="C168" s="24"/>
      <c r="D168" s="24"/>
      <c r="E168" s="24"/>
      <c r="F168" s="24"/>
      <c r="G168" s="25"/>
    </row>
    <row r="169" spans="2:7">
      <c r="B169" s="24"/>
      <c r="C169" s="24"/>
      <c r="D169" s="24"/>
      <c r="E169" s="24"/>
      <c r="F169" s="24"/>
      <c r="G169" s="25"/>
    </row>
    <row r="170" spans="2:7">
      <c r="B170" s="24"/>
      <c r="C170" s="24"/>
      <c r="D170" s="24"/>
      <c r="E170" s="24"/>
      <c r="F170" s="24"/>
      <c r="G170" s="25"/>
    </row>
    <row r="171" spans="2:7">
      <c r="B171" s="24"/>
      <c r="C171" s="24"/>
      <c r="D171" s="24"/>
      <c r="E171" s="24"/>
      <c r="F171" s="24"/>
      <c r="G171" s="25"/>
    </row>
    <row r="172" spans="2:7">
      <c r="B172" s="24"/>
      <c r="C172" s="24"/>
      <c r="D172" s="24"/>
      <c r="E172" s="24"/>
      <c r="F172" s="24"/>
      <c r="G172" s="25"/>
    </row>
    <row r="173" spans="2:7">
      <c r="B173" s="24"/>
      <c r="C173" s="24"/>
      <c r="D173" s="24"/>
      <c r="E173" s="24"/>
      <c r="F173" s="24"/>
      <c r="G173" s="25"/>
    </row>
    <row r="174" spans="2:7">
      <c r="B174" s="24"/>
      <c r="C174" s="24"/>
      <c r="D174" s="24"/>
      <c r="E174" s="24"/>
      <c r="F174" s="24"/>
      <c r="G174" s="25"/>
    </row>
    <row r="175" spans="2:7">
      <c r="B175" s="24"/>
      <c r="C175" s="24"/>
      <c r="D175" s="24"/>
      <c r="E175" s="24"/>
      <c r="F175" s="24"/>
      <c r="G175" s="25"/>
    </row>
    <row r="176" spans="2:7">
      <c r="B176" s="24"/>
      <c r="C176" s="24"/>
      <c r="D176" s="24"/>
      <c r="E176" s="24"/>
      <c r="F176" s="24"/>
      <c r="G176" s="25"/>
    </row>
    <row r="177" spans="2:7">
      <c r="B177" s="24"/>
      <c r="C177" s="24"/>
      <c r="D177" s="24"/>
      <c r="E177" s="24"/>
      <c r="F177" s="24"/>
      <c r="G177" s="25"/>
    </row>
    <row r="178" spans="2:7">
      <c r="B178" s="24"/>
      <c r="C178" s="24"/>
      <c r="D178" s="24"/>
      <c r="E178" s="24"/>
      <c r="F178" s="24"/>
      <c r="G178" s="25"/>
    </row>
    <row r="179" spans="2:7">
      <c r="B179" s="24"/>
      <c r="C179" s="24"/>
      <c r="D179" s="24"/>
      <c r="E179" s="24"/>
      <c r="F179" s="24"/>
      <c r="G179" s="25"/>
    </row>
    <row r="180" spans="2:7">
      <c r="B180" s="24"/>
      <c r="C180" s="24"/>
      <c r="D180" s="24"/>
      <c r="E180" s="24"/>
      <c r="F180" s="24"/>
      <c r="G180" s="25"/>
    </row>
    <row r="181" spans="2:7">
      <c r="B181" s="24"/>
      <c r="C181" s="24"/>
      <c r="D181" s="24"/>
      <c r="E181" s="24"/>
      <c r="F181" s="24"/>
      <c r="G181" s="25"/>
    </row>
    <row r="182" spans="2:7">
      <c r="B182" s="24"/>
      <c r="C182" s="24"/>
      <c r="D182" s="24"/>
      <c r="E182" s="24"/>
      <c r="F182" s="24"/>
      <c r="G182" s="25"/>
    </row>
    <row r="183" spans="2:7">
      <c r="B183" s="24"/>
      <c r="C183" s="24"/>
      <c r="D183" s="24"/>
      <c r="E183" s="24"/>
      <c r="F183" s="24"/>
      <c r="G183" s="25"/>
    </row>
    <row r="184" spans="2:7">
      <c r="B184" s="24"/>
      <c r="C184" s="24"/>
      <c r="D184" s="24"/>
      <c r="E184" s="24"/>
      <c r="F184" s="24"/>
      <c r="G184" s="25"/>
    </row>
    <row r="185" spans="2:7">
      <c r="B185" s="24"/>
      <c r="C185" s="24"/>
      <c r="D185" s="24"/>
      <c r="E185" s="24"/>
      <c r="F185" s="24"/>
      <c r="G185" s="25"/>
    </row>
    <row r="186" spans="2:7">
      <c r="B186" s="24"/>
      <c r="C186" s="24"/>
      <c r="D186" s="24"/>
      <c r="E186" s="24"/>
      <c r="F186" s="24"/>
      <c r="G186" s="25"/>
    </row>
    <row r="187" spans="2:7">
      <c r="B187" s="24"/>
      <c r="C187" s="24"/>
      <c r="D187" s="24"/>
      <c r="E187" s="24"/>
      <c r="F187" s="24"/>
      <c r="G187" s="25"/>
    </row>
    <row r="188" spans="2:7">
      <c r="B188" s="24"/>
      <c r="C188" s="24"/>
      <c r="D188" s="24"/>
      <c r="E188" s="24"/>
      <c r="F188" s="24"/>
      <c r="G188" s="25"/>
    </row>
    <row r="189" spans="2:7">
      <c r="B189" s="24"/>
      <c r="C189" s="24"/>
      <c r="D189" s="24"/>
      <c r="E189" s="24"/>
      <c r="F189" s="24"/>
      <c r="G189" s="25"/>
    </row>
    <row r="190" spans="2:7">
      <c r="B190" s="24"/>
      <c r="C190" s="24"/>
      <c r="D190" s="24"/>
      <c r="E190" s="24"/>
      <c r="F190" s="24"/>
      <c r="G190" s="25"/>
    </row>
    <row r="191" spans="2:7">
      <c r="B191" s="24"/>
      <c r="C191" s="24"/>
      <c r="D191" s="24"/>
      <c r="E191" s="24"/>
      <c r="F191" s="24"/>
      <c r="G191" s="25"/>
    </row>
    <row r="192" spans="2:7">
      <c r="B192" s="24"/>
      <c r="C192" s="24"/>
      <c r="D192" s="24"/>
      <c r="E192" s="24"/>
      <c r="F192" s="24"/>
      <c r="G192" s="25"/>
    </row>
    <row r="193" spans="2:7">
      <c r="B193" s="24"/>
      <c r="C193" s="24"/>
      <c r="D193" s="24"/>
      <c r="E193" s="24"/>
      <c r="F193" s="24"/>
      <c r="G193" s="25"/>
    </row>
    <row r="194" spans="2:7">
      <c r="B194" s="24"/>
      <c r="C194" s="24"/>
      <c r="D194" s="24"/>
      <c r="E194" s="24"/>
      <c r="F194" s="24"/>
      <c r="G194" s="25"/>
    </row>
    <row r="195" spans="2:7">
      <c r="B195" s="24"/>
      <c r="C195" s="24"/>
      <c r="D195" s="24"/>
      <c r="E195" s="24"/>
      <c r="F195" s="24"/>
      <c r="G195" s="25"/>
    </row>
    <row r="196" spans="2:7">
      <c r="B196" s="24"/>
      <c r="C196" s="24"/>
      <c r="D196" s="24"/>
      <c r="E196" s="24"/>
      <c r="F196" s="24"/>
      <c r="G196" s="25"/>
    </row>
    <row r="197" spans="2:7">
      <c r="B197" s="24"/>
      <c r="C197" s="24"/>
      <c r="D197" s="24"/>
      <c r="E197" s="24"/>
      <c r="F197" s="24"/>
      <c r="G197" s="25"/>
    </row>
    <row r="198" spans="2:7">
      <c r="B198" s="24"/>
      <c r="C198" s="24"/>
      <c r="D198" s="24"/>
      <c r="E198" s="24"/>
      <c r="F198" s="24"/>
      <c r="G198" s="25"/>
    </row>
    <row r="199" spans="2:7">
      <c r="B199" s="24"/>
      <c r="C199" s="24"/>
      <c r="D199" s="24"/>
      <c r="E199" s="24"/>
      <c r="F199" s="24"/>
      <c r="G199" s="25"/>
    </row>
    <row r="200" spans="2:7">
      <c r="B200" s="24"/>
      <c r="C200" s="24"/>
      <c r="D200" s="24"/>
      <c r="E200" s="24"/>
      <c r="F200" s="24"/>
      <c r="G200" s="25"/>
    </row>
    <row r="201" spans="2:7">
      <c r="B201" s="24"/>
      <c r="C201" s="24"/>
      <c r="D201" s="24"/>
      <c r="E201" s="24"/>
      <c r="F201" s="24"/>
      <c r="G201" s="25"/>
    </row>
    <row r="202" spans="2:7">
      <c r="B202" s="24"/>
      <c r="C202" s="24"/>
      <c r="D202" s="24"/>
      <c r="E202" s="24"/>
      <c r="F202" s="24"/>
      <c r="G202" s="25"/>
    </row>
    <row r="203" spans="2:7">
      <c r="B203" s="24"/>
      <c r="C203" s="24"/>
      <c r="D203" s="24"/>
      <c r="E203" s="24"/>
      <c r="F203" s="24"/>
      <c r="G203" s="25"/>
    </row>
    <row r="204" spans="2:7">
      <c r="B204" s="24"/>
      <c r="C204" s="24"/>
      <c r="D204" s="24"/>
      <c r="E204" s="24"/>
      <c r="F204" s="24"/>
      <c r="G204" s="25"/>
    </row>
    <row r="205" spans="2:7">
      <c r="B205" s="24"/>
      <c r="C205" s="24"/>
      <c r="D205" s="24"/>
      <c r="E205" s="24"/>
      <c r="F205" s="24"/>
      <c r="G205" s="25"/>
    </row>
    <row r="206" spans="2:7">
      <c r="B206" s="24"/>
      <c r="C206" s="24"/>
      <c r="D206" s="24"/>
      <c r="E206" s="24"/>
      <c r="F206" s="24"/>
      <c r="G206" s="25"/>
    </row>
    <row r="207" spans="2:7">
      <c r="B207" s="24"/>
      <c r="C207" s="24"/>
      <c r="D207" s="24"/>
      <c r="E207" s="24"/>
      <c r="F207" s="24"/>
      <c r="G207" s="25"/>
    </row>
    <row r="208" spans="2:7">
      <c r="B208" s="24"/>
      <c r="C208" s="24"/>
      <c r="D208" s="24"/>
      <c r="E208" s="24"/>
      <c r="F208" s="24"/>
      <c r="G208" s="25"/>
    </row>
    <row r="209" spans="2:7">
      <c r="B209" s="24"/>
      <c r="C209" s="24"/>
      <c r="D209" s="24"/>
      <c r="E209" s="24"/>
      <c r="F209" s="24"/>
      <c r="G209" s="25"/>
    </row>
    <row r="210" spans="2:7">
      <c r="B210" s="24"/>
      <c r="C210" s="24"/>
      <c r="D210" s="24"/>
      <c r="E210" s="24"/>
      <c r="F210" s="24"/>
      <c r="G210" s="25"/>
    </row>
    <row r="211" spans="2:7">
      <c r="B211" s="24"/>
      <c r="C211" s="24"/>
      <c r="D211" s="24"/>
      <c r="E211" s="24"/>
      <c r="F211" s="24"/>
      <c r="G211" s="25"/>
    </row>
    <row r="212" spans="2:7">
      <c r="B212" s="24"/>
      <c r="C212" s="24"/>
      <c r="D212" s="24"/>
      <c r="E212" s="24"/>
      <c r="F212" s="24"/>
      <c r="G212" s="25"/>
    </row>
    <row r="213" spans="2:7">
      <c r="B213" s="24"/>
      <c r="C213" s="24"/>
      <c r="D213" s="24"/>
      <c r="E213" s="24"/>
      <c r="F213" s="24"/>
      <c r="G213" s="25"/>
    </row>
    <row r="214" spans="2:7">
      <c r="B214" s="24"/>
      <c r="C214" s="24"/>
      <c r="D214" s="24"/>
      <c r="E214" s="24"/>
      <c r="F214" s="24"/>
      <c r="G214" s="25"/>
    </row>
    <row r="215" spans="2:7">
      <c r="B215" s="24"/>
      <c r="C215" s="24"/>
      <c r="D215" s="24"/>
      <c r="E215" s="24"/>
      <c r="F215" s="24"/>
      <c r="G215" s="25"/>
    </row>
    <row r="216" spans="2:7">
      <c r="B216" s="24"/>
      <c r="C216" s="24"/>
      <c r="D216" s="24"/>
      <c r="E216" s="24"/>
      <c r="F216" s="24"/>
      <c r="G216" s="25"/>
    </row>
    <row r="217" spans="2:7">
      <c r="B217" s="24"/>
      <c r="C217" s="24"/>
      <c r="D217" s="24"/>
      <c r="E217" s="24"/>
      <c r="F217" s="24"/>
      <c r="G217" s="25"/>
    </row>
    <row r="218" spans="2:7">
      <c r="B218" s="24"/>
      <c r="C218" s="24"/>
      <c r="D218" s="24"/>
      <c r="E218" s="24"/>
      <c r="F218" s="24"/>
      <c r="G218" s="25"/>
    </row>
    <row r="219" spans="2:7">
      <c r="B219" s="24"/>
      <c r="C219" s="24"/>
      <c r="D219" s="24"/>
      <c r="E219" s="24"/>
      <c r="F219" s="24"/>
      <c r="G219" s="25"/>
    </row>
    <row r="220" spans="2:7">
      <c r="B220" s="24"/>
      <c r="C220" s="24"/>
      <c r="D220" s="24"/>
      <c r="E220" s="24"/>
      <c r="F220" s="24"/>
      <c r="G220" s="25"/>
    </row>
    <row r="221" spans="2:7">
      <c r="B221" s="24"/>
      <c r="C221" s="24"/>
      <c r="D221" s="24"/>
      <c r="E221" s="24"/>
      <c r="F221" s="24"/>
      <c r="G221" s="25"/>
    </row>
    <row r="222" spans="2:7">
      <c r="B222" s="24"/>
      <c r="C222" s="24"/>
      <c r="D222" s="24"/>
      <c r="E222" s="24"/>
      <c r="F222" s="24"/>
      <c r="G222" s="25"/>
    </row>
    <row r="223" spans="2:7">
      <c r="B223" s="24"/>
      <c r="C223" s="24"/>
      <c r="D223" s="24"/>
      <c r="E223" s="24"/>
      <c r="F223" s="24"/>
      <c r="G223" s="25"/>
    </row>
    <row r="224" spans="2:7">
      <c r="B224" s="24"/>
      <c r="C224" s="24"/>
      <c r="D224" s="24"/>
      <c r="E224" s="24"/>
      <c r="F224" s="24"/>
      <c r="G224" s="25"/>
    </row>
    <row r="225" spans="2:7">
      <c r="B225" s="24"/>
      <c r="C225" s="24"/>
      <c r="D225" s="24"/>
      <c r="E225" s="24"/>
      <c r="F225" s="24"/>
      <c r="G225" s="25"/>
    </row>
    <row r="226" spans="2:7">
      <c r="B226" s="24"/>
      <c r="C226" s="24"/>
      <c r="D226" s="24"/>
      <c r="E226" s="24"/>
      <c r="F226" s="24"/>
      <c r="G226" s="25"/>
    </row>
    <row r="227" spans="2:7">
      <c r="B227" s="24"/>
      <c r="C227" s="24"/>
      <c r="D227" s="24"/>
      <c r="E227" s="24"/>
      <c r="F227" s="24"/>
      <c r="G227" s="25"/>
    </row>
    <row r="228" spans="2:7">
      <c r="B228" s="24"/>
      <c r="C228" s="24"/>
      <c r="D228" s="24"/>
      <c r="E228" s="24"/>
      <c r="F228" s="24"/>
      <c r="G228" s="25"/>
    </row>
    <row r="229" spans="2:7">
      <c r="B229" s="24"/>
      <c r="C229" s="24"/>
      <c r="D229" s="24"/>
      <c r="E229" s="24"/>
      <c r="F229" s="24"/>
      <c r="G229" s="25"/>
    </row>
    <row r="230" spans="2:7">
      <c r="B230" s="24"/>
      <c r="C230" s="24"/>
      <c r="D230" s="24"/>
      <c r="E230" s="24"/>
      <c r="F230" s="24"/>
      <c r="G230" s="25"/>
    </row>
    <row r="231" spans="2:7">
      <c r="B231" s="24"/>
      <c r="C231" s="24"/>
      <c r="D231" s="24"/>
      <c r="E231" s="24"/>
      <c r="F231" s="24"/>
      <c r="G231" s="25"/>
    </row>
    <row r="232" spans="2:7">
      <c r="B232" s="24"/>
      <c r="C232" s="24"/>
      <c r="D232" s="24"/>
      <c r="E232" s="24"/>
      <c r="F232" s="24"/>
      <c r="G232" s="25"/>
    </row>
    <row r="233" spans="2:7">
      <c r="B233" s="24"/>
      <c r="C233" s="24"/>
      <c r="D233" s="24"/>
      <c r="E233" s="24"/>
      <c r="F233" s="24"/>
      <c r="G233" s="25"/>
    </row>
    <row r="234" spans="2:7">
      <c r="B234" s="24"/>
      <c r="C234" s="24"/>
      <c r="D234" s="24"/>
      <c r="E234" s="24"/>
      <c r="F234" s="24"/>
      <c r="G234" s="25"/>
    </row>
    <row r="235" spans="2:7">
      <c r="B235" s="24"/>
      <c r="C235" s="24"/>
      <c r="D235" s="24"/>
      <c r="E235" s="24"/>
      <c r="F235" s="24"/>
      <c r="G235" s="25"/>
    </row>
    <row r="236" spans="2:7">
      <c r="B236" s="24"/>
      <c r="C236" s="24"/>
      <c r="D236" s="24"/>
      <c r="E236" s="24"/>
      <c r="F236" s="24"/>
      <c r="G236" s="25"/>
    </row>
    <row r="237" spans="2:7">
      <c r="B237" s="24"/>
      <c r="C237" s="24"/>
      <c r="D237" s="24"/>
      <c r="E237" s="24"/>
      <c r="F237" s="24"/>
      <c r="G237" s="25"/>
    </row>
    <row r="238" spans="2:7">
      <c r="B238" s="24"/>
      <c r="C238" s="24"/>
      <c r="D238" s="24"/>
      <c r="E238" s="24"/>
      <c r="F238" s="24"/>
      <c r="G238" s="25"/>
    </row>
    <row r="239" spans="2:7">
      <c r="B239" s="24"/>
      <c r="C239" s="24"/>
      <c r="D239" s="24"/>
      <c r="E239" s="24"/>
      <c r="F239" s="24"/>
      <c r="G239" s="25"/>
    </row>
    <row r="240" spans="2:7">
      <c r="B240" s="24"/>
      <c r="C240" s="24"/>
      <c r="D240" s="24"/>
      <c r="E240" s="24"/>
      <c r="F240" s="24"/>
      <c r="G240" s="25"/>
    </row>
    <row r="241" spans="2:7">
      <c r="B241" s="24"/>
      <c r="C241" s="24"/>
      <c r="D241" s="24"/>
      <c r="E241" s="24"/>
      <c r="F241" s="24"/>
      <c r="G241" s="25"/>
    </row>
    <row r="242" spans="2:7">
      <c r="B242" s="24"/>
      <c r="C242" s="24"/>
      <c r="D242" s="24"/>
      <c r="E242" s="24"/>
      <c r="F242" s="24"/>
      <c r="G242" s="25"/>
    </row>
    <row r="243" spans="2:7">
      <c r="B243" s="24"/>
      <c r="C243" s="24"/>
      <c r="D243" s="24"/>
      <c r="E243" s="24"/>
      <c r="F243" s="24"/>
      <c r="G243" s="25"/>
    </row>
    <row r="244" spans="2:7">
      <c r="B244" s="24"/>
      <c r="C244" s="24"/>
      <c r="D244" s="24"/>
      <c r="E244" s="24"/>
      <c r="F244" s="24"/>
      <c r="G244" s="25"/>
    </row>
    <row r="245" spans="2:7">
      <c r="B245" s="24"/>
      <c r="C245" s="24"/>
      <c r="D245" s="24"/>
      <c r="E245" s="24"/>
      <c r="F245" s="24"/>
      <c r="G245" s="25"/>
    </row>
    <row r="246" spans="2:7">
      <c r="B246" s="24"/>
      <c r="C246" s="24"/>
      <c r="D246" s="24"/>
      <c r="E246" s="24"/>
      <c r="F246" s="24"/>
      <c r="G246" s="25"/>
    </row>
    <row r="247" spans="2:7">
      <c r="B247" s="24"/>
      <c r="C247" s="24"/>
      <c r="D247" s="24"/>
      <c r="E247" s="24"/>
      <c r="F247" s="24"/>
      <c r="G247" s="25"/>
    </row>
    <row r="248" spans="2:7">
      <c r="B248" s="24"/>
      <c r="C248" s="24"/>
      <c r="D248" s="24"/>
      <c r="E248" s="24"/>
      <c r="F248" s="24"/>
      <c r="G248" s="25"/>
    </row>
    <row r="249" spans="2:7">
      <c r="B249" s="24"/>
      <c r="C249" s="24"/>
      <c r="D249" s="24"/>
      <c r="E249" s="24"/>
      <c r="F249" s="24"/>
      <c r="G249" s="25"/>
    </row>
    <row r="250" spans="2:7">
      <c r="B250" s="24"/>
      <c r="C250" s="24"/>
      <c r="D250" s="24"/>
      <c r="E250" s="24"/>
      <c r="F250" s="24"/>
      <c r="G250" s="25"/>
    </row>
    <row r="251" spans="2:7">
      <c r="B251" s="24"/>
      <c r="C251" s="24"/>
      <c r="D251" s="24"/>
      <c r="E251" s="24"/>
      <c r="F251" s="24"/>
      <c r="G251" s="25"/>
    </row>
    <row r="252" spans="2:7">
      <c r="B252" s="24"/>
      <c r="C252" s="24"/>
      <c r="D252" s="24"/>
      <c r="E252" s="24"/>
      <c r="F252" s="24"/>
      <c r="G252" s="25"/>
    </row>
    <row r="253" spans="2:7">
      <c r="B253" s="24"/>
      <c r="C253" s="24"/>
      <c r="D253" s="24"/>
      <c r="E253" s="24"/>
      <c r="F253" s="24"/>
      <c r="G253" s="25"/>
    </row>
    <row r="254" spans="2:7">
      <c r="B254" s="24"/>
      <c r="C254" s="24"/>
      <c r="D254" s="24"/>
      <c r="E254" s="24"/>
      <c r="F254" s="24"/>
      <c r="G254" s="25"/>
    </row>
    <row r="255" spans="2:7">
      <c r="B255" s="24"/>
      <c r="C255" s="24"/>
      <c r="D255" s="24"/>
      <c r="E255" s="24"/>
      <c r="F255" s="24"/>
      <c r="G255" s="25"/>
    </row>
    <row r="256" spans="2:7">
      <c r="B256" s="24"/>
      <c r="C256" s="24"/>
      <c r="D256" s="24"/>
      <c r="E256" s="24"/>
      <c r="F256" s="24"/>
      <c r="G256" s="25"/>
    </row>
    <row r="257" spans="2:7">
      <c r="B257" s="24"/>
      <c r="C257" s="24"/>
      <c r="D257" s="24"/>
      <c r="E257" s="24"/>
      <c r="F257" s="24"/>
      <c r="G257" s="25"/>
    </row>
    <row r="258" spans="2:7">
      <c r="B258" s="24"/>
      <c r="C258" s="24"/>
      <c r="D258" s="24"/>
      <c r="E258" s="24"/>
      <c r="F258" s="24"/>
      <c r="G258" s="25"/>
    </row>
    <row r="259" spans="2:7">
      <c r="B259" s="24"/>
      <c r="C259" s="24"/>
      <c r="D259" s="24"/>
      <c r="E259" s="24"/>
      <c r="F259" s="24"/>
    </row>
    <row r="260" spans="2:7">
      <c r="B260" s="24"/>
      <c r="C260" s="24"/>
      <c r="D260" s="24"/>
      <c r="E260" s="24"/>
      <c r="F260" s="24"/>
    </row>
    <row r="261" spans="2:7">
      <c r="B261" s="24"/>
      <c r="C261" s="24"/>
      <c r="D261" s="24"/>
      <c r="E261" s="24"/>
      <c r="F261" s="24"/>
    </row>
    <row r="262" spans="2:7">
      <c r="B262" s="24"/>
      <c r="C262" s="24"/>
      <c r="D262" s="24"/>
      <c r="E262" s="24"/>
      <c r="F262" s="24"/>
    </row>
    <row r="263" spans="2:7">
      <c r="B263" s="24"/>
      <c r="C263" s="24"/>
      <c r="D263" s="24"/>
      <c r="E263" s="24"/>
      <c r="F263" s="24"/>
    </row>
    <row r="264" spans="2:7">
      <c r="B264" s="24"/>
      <c r="C264" s="24"/>
      <c r="D264" s="24"/>
      <c r="E264" s="24"/>
      <c r="F264" s="24"/>
    </row>
    <row r="265" spans="2:7">
      <c r="B265" s="24"/>
      <c r="C265" s="24"/>
      <c r="D265" s="24"/>
      <c r="E265" s="24"/>
      <c r="F265" s="24"/>
    </row>
    <row r="266" spans="2:7">
      <c r="B266" s="24"/>
      <c r="C266" s="24"/>
      <c r="D266" s="24"/>
      <c r="E266" s="24"/>
      <c r="F266" s="24"/>
    </row>
    <row r="267" spans="2:7">
      <c r="B267" s="24"/>
      <c r="C267" s="24"/>
      <c r="D267" s="24"/>
      <c r="E267" s="24"/>
      <c r="F267" s="24"/>
    </row>
    <row r="268" spans="2:7">
      <c r="B268" s="24"/>
      <c r="C268" s="24"/>
      <c r="D268" s="24"/>
      <c r="E268" s="24"/>
      <c r="F268" s="24"/>
    </row>
  </sheetData>
  <mergeCells count="18">
    <mergeCell ref="G11:G12"/>
    <mergeCell ref="A5:G5"/>
    <mergeCell ref="A6:G6"/>
    <mergeCell ref="A7:G7"/>
    <mergeCell ref="A110:F110"/>
    <mergeCell ref="A9:G9"/>
    <mergeCell ref="A10:G10"/>
    <mergeCell ref="A11:A12"/>
    <mergeCell ref="B11:B12"/>
    <mergeCell ref="C11:C12"/>
    <mergeCell ref="D11:D12"/>
    <mergeCell ref="E11:E12"/>
    <mergeCell ref="F11:F12"/>
    <mergeCell ref="A1:G1"/>
    <mergeCell ref="A2:G2"/>
    <mergeCell ref="A3:G3"/>
    <mergeCell ref="A4:G4"/>
    <mergeCell ref="A8:G8"/>
  </mergeCells>
  <pageMargins left="0.5" right="0.19685039370078741" top="0.51181102362204722" bottom="0.41" header="0.31496062992125984" footer="0.31496062992125984"/>
  <pageSetup paperSize="9" scale="80" fitToHeight="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0"/>
  <sheetViews>
    <sheetView workbookViewId="0">
      <selection activeCell="A9" sqref="A9:E9"/>
    </sheetView>
  </sheetViews>
  <sheetFormatPr defaultRowHeight="15.75"/>
  <cols>
    <col min="1" max="1" width="52" style="37" customWidth="1"/>
    <col min="2" max="2" width="6.85546875" style="37" customWidth="1"/>
    <col min="3" max="3" width="7.85546875" style="37" customWidth="1"/>
    <col min="4" max="4" width="10.7109375" style="37" customWidth="1"/>
    <col min="5" max="5" width="14" style="49" customWidth="1"/>
    <col min="6" max="6" width="9.140625" style="36"/>
    <col min="7" max="7" width="14.5703125" style="36" customWidth="1"/>
    <col min="8" max="16384" width="9.140625" style="36"/>
  </cols>
  <sheetData>
    <row r="1" spans="1:5">
      <c r="A1" s="121" t="s">
        <v>211</v>
      </c>
      <c r="B1" s="121"/>
      <c r="C1" s="121"/>
      <c r="D1" s="121"/>
      <c r="E1" s="121"/>
    </row>
    <row r="2" spans="1:5">
      <c r="A2" s="122" t="s">
        <v>30</v>
      </c>
      <c r="B2" s="122"/>
      <c r="C2" s="122"/>
      <c r="D2" s="122"/>
      <c r="E2" s="122"/>
    </row>
    <row r="3" spans="1:5">
      <c r="A3" s="122" t="s">
        <v>178</v>
      </c>
      <c r="B3" s="122"/>
      <c r="C3" s="122"/>
      <c r="D3" s="122"/>
      <c r="E3" s="122"/>
    </row>
    <row r="4" spans="1:5">
      <c r="A4" s="123" t="s">
        <v>270</v>
      </c>
      <c r="B4" s="124"/>
      <c r="C4" s="124"/>
      <c r="D4" s="124"/>
      <c r="E4" s="124"/>
    </row>
    <row r="5" spans="1:5">
      <c r="A5" s="121" t="s">
        <v>263</v>
      </c>
      <c r="B5" s="121"/>
      <c r="C5" s="121"/>
      <c r="D5" s="121"/>
      <c r="E5" s="121"/>
    </row>
    <row r="6" spans="1:5">
      <c r="A6" s="122" t="s">
        <v>30</v>
      </c>
      <c r="B6" s="122"/>
      <c r="C6" s="122"/>
      <c r="D6" s="122"/>
      <c r="E6" s="122"/>
    </row>
    <row r="7" spans="1:5">
      <c r="A7" s="122" t="s">
        <v>178</v>
      </c>
      <c r="B7" s="122"/>
      <c r="C7" s="122"/>
      <c r="D7" s="122"/>
      <c r="E7" s="122"/>
    </row>
    <row r="8" spans="1:5">
      <c r="A8" s="123" t="s">
        <v>264</v>
      </c>
      <c r="B8" s="124"/>
      <c r="C8" s="124"/>
      <c r="D8" s="124"/>
      <c r="E8" s="124"/>
    </row>
    <row r="9" spans="1:5" ht="60.75" customHeight="1">
      <c r="A9" s="125" t="s">
        <v>188</v>
      </c>
      <c r="B9" s="125"/>
      <c r="C9" s="125"/>
      <c r="D9" s="125"/>
      <c r="E9" s="125"/>
    </row>
    <row r="10" spans="1:5" ht="16.5" thickBot="1">
      <c r="E10" s="38" t="s">
        <v>158</v>
      </c>
    </row>
    <row r="11" spans="1:5" ht="16.5" thickBot="1">
      <c r="A11" s="39" t="s">
        <v>159</v>
      </c>
      <c r="B11" s="40" t="s">
        <v>160</v>
      </c>
      <c r="C11" s="40" t="s">
        <v>34</v>
      </c>
      <c r="D11" s="40" t="s">
        <v>35</v>
      </c>
      <c r="E11" s="41" t="s">
        <v>23</v>
      </c>
    </row>
    <row r="12" spans="1:5">
      <c r="A12" s="42" t="s">
        <v>139</v>
      </c>
      <c r="B12" s="43" t="s">
        <v>38</v>
      </c>
      <c r="C12" s="43" t="s">
        <v>39</v>
      </c>
      <c r="D12" s="43" t="s">
        <v>161</v>
      </c>
      <c r="E12" s="95">
        <f>+E13+E15+E18+E21</f>
        <v>2138.1</v>
      </c>
    </row>
    <row r="13" spans="1:5" ht="63" hidden="1" customHeight="1">
      <c r="A13" s="20" t="s">
        <v>40</v>
      </c>
      <c r="B13" s="32" t="s">
        <v>38</v>
      </c>
      <c r="C13" s="32" t="s">
        <v>41</v>
      </c>
      <c r="D13" s="32" t="s">
        <v>161</v>
      </c>
      <c r="E13" s="96">
        <f>E14</f>
        <v>0</v>
      </c>
    </row>
    <row r="14" spans="1:5" ht="15.75" hidden="1" customHeight="1">
      <c r="A14" s="21" t="s">
        <v>42</v>
      </c>
      <c r="B14" s="30" t="s">
        <v>38</v>
      </c>
      <c r="C14" s="30" t="s">
        <v>41</v>
      </c>
      <c r="D14" s="30" t="s">
        <v>43</v>
      </c>
      <c r="E14" s="97">
        <v>0</v>
      </c>
    </row>
    <row r="15" spans="1:5" ht="63">
      <c r="A15" s="20" t="s">
        <v>162</v>
      </c>
      <c r="B15" s="32" t="s">
        <v>38</v>
      </c>
      <c r="C15" s="32" t="s">
        <v>44</v>
      </c>
      <c r="D15" s="32" t="s">
        <v>161</v>
      </c>
      <c r="E15" s="96">
        <f>E16+E17</f>
        <v>1889.6</v>
      </c>
    </row>
    <row r="16" spans="1:5">
      <c r="A16" s="21" t="s">
        <v>42</v>
      </c>
      <c r="B16" s="30" t="s">
        <v>38</v>
      </c>
      <c r="C16" s="30" t="s">
        <v>44</v>
      </c>
      <c r="D16" s="30" t="s">
        <v>43</v>
      </c>
      <c r="E16" s="97">
        <v>1756.6</v>
      </c>
    </row>
    <row r="17" spans="1:5" ht="47.25">
      <c r="A17" s="21" t="s">
        <v>45</v>
      </c>
      <c r="B17" s="30" t="s">
        <v>38</v>
      </c>
      <c r="C17" s="30" t="s">
        <v>44</v>
      </c>
      <c r="D17" s="30" t="s">
        <v>46</v>
      </c>
      <c r="E17" s="97">
        <v>133</v>
      </c>
    </row>
    <row r="18" spans="1:5">
      <c r="A18" s="20" t="s">
        <v>47</v>
      </c>
      <c r="B18" s="32" t="s">
        <v>38</v>
      </c>
      <c r="C18" s="32" t="s">
        <v>48</v>
      </c>
      <c r="D18" s="32" t="s">
        <v>161</v>
      </c>
      <c r="E18" s="96">
        <f>E19</f>
        <v>78.5</v>
      </c>
    </row>
    <row r="19" spans="1:5">
      <c r="A19" s="21" t="s">
        <v>47</v>
      </c>
      <c r="B19" s="30" t="s">
        <v>38</v>
      </c>
      <c r="C19" s="30" t="s">
        <v>48</v>
      </c>
      <c r="D19" s="30" t="s">
        <v>163</v>
      </c>
      <c r="E19" s="97">
        <f>E20</f>
        <v>78.5</v>
      </c>
    </row>
    <row r="20" spans="1:5" ht="47.25">
      <c r="A20" s="21" t="s">
        <v>164</v>
      </c>
      <c r="B20" s="30" t="s">
        <v>38</v>
      </c>
      <c r="C20" s="30" t="s">
        <v>48</v>
      </c>
      <c r="D20" s="30" t="s">
        <v>49</v>
      </c>
      <c r="E20" s="97">
        <v>78.5</v>
      </c>
    </row>
    <row r="21" spans="1:5">
      <c r="A21" s="20" t="s">
        <v>50</v>
      </c>
      <c r="B21" s="32" t="s">
        <v>38</v>
      </c>
      <c r="C21" s="32" t="s">
        <v>51</v>
      </c>
      <c r="D21" s="32" t="s">
        <v>161</v>
      </c>
      <c r="E21" s="96">
        <f>E22+E23</f>
        <v>170</v>
      </c>
    </row>
    <row r="22" spans="1:5" ht="47.25">
      <c r="A22" s="73" t="s">
        <v>117</v>
      </c>
      <c r="B22" s="30" t="s">
        <v>38</v>
      </c>
      <c r="C22" s="30" t="s">
        <v>51</v>
      </c>
      <c r="D22" s="30" t="s">
        <v>168</v>
      </c>
      <c r="E22" s="97">
        <v>170</v>
      </c>
    </row>
    <row r="23" spans="1:5" ht="115.5" hidden="1" customHeight="1">
      <c r="A23" s="73" t="s">
        <v>120</v>
      </c>
      <c r="B23" s="30" t="s">
        <v>38</v>
      </c>
      <c r="C23" s="30" t="s">
        <v>51</v>
      </c>
      <c r="D23" s="30" t="s">
        <v>184</v>
      </c>
      <c r="E23" s="97">
        <v>0</v>
      </c>
    </row>
    <row r="24" spans="1:5" ht="29.25">
      <c r="A24" s="74" t="s">
        <v>126</v>
      </c>
      <c r="B24" s="32" t="s">
        <v>41</v>
      </c>
      <c r="C24" s="32" t="s">
        <v>39</v>
      </c>
      <c r="D24" s="32" t="s">
        <v>161</v>
      </c>
      <c r="E24" s="96">
        <f>E25</f>
        <v>378.2</v>
      </c>
    </row>
    <row r="25" spans="1:5" ht="47.25">
      <c r="A25" s="75" t="s">
        <v>127</v>
      </c>
      <c r="B25" s="32" t="s">
        <v>41</v>
      </c>
      <c r="C25" s="32" t="s">
        <v>74</v>
      </c>
      <c r="D25" s="32" t="s">
        <v>161</v>
      </c>
      <c r="E25" s="96">
        <f>E26</f>
        <v>378.2</v>
      </c>
    </row>
    <row r="26" spans="1:5">
      <c r="A26" s="73" t="s">
        <v>169</v>
      </c>
      <c r="B26" s="30" t="s">
        <v>41</v>
      </c>
      <c r="C26" s="30" t="s">
        <v>74</v>
      </c>
      <c r="D26" s="30" t="s">
        <v>170</v>
      </c>
      <c r="E26" s="97">
        <v>378.2</v>
      </c>
    </row>
    <row r="27" spans="1:5" hidden="1">
      <c r="A27" s="74" t="s">
        <v>53</v>
      </c>
      <c r="B27" s="32" t="s">
        <v>44</v>
      </c>
      <c r="C27" s="32" t="s">
        <v>39</v>
      </c>
      <c r="D27" s="32" t="s">
        <v>161</v>
      </c>
      <c r="E27" s="96">
        <f>E28</f>
        <v>0</v>
      </c>
    </row>
    <row r="28" spans="1:5" hidden="1">
      <c r="A28" s="45" t="s">
        <v>146</v>
      </c>
      <c r="B28" s="30" t="s">
        <v>44</v>
      </c>
      <c r="C28" s="30" t="s">
        <v>74</v>
      </c>
      <c r="D28" s="44" t="s">
        <v>161</v>
      </c>
      <c r="E28" s="97">
        <f>E29</f>
        <v>0</v>
      </c>
    </row>
    <row r="29" spans="1:5" ht="47.25" hidden="1">
      <c r="A29" s="22" t="s">
        <v>147</v>
      </c>
      <c r="B29" s="30" t="s">
        <v>44</v>
      </c>
      <c r="C29" s="30" t="s">
        <v>74</v>
      </c>
      <c r="D29" s="15" t="s">
        <v>179</v>
      </c>
      <c r="E29" s="97">
        <v>0</v>
      </c>
    </row>
    <row r="30" spans="1:5">
      <c r="A30" s="29" t="s">
        <v>55</v>
      </c>
      <c r="B30" s="32" t="s">
        <v>56</v>
      </c>
      <c r="C30" s="32" t="s">
        <v>39</v>
      </c>
      <c r="D30" s="32" t="s">
        <v>161</v>
      </c>
      <c r="E30" s="96">
        <f>E33+E35+E31</f>
        <v>3735.5</v>
      </c>
    </row>
    <row r="31" spans="1:5">
      <c r="A31" s="29" t="s">
        <v>217</v>
      </c>
      <c r="B31" s="32" t="s">
        <v>56</v>
      </c>
      <c r="C31" s="32" t="s">
        <v>38</v>
      </c>
      <c r="D31" s="32" t="s">
        <v>161</v>
      </c>
      <c r="E31" s="96">
        <f>E32</f>
        <v>21.5</v>
      </c>
    </row>
    <row r="32" spans="1:5">
      <c r="A32" s="100" t="s">
        <v>219</v>
      </c>
      <c r="B32" s="30" t="s">
        <v>56</v>
      </c>
      <c r="C32" s="30" t="s">
        <v>38</v>
      </c>
      <c r="D32" s="30" t="s">
        <v>256</v>
      </c>
      <c r="E32" s="97">
        <v>21.5</v>
      </c>
    </row>
    <row r="33" spans="1:5">
      <c r="A33" s="20" t="s">
        <v>203</v>
      </c>
      <c r="B33" s="32" t="s">
        <v>56</v>
      </c>
      <c r="C33" s="32" t="s">
        <v>58</v>
      </c>
      <c r="D33" s="32" t="s">
        <v>161</v>
      </c>
      <c r="E33" s="96">
        <f>E34</f>
        <v>1582</v>
      </c>
    </row>
    <row r="34" spans="1:5">
      <c r="A34" s="21" t="s">
        <v>191</v>
      </c>
      <c r="B34" s="30" t="s">
        <v>56</v>
      </c>
      <c r="C34" s="30" t="s">
        <v>58</v>
      </c>
      <c r="D34" s="30" t="s">
        <v>204</v>
      </c>
      <c r="E34" s="97">
        <f>1082+500</f>
        <v>1582</v>
      </c>
    </row>
    <row r="35" spans="1:5">
      <c r="A35" s="20" t="s">
        <v>59</v>
      </c>
      <c r="B35" s="32" t="s">
        <v>56</v>
      </c>
      <c r="C35" s="32" t="s">
        <v>41</v>
      </c>
      <c r="D35" s="32" t="s">
        <v>161</v>
      </c>
      <c r="E35" s="96">
        <f>E41+E42+E43+E36</f>
        <v>2132</v>
      </c>
    </row>
    <row r="36" spans="1:5" ht="47.25">
      <c r="A36" s="21" t="s">
        <v>215</v>
      </c>
      <c r="B36" s="30" t="s">
        <v>56</v>
      </c>
      <c r="C36" s="30" t="s">
        <v>41</v>
      </c>
      <c r="D36" s="30" t="s">
        <v>259</v>
      </c>
      <c r="E36" s="97">
        <f>E38+E39+E40+E37</f>
        <v>921</v>
      </c>
    </row>
    <row r="37" spans="1:5">
      <c r="A37" s="76" t="s">
        <v>223</v>
      </c>
      <c r="B37" s="30" t="s">
        <v>56</v>
      </c>
      <c r="C37" s="30" t="s">
        <v>41</v>
      </c>
      <c r="D37" s="30" t="s">
        <v>259</v>
      </c>
      <c r="E37" s="97">
        <v>66.2</v>
      </c>
    </row>
    <row r="38" spans="1:5" ht="15.75" customHeight="1">
      <c r="A38" s="76" t="s">
        <v>194</v>
      </c>
      <c r="B38" s="30" t="s">
        <v>56</v>
      </c>
      <c r="C38" s="30" t="s">
        <v>41</v>
      </c>
      <c r="D38" s="30" t="s">
        <v>259</v>
      </c>
      <c r="E38" s="97">
        <v>490</v>
      </c>
    </row>
    <row r="39" spans="1:5">
      <c r="A39" s="76" t="s">
        <v>224</v>
      </c>
      <c r="B39" s="30" t="s">
        <v>56</v>
      </c>
      <c r="C39" s="30" t="s">
        <v>41</v>
      </c>
      <c r="D39" s="30" t="s">
        <v>259</v>
      </c>
      <c r="E39" s="97">
        <v>343.8</v>
      </c>
    </row>
    <row r="40" spans="1:5">
      <c r="A40" s="76" t="s">
        <v>216</v>
      </c>
      <c r="B40" s="30" t="s">
        <v>56</v>
      </c>
      <c r="C40" s="30" t="s">
        <v>41</v>
      </c>
      <c r="D40" s="30" t="s">
        <v>259</v>
      </c>
      <c r="E40" s="97">
        <v>21</v>
      </c>
    </row>
    <row r="41" spans="1:5">
      <c r="A41" s="21" t="s">
        <v>60</v>
      </c>
      <c r="B41" s="30" t="s">
        <v>56</v>
      </c>
      <c r="C41" s="30" t="s">
        <v>41</v>
      </c>
      <c r="D41" s="30" t="s">
        <v>61</v>
      </c>
      <c r="E41" s="97">
        <v>493.8</v>
      </c>
    </row>
    <row r="42" spans="1:5" hidden="1">
      <c r="A42" s="21" t="s">
        <v>171</v>
      </c>
      <c r="B42" s="30" t="s">
        <v>56</v>
      </c>
      <c r="C42" s="30" t="s">
        <v>41</v>
      </c>
      <c r="D42" s="30" t="s">
        <v>172</v>
      </c>
      <c r="E42" s="97">
        <v>0</v>
      </c>
    </row>
    <row r="43" spans="1:5" ht="31.5">
      <c r="A43" s="21" t="s">
        <v>62</v>
      </c>
      <c r="B43" s="30" t="s">
        <v>56</v>
      </c>
      <c r="C43" s="30" t="s">
        <v>41</v>
      </c>
      <c r="D43" s="30" t="s">
        <v>63</v>
      </c>
      <c r="E43" s="98">
        <v>717.2</v>
      </c>
    </row>
    <row r="44" spans="1:5">
      <c r="A44" s="29" t="s">
        <v>64</v>
      </c>
      <c r="B44" s="32" t="s">
        <v>65</v>
      </c>
      <c r="C44" s="32" t="s">
        <v>39</v>
      </c>
      <c r="D44" s="32" t="s">
        <v>161</v>
      </c>
      <c r="E44" s="96">
        <f>E45</f>
        <v>50</v>
      </c>
    </row>
    <row r="45" spans="1:5">
      <c r="A45" s="20" t="s">
        <v>66</v>
      </c>
      <c r="B45" s="32" t="s">
        <v>65</v>
      </c>
      <c r="C45" s="32" t="s">
        <v>65</v>
      </c>
      <c r="D45" s="32" t="s">
        <v>161</v>
      </c>
      <c r="E45" s="96">
        <f>E46</f>
        <v>50</v>
      </c>
    </row>
    <row r="46" spans="1:5" ht="31.5">
      <c r="A46" s="21" t="s">
        <v>67</v>
      </c>
      <c r="B46" s="30" t="s">
        <v>65</v>
      </c>
      <c r="C46" s="30" t="s">
        <v>65</v>
      </c>
      <c r="D46" s="30" t="s">
        <v>68</v>
      </c>
      <c r="E46" s="97">
        <f>E47</f>
        <v>50</v>
      </c>
    </row>
    <row r="47" spans="1:5">
      <c r="A47" s="21" t="s">
        <v>69</v>
      </c>
      <c r="B47" s="30" t="s">
        <v>65</v>
      </c>
      <c r="C47" s="30" t="s">
        <v>65</v>
      </c>
      <c r="D47" s="30" t="s">
        <v>70</v>
      </c>
      <c r="E47" s="97">
        <v>50</v>
      </c>
    </row>
    <row r="48" spans="1:5">
      <c r="A48" s="20" t="s">
        <v>133</v>
      </c>
      <c r="B48" s="32" t="s">
        <v>54</v>
      </c>
      <c r="C48" s="32" t="s">
        <v>39</v>
      </c>
      <c r="D48" s="32" t="s">
        <v>161</v>
      </c>
      <c r="E48" s="96">
        <f>E49</f>
        <v>50</v>
      </c>
    </row>
    <row r="49" spans="1:5">
      <c r="A49" s="20" t="s">
        <v>134</v>
      </c>
      <c r="B49" s="32" t="s">
        <v>54</v>
      </c>
      <c r="C49" s="32" t="s">
        <v>38</v>
      </c>
      <c r="D49" s="32" t="s">
        <v>161</v>
      </c>
      <c r="E49" s="96">
        <f>E50</f>
        <v>50</v>
      </c>
    </row>
    <row r="50" spans="1:5" ht="31.5">
      <c r="A50" s="21" t="s">
        <v>165</v>
      </c>
      <c r="B50" s="30" t="s">
        <v>54</v>
      </c>
      <c r="C50" s="30" t="s">
        <v>38</v>
      </c>
      <c r="D50" s="30" t="s">
        <v>71</v>
      </c>
      <c r="E50" s="97">
        <f>E51</f>
        <v>50</v>
      </c>
    </row>
    <row r="51" spans="1:5" ht="31.5">
      <c r="A51" s="21" t="s">
        <v>72</v>
      </c>
      <c r="B51" s="30" t="s">
        <v>166</v>
      </c>
      <c r="C51" s="30" t="s">
        <v>38</v>
      </c>
      <c r="D51" s="30" t="s">
        <v>73</v>
      </c>
      <c r="E51" s="97">
        <v>50</v>
      </c>
    </row>
    <row r="52" spans="1:5">
      <c r="A52" s="29" t="s">
        <v>75</v>
      </c>
      <c r="B52" s="32" t="s">
        <v>76</v>
      </c>
      <c r="C52" s="32" t="s">
        <v>39</v>
      </c>
      <c r="D52" s="32" t="s">
        <v>161</v>
      </c>
      <c r="E52" s="96">
        <f>E53</f>
        <v>400</v>
      </c>
    </row>
    <row r="53" spans="1:5">
      <c r="A53" s="20" t="s">
        <v>77</v>
      </c>
      <c r="B53" s="32" t="s">
        <v>76</v>
      </c>
      <c r="C53" s="32" t="s">
        <v>41</v>
      </c>
      <c r="D53" s="32" t="s">
        <v>161</v>
      </c>
      <c r="E53" s="96">
        <f>E55+E54</f>
        <v>400</v>
      </c>
    </row>
    <row r="54" spans="1:5">
      <c r="A54" s="21" t="s">
        <v>78</v>
      </c>
      <c r="B54" s="30" t="s">
        <v>76</v>
      </c>
      <c r="C54" s="30" t="s">
        <v>41</v>
      </c>
      <c r="D54" s="30" t="s">
        <v>79</v>
      </c>
      <c r="E54" s="97">
        <v>350</v>
      </c>
    </row>
    <row r="55" spans="1:5" ht="31.5">
      <c r="A55" s="21" t="s">
        <v>80</v>
      </c>
      <c r="B55" s="30" t="s">
        <v>76</v>
      </c>
      <c r="C55" s="30" t="s">
        <v>41</v>
      </c>
      <c r="D55" s="30" t="s">
        <v>173</v>
      </c>
      <c r="E55" s="97">
        <f>E56</f>
        <v>50</v>
      </c>
    </row>
    <row r="56" spans="1:5">
      <c r="A56" s="21" t="s">
        <v>81</v>
      </c>
      <c r="B56" s="30" t="s">
        <v>76</v>
      </c>
      <c r="C56" s="30" t="s">
        <v>41</v>
      </c>
      <c r="D56" s="30" t="s">
        <v>82</v>
      </c>
      <c r="E56" s="97">
        <v>50</v>
      </c>
    </row>
    <row r="57" spans="1:5" hidden="1">
      <c r="A57" s="29" t="s">
        <v>174</v>
      </c>
      <c r="B57" s="32" t="s">
        <v>48</v>
      </c>
      <c r="C57" s="32" t="s">
        <v>39</v>
      </c>
      <c r="D57" s="32" t="s">
        <v>161</v>
      </c>
      <c r="E57" s="96">
        <f>E58</f>
        <v>0</v>
      </c>
    </row>
    <row r="58" spans="1:5" hidden="1">
      <c r="A58" s="21" t="s">
        <v>175</v>
      </c>
      <c r="B58" s="30" t="s">
        <v>48</v>
      </c>
      <c r="C58" s="30" t="s">
        <v>38</v>
      </c>
      <c r="D58" s="30" t="s">
        <v>161</v>
      </c>
      <c r="E58" s="97">
        <f>E59</f>
        <v>0</v>
      </c>
    </row>
    <row r="59" spans="1:5" hidden="1">
      <c r="A59" s="21" t="s">
        <v>199</v>
      </c>
      <c r="B59" s="30" t="s">
        <v>48</v>
      </c>
      <c r="C59" s="30" t="s">
        <v>38</v>
      </c>
      <c r="D59" s="30" t="s">
        <v>202</v>
      </c>
      <c r="E59" s="97">
        <f>E60</f>
        <v>0</v>
      </c>
    </row>
    <row r="60" spans="1:5" ht="30.75" hidden="1" customHeight="1">
      <c r="A60" s="21" t="s">
        <v>157</v>
      </c>
      <c r="B60" s="30" t="s">
        <v>48</v>
      </c>
      <c r="C60" s="30" t="s">
        <v>38</v>
      </c>
      <c r="D60" s="30" t="s">
        <v>202</v>
      </c>
      <c r="E60" s="97">
        <v>0</v>
      </c>
    </row>
    <row r="61" spans="1:5" ht="29.25" hidden="1">
      <c r="A61" s="29" t="s">
        <v>84</v>
      </c>
      <c r="B61" s="32" t="s">
        <v>51</v>
      </c>
      <c r="C61" s="32" t="s">
        <v>39</v>
      </c>
      <c r="D61" s="32" t="s">
        <v>161</v>
      </c>
      <c r="E61" s="96">
        <f>E62</f>
        <v>0</v>
      </c>
    </row>
    <row r="62" spans="1:5" ht="31.5" hidden="1">
      <c r="A62" s="20" t="s">
        <v>85</v>
      </c>
      <c r="B62" s="32" t="s">
        <v>51</v>
      </c>
      <c r="C62" s="32" t="s">
        <v>38</v>
      </c>
      <c r="D62" s="32" t="s">
        <v>161</v>
      </c>
      <c r="E62" s="96">
        <f>E63</f>
        <v>0</v>
      </c>
    </row>
    <row r="63" spans="1:5" hidden="1">
      <c r="A63" s="21" t="s">
        <v>87</v>
      </c>
      <c r="B63" s="30" t="s">
        <v>51</v>
      </c>
      <c r="C63" s="30" t="s">
        <v>38</v>
      </c>
      <c r="D63" s="30" t="s">
        <v>86</v>
      </c>
      <c r="E63" s="97">
        <v>0</v>
      </c>
    </row>
    <row r="64" spans="1:5" ht="57.75">
      <c r="A64" s="29" t="s">
        <v>88</v>
      </c>
      <c r="B64" s="32" t="s">
        <v>89</v>
      </c>
      <c r="C64" s="32" t="s">
        <v>39</v>
      </c>
      <c r="D64" s="32" t="s">
        <v>161</v>
      </c>
      <c r="E64" s="96">
        <f>E65</f>
        <v>2897.6000000000004</v>
      </c>
    </row>
    <row r="65" spans="1:7" ht="31.5">
      <c r="A65" s="35" t="s">
        <v>90</v>
      </c>
      <c r="B65" s="32" t="s">
        <v>89</v>
      </c>
      <c r="C65" s="32" t="s">
        <v>41</v>
      </c>
      <c r="D65" s="32" t="s">
        <v>92</v>
      </c>
      <c r="E65" s="96">
        <f>E66+E67</f>
        <v>2897.6000000000004</v>
      </c>
    </row>
    <row r="66" spans="1:7" ht="110.25">
      <c r="A66" s="34" t="s">
        <v>180</v>
      </c>
      <c r="B66" s="30" t="s">
        <v>89</v>
      </c>
      <c r="C66" s="30" t="s">
        <v>41</v>
      </c>
      <c r="D66" s="30" t="s">
        <v>94</v>
      </c>
      <c r="E66" s="97">
        <v>2778.8</v>
      </c>
    </row>
    <row r="67" spans="1:7" ht="30.75" customHeight="1">
      <c r="A67" s="34" t="s">
        <v>156</v>
      </c>
      <c r="B67" s="30" t="s">
        <v>89</v>
      </c>
      <c r="C67" s="30" t="s">
        <v>41</v>
      </c>
      <c r="D67" s="30" t="s">
        <v>95</v>
      </c>
      <c r="E67" s="97">
        <v>118.8</v>
      </c>
    </row>
    <row r="68" spans="1:7" hidden="1">
      <c r="A68" s="31" t="s">
        <v>91</v>
      </c>
      <c r="B68" s="32" t="s">
        <v>48</v>
      </c>
      <c r="C68" s="32" t="s">
        <v>44</v>
      </c>
      <c r="D68" s="32" t="s">
        <v>161</v>
      </c>
      <c r="E68" s="96">
        <f>E69</f>
        <v>0</v>
      </c>
    </row>
    <row r="69" spans="1:7" ht="47.25" hidden="1">
      <c r="A69" s="33" t="s">
        <v>176</v>
      </c>
      <c r="B69" s="30" t="s">
        <v>48</v>
      </c>
      <c r="C69" s="30" t="s">
        <v>44</v>
      </c>
      <c r="D69" s="30" t="s">
        <v>177</v>
      </c>
      <c r="E69" s="97"/>
    </row>
    <row r="70" spans="1:7" ht="16.5" thickBot="1">
      <c r="A70" s="46" t="s">
        <v>167</v>
      </c>
      <c r="B70" s="47"/>
      <c r="C70" s="47"/>
      <c r="D70" s="47"/>
      <c r="E70" s="99">
        <f>E12+E24+E30+E44+E48+E52+E64+E27+E68+E61+E57</f>
        <v>9649.4</v>
      </c>
      <c r="G70" s="48"/>
    </row>
  </sheetData>
  <mergeCells count="9">
    <mergeCell ref="A1:E1"/>
    <mergeCell ref="A2:E2"/>
    <mergeCell ref="A3:E3"/>
    <mergeCell ref="A4:E4"/>
    <mergeCell ref="A9:E9"/>
    <mergeCell ref="A5:E5"/>
    <mergeCell ref="A6:E6"/>
    <mergeCell ref="A7:E7"/>
    <mergeCell ref="A8:E8"/>
  </mergeCells>
  <pageMargins left="0.7" right="0.3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6"/>
  <sheetViews>
    <sheetView workbookViewId="0">
      <selection activeCell="D8" sqref="D8"/>
    </sheetView>
  </sheetViews>
  <sheetFormatPr defaultRowHeight="15"/>
  <cols>
    <col min="2" max="2" width="63.42578125" customWidth="1"/>
    <col min="3" max="3" width="18.5703125" customWidth="1"/>
    <col min="258" max="258" width="63.42578125" customWidth="1"/>
    <col min="259" max="259" width="15.42578125" customWidth="1"/>
    <col min="514" max="514" width="63.42578125" customWidth="1"/>
    <col min="515" max="515" width="15.42578125" customWidth="1"/>
    <col min="770" max="770" width="63.42578125" customWidth="1"/>
    <col min="771" max="771" width="15.42578125" customWidth="1"/>
    <col min="1026" max="1026" width="63.42578125" customWidth="1"/>
    <col min="1027" max="1027" width="15.42578125" customWidth="1"/>
    <col min="1282" max="1282" width="63.42578125" customWidth="1"/>
    <col min="1283" max="1283" width="15.42578125" customWidth="1"/>
    <col min="1538" max="1538" width="63.42578125" customWidth="1"/>
    <col min="1539" max="1539" width="15.42578125" customWidth="1"/>
    <col min="1794" max="1794" width="63.42578125" customWidth="1"/>
    <col min="1795" max="1795" width="15.42578125" customWidth="1"/>
    <col min="2050" max="2050" width="63.42578125" customWidth="1"/>
    <col min="2051" max="2051" width="15.42578125" customWidth="1"/>
    <col min="2306" max="2306" width="63.42578125" customWidth="1"/>
    <col min="2307" max="2307" width="15.42578125" customWidth="1"/>
    <col min="2562" max="2562" width="63.42578125" customWidth="1"/>
    <col min="2563" max="2563" width="15.42578125" customWidth="1"/>
    <col min="2818" max="2818" width="63.42578125" customWidth="1"/>
    <col min="2819" max="2819" width="15.42578125" customWidth="1"/>
    <col min="3074" max="3074" width="63.42578125" customWidth="1"/>
    <col min="3075" max="3075" width="15.42578125" customWidth="1"/>
    <col min="3330" max="3330" width="63.42578125" customWidth="1"/>
    <col min="3331" max="3331" width="15.42578125" customWidth="1"/>
    <col min="3586" max="3586" width="63.42578125" customWidth="1"/>
    <col min="3587" max="3587" width="15.42578125" customWidth="1"/>
    <col min="3842" max="3842" width="63.42578125" customWidth="1"/>
    <col min="3843" max="3843" width="15.42578125" customWidth="1"/>
    <col min="4098" max="4098" width="63.42578125" customWidth="1"/>
    <col min="4099" max="4099" width="15.42578125" customWidth="1"/>
    <col min="4354" max="4354" width="63.42578125" customWidth="1"/>
    <col min="4355" max="4355" width="15.42578125" customWidth="1"/>
    <col min="4610" max="4610" width="63.42578125" customWidth="1"/>
    <col min="4611" max="4611" width="15.42578125" customWidth="1"/>
    <col min="4866" max="4866" width="63.42578125" customWidth="1"/>
    <col min="4867" max="4867" width="15.42578125" customWidth="1"/>
    <col min="5122" max="5122" width="63.42578125" customWidth="1"/>
    <col min="5123" max="5123" width="15.42578125" customWidth="1"/>
    <col min="5378" max="5378" width="63.42578125" customWidth="1"/>
    <col min="5379" max="5379" width="15.42578125" customWidth="1"/>
    <col min="5634" max="5634" width="63.42578125" customWidth="1"/>
    <col min="5635" max="5635" width="15.42578125" customWidth="1"/>
    <col min="5890" max="5890" width="63.42578125" customWidth="1"/>
    <col min="5891" max="5891" width="15.42578125" customWidth="1"/>
    <col min="6146" max="6146" width="63.42578125" customWidth="1"/>
    <col min="6147" max="6147" width="15.42578125" customWidth="1"/>
    <col min="6402" max="6402" width="63.42578125" customWidth="1"/>
    <col min="6403" max="6403" width="15.42578125" customWidth="1"/>
    <col min="6658" max="6658" width="63.42578125" customWidth="1"/>
    <col min="6659" max="6659" width="15.42578125" customWidth="1"/>
    <col min="6914" max="6914" width="63.42578125" customWidth="1"/>
    <col min="6915" max="6915" width="15.42578125" customWidth="1"/>
    <col min="7170" max="7170" width="63.42578125" customWidth="1"/>
    <col min="7171" max="7171" width="15.42578125" customWidth="1"/>
    <col min="7426" max="7426" width="63.42578125" customWidth="1"/>
    <col min="7427" max="7427" width="15.42578125" customWidth="1"/>
    <col min="7682" max="7682" width="63.42578125" customWidth="1"/>
    <col min="7683" max="7683" width="15.42578125" customWidth="1"/>
    <col min="7938" max="7938" width="63.42578125" customWidth="1"/>
    <col min="7939" max="7939" width="15.42578125" customWidth="1"/>
    <col min="8194" max="8194" width="63.42578125" customWidth="1"/>
    <col min="8195" max="8195" width="15.42578125" customWidth="1"/>
    <col min="8450" max="8450" width="63.42578125" customWidth="1"/>
    <col min="8451" max="8451" width="15.42578125" customWidth="1"/>
    <col min="8706" max="8706" width="63.42578125" customWidth="1"/>
    <col min="8707" max="8707" width="15.42578125" customWidth="1"/>
    <col min="8962" max="8962" width="63.42578125" customWidth="1"/>
    <col min="8963" max="8963" width="15.42578125" customWidth="1"/>
    <col min="9218" max="9218" width="63.42578125" customWidth="1"/>
    <col min="9219" max="9219" width="15.42578125" customWidth="1"/>
    <col min="9474" max="9474" width="63.42578125" customWidth="1"/>
    <col min="9475" max="9475" width="15.42578125" customWidth="1"/>
    <col min="9730" max="9730" width="63.42578125" customWidth="1"/>
    <col min="9731" max="9731" width="15.42578125" customWidth="1"/>
    <col min="9986" max="9986" width="63.42578125" customWidth="1"/>
    <col min="9987" max="9987" width="15.42578125" customWidth="1"/>
    <col min="10242" max="10242" width="63.42578125" customWidth="1"/>
    <col min="10243" max="10243" width="15.42578125" customWidth="1"/>
    <col min="10498" max="10498" width="63.42578125" customWidth="1"/>
    <col min="10499" max="10499" width="15.42578125" customWidth="1"/>
    <col min="10754" max="10754" width="63.42578125" customWidth="1"/>
    <col min="10755" max="10755" width="15.42578125" customWidth="1"/>
    <col min="11010" max="11010" width="63.42578125" customWidth="1"/>
    <col min="11011" max="11011" width="15.42578125" customWidth="1"/>
    <col min="11266" max="11266" width="63.42578125" customWidth="1"/>
    <col min="11267" max="11267" width="15.42578125" customWidth="1"/>
    <col min="11522" max="11522" width="63.42578125" customWidth="1"/>
    <col min="11523" max="11523" width="15.42578125" customWidth="1"/>
    <col min="11778" max="11778" width="63.42578125" customWidth="1"/>
    <col min="11779" max="11779" width="15.42578125" customWidth="1"/>
    <col min="12034" max="12034" width="63.42578125" customWidth="1"/>
    <col min="12035" max="12035" width="15.42578125" customWidth="1"/>
    <col min="12290" max="12290" width="63.42578125" customWidth="1"/>
    <col min="12291" max="12291" width="15.42578125" customWidth="1"/>
    <col min="12546" max="12546" width="63.42578125" customWidth="1"/>
    <col min="12547" max="12547" width="15.42578125" customWidth="1"/>
    <col min="12802" max="12802" width="63.42578125" customWidth="1"/>
    <col min="12803" max="12803" width="15.42578125" customWidth="1"/>
    <col min="13058" max="13058" width="63.42578125" customWidth="1"/>
    <col min="13059" max="13059" width="15.42578125" customWidth="1"/>
    <col min="13314" max="13314" width="63.42578125" customWidth="1"/>
    <col min="13315" max="13315" width="15.42578125" customWidth="1"/>
    <col min="13570" max="13570" width="63.42578125" customWidth="1"/>
    <col min="13571" max="13571" width="15.42578125" customWidth="1"/>
    <col min="13826" max="13826" width="63.42578125" customWidth="1"/>
    <col min="13827" max="13827" width="15.42578125" customWidth="1"/>
    <col min="14082" max="14082" width="63.42578125" customWidth="1"/>
    <col min="14083" max="14083" width="15.42578125" customWidth="1"/>
    <col min="14338" max="14338" width="63.42578125" customWidth="1"/>
    <col min="14339" max="14339" width="15.42578125" customWidth="1"/>
    <col min="14594" max="14594" width="63.42578125" customWidth="1"/>
    <col min="14595" max="14595" width="15.42578125" customWidth="1"/>
    <col min="14850" max="14850" width="63.42578125" customWidth="1"/>
    <col min="14851" max="14851" width="15.42578125" customWidth="1"/>
    <col min="15106" max="15106" width="63.42578125" customWidth="1"/>
    <col min="15107" max="15107" width="15.42578125" customWidth="1"/>
    <col min="15362" max="15362" width="63.42578125" customWidth="1"/>
    <col min="15363" max="15363" width="15.42578125" customWidth="1"/>
    <col min="15618" max="15618" width="63.42578125" customWidth="1"/>
    <col min="15619" max="15619" width="15.42578125" customWidth="1"/>
    <col min="15874" max="15874" width="63.42578125" customWidth="1"/>
    <col min="15875" max="15875" width="15.42578125" customWidth="1"/>
    <col min="16130" max="16130" width="63.42578125" customWidth="1"/>
    <col min="16131" max="16131" width="15.42578125" customWidth="1"/>
  </cols>
  <sheetData>
    <row r="1" spans="1:5" s="36" customFormat="1" ht="15.75">
      <c r="A1" s="121" t="s">
        <v>265</v>
      </c>
      <c r="B1" s="121"/>
      <c r="C1" s="121"/>
      <c r="D1" s="104"/>
      <c r="E1" s="104"/>
    </row>
    <row r="2" spans="1:5" s="36" customFormat="1" ht="15.75" customHeight="1">
      <c r="A2" s="122" t="s">
        <v>30</v>
      </c>
      <c r="B2" s="122"/>
      <c r="C2" s="122"/>
      <c r="D2" s="105"/>
      <c r="E2" s="105"/>
    </row>
    <row r="3" spans="1:5" s="36" customFormat="1" ht="15.75" customHeight="1">
      <c r="A3" s="122" t="s">
        <v>178</v>
      </c>
      <c r="B3" s="122"/>
      <c r="C3" s="122"/>
      <c r="D3" s="105"/>
      <c r="E3" s="105"/>
    </row>
    <row r="4" spans="1:5" s="36" customFormat="1" ht="15.75">
      <c r="A4" s="123" t="s">
        <v>270</v>
      </c>
      <c r="B4" s="123"/>
      <c r="C4" s="123"/>
      <c r="D4" s="103"/>
      <c r="E4" s="103"/>
    </row>
    <row r="5" spans="1:5" s="36" customFormat="1" ht="15.75">
      <c r="A5" s="121" t="s">
        <v>266</v>
      </c>
      <c r="B5" s="121"/>
      <c r="C5" s="121"/>
      <c r="D5" s="104"/>
      <c r="E5" s="104"/>
    </row>
    <row r="6" spans="1:5" s="36" customFormat="1" ht="15.75" customHeight="1">
      <c r="A6" s="122" t="s">
        <v>30</v>
      </c>
      <c r="B6" s="122"/>
      <c r="C6" s="122"/>
      <c r="D6" s="105"/>
      <c r="E6" s="105"/>
    </row>
    <row r="7" spans="1:5" s="36" customFormat="1" ht="15.75" customHeight="1">
      <c r="A7" s="122" t="s">
        <v>178</v>
      </c>
      <c r="B7" s="122"/>
      <c r="C7" s="122"/>
      <c r="D7" s="105"/>
      <c r="E7" s="105"/>
    </row>
    <row r="8" spans="1:5" s="36" customFormat="1" ht="15.75">
      <c r="A8" s="123" t="s">
        <v>264</v>
      </c>
      <c r="B8" s="123"/>
      <c r="C8" s="123"/>
      <c r="D8" s="103"/>
      <c r="E8" s="103"/>
    </row>
    <row r="9" spans="1:5" ht="66.75" customHeight="1">
      <c r="A9" s="126" t="s">
        <v>225</v>
      </c>
      <c r="B9" s="126"/>
      <c r="C9" s="126"/>
    </row>
    <row r="10" spans="1:5" ht="15.75">
      <c r="A10" s="77"/>
      <c r="B10" s="77"/>
      <c r="C10" s="77"/>
    </row>
    <row r="11" spans="1:5" ht="31.5">
      <c r="A11" s="78" t="s">
        <v>226</v>
      </c>
      <c r="B11" s="78" t="s">
        <v>227</v>
      </c>
      <c r="C11" s="79" t="s">
        <v>228</v>
      </c>
    </row>
    <row r="12" spans="1:5" ht="31.5">
      <c r="A12" s="78" t="s">
        <v>229</v>
      </c>
      <c r="B12" s="80" t="s">
        <v>230</v>
      </c>
      <c r="C12" s="101">
        <f>C13</f>
        <v>45</v>
      </c>
    </row>
    <row r="13" spans="1:5" ht="15.75">
      <c r="A13" s="78"/>
      <c r="B13" s="60" t="s">
        <v>231</v>
      </c>
      <c r="C13" s="102">
        <v>45</v>
      </c>
    </row>
    <row r="14" spans="1:5" ht="15.75">
      <c r="A14" s="78" t="s">
        <v>232</v>
      </c>
      <c r="B14" s="80" t="s">
        <v>146</v>
      </c>
      <c r="C14" s="101">
        <f>C15</f>
        <v>1183.5</v>
      </c>
    </row>
    <row r="15" spans="1:5" ht="31.5">
      <c r="A15" s="78"/>
      <c r="B15" s="60" t="s">
        <v>233</v>
      </c>
      <c r="C15" s="102">
        <v>1183.5</v>
      </c>
    </row>
    <row r="16" spans="1:5" ht="15.75">
      <c r="A16" s="78" t="s">
        <v>234</v>
      </c>
      <c r="B16" s="80" t="s">
        <v>268</v>
      </c>
      <c r="C16" s="101">
        <f>C17</f>
        <v>1550.3</v>
      </c>
    </row>
    <row r="17" spans="1:3" ht="47.25">
      <c r="A17" s="78"/>
      <c r="B17" s="60" t="s">
        <v>269</v>
      </c>
      <c r="C17" s="102">
        <v>1550.3</v>
      </c>
    </row>
    <row r="18" spans="1:3" ht="15.75">
      <c r="A18" s="78" t="s">
        <v>255</v>
      </c>
      <c r="B18" s="80" t="s">
        <v>235</v>
      </c>
      <c r="C18" s="101">
        <f>C19</f>
        <v>118.8</v>
      </c>
    </row>
    <row r="19" spans="1:3" ht="31.5">
      <c r="A19" s="78"/>
      <c r="B19" s="60" t="s">
        <v>236</v>
      </c>
      <c r="C19" s="102">
        <v>118.8</v>
      </c>
    </row>
    <row r="20" spans="1:3" ht="15.75">
      <c r="A20" s="81"/>
      <c r="B20" s="82" t="s">
        <v>237</v>
      </c>
      <c r="C20" s="101">
        <f>C18+C15+C12+C16</f>
        <v>2897.6</v>
      </c>
    </row>
    <row r="21" spans="1:3">
      <c r="B21" s="83"/>
    </row>
    <row r="22" spans="1:3">
      <c r="B22" s="83"/>
    </row>
    <row r="23" spans="1:3">
      <c r="B23" s="83"/>
    </row>
    <row r="24" spans="1:3">
      <c r="B24" s="83"/>
    </row>
    <row r="25" spans="1:3">
      <c r="B25" s="83"/>
    </row>
    <row r="26" spans="1:3">
      <c r="B26" s="83"/>
    </row>
  </sheetData>
  <mergeCells count="9">
    <mergeCell ref="A6:C6"/>
    <mergeCell ref="A7:C7"/>
    <mergeCell ref="A8:C8"/>
    <mergeCell ref="A9:C9"/>
    <mergeCell ref="A1:C1"/>
    <mergeCell ref="A2:C2"/>
    <mergeCell ref="A3:C3"/>
    <mergeCell ref="A4:C4"/>
    <mergeCell ref="A5:C5"/>
  </mergeCells>
  <pageMargins left="0.7" right="0.28000000000000003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E13" sqref="E13"/>
    </sheetView>
  </sheetViews>
  <sheetFormatPr defaultRowHeight="12.75"/>
  <cols>
    <col min="1" max="1" width="27.42578125" style="84" customWidth="1"/>
    <col min="2" max="2" width="40.42578125" style="84" customWidth="1"/>
    <col min="3" max="3" width="22.7109375" style="84" customWidth="1"/>
    <col min="4" max="16384" width="9.140625" style="84"/>
  </cols>
  <sheetData>
    <row r="1" spans="1:5" s="36" customFormat="1" ht="15.75">
      <c r="A1" s="121" t="s">
        <v>263</v>
      </c>
      <c r="B1" s="121"/>
      <c r="C1" s="121"/>
      <c r="D1" s="104"/>
      <c r="E1" s="104"/>
    </row>
    <row r="2" spans="1:5" s="36" customFormat="1" ht="15.75" customHeight="1">
      <c r="A2" s="122" t="s">
        <v>30</v>
      </c>
      <c r="B2" s="122"/>
      <c r="C2" s="122"/>
      <c r="D2" s="105"/>
      <c r="E2" s="105"/>
    </row>
    <row r="3" spans="1:5" s="36" customFormat="1" ht="15.75" customHeight="1">
      <c r="A3" s="122" t="s">
        <v>178</v>
      </c>
      <c r="B3" s="122"/>
      <c r="C3" s="122"/>
      <c r="D3" s="105"/>
      <c r="E3" s="105"/>
    </row>
    <row r="4" spans="1:5" s="36" customFormat="1" ht="15.75">
      <c r="A4" s="123" t="s">
        <v>270</v>
      </c>
      <c r="B4" s="123"/>
      <c r="C4" s="123"/>
      <c r="D4" s="103"/>
      <c r="E4" s="103"/>
    </row>
    <row r="5" spans="1:5" s="36" customFormat="1" ht="15.75">
      <c r="A5" s="121" t="s">
        <v>267</v>
      </c>
      <c r="B5" s="121"/>
      <c r="C5" s="121"/>
      <c r="D5" s="104"/>
      <c r="E5" s="104"/>
    </row>
    <row r="6" spans="1:5" s="36" customFormat="1" ht="15.75" customHeight="1">
      <c r="A6" s="122" t="s">
        <v>30</v>
      </c>
      <c r="B6" s="122"/>
      <c r="C6" s="122"/>
      <c r="D6" s="105"/>
      <c r="E6" s="105"/>
    </row>
    <row r="7" spans="1:5" s="36" customFormat="1" ht="15.75" customHeight="1">
      <c r="A7" s="122" t="s">
        <v>178</v>
      </c>
      <c r="B7" s="122"/>
      <c r="C7" s="122"/>
      <c r="D7" s="105"/>
      <c r="E7" s="105"/>
    </row>
    <row r="8" spans="1:5" s="36" customFormat="1" ht="15.75">
      <c r="A8" s="123" t="s">
        <v>264</v>
      </c>
      <c r="B8" s="123"/>
      <c r="C8" s="123"/>
      <c r="D8" s="103"/>
      <c r="E8" s="103"/>
    </row>
    <row r="9" spans="1:5" ht="4.5" customHeight="1">
      <c r="A9" s="85"/>
      <c r="B9" s="85"/>
      <c r="C9" s="85"/>
    </row>
    <row r="10" spans="1:5" ht="18" customHeight="1">
      <c r="A10" s="127" t="s">
        <v>238</v>
      </c>
      <c r="B10" s="127"/>
      <c r="C10" s="127"/>
    </row>
    <row r="11" spans="1:5" ht="17.25" customHeight="1">
      <c r="A11" s="127" t="s">
        <v>178</v>
      </c>
      <c r="B11" s="127"/>
      <c r="C11" s="127"/>
    </row>
    <row r="12" spans="1:5" ht="15.75" customHeight="1">
      <c r="A12" s="127" t="s">
        <v>239</v>
      </c>
      <c r="B12" s="127"/>
      <c r="C12" s="127"/>
    </row>
    <row r="13" spans="1:5" ht="15">
      <c r="A13" s="86"/>
      <c r="B13" s="86"/>
      <c r="C13" s="87" t="s">
        <v>240</v>
      </c>
    </row>
    <row r="14" spans="1:5" ht="54" customHeight="1">
      <c r="A14" s="88" t="s">
        <v>241</v>
      </c>
      <c r="B14" s="89" t="s">
        <v>31</v>
      </c>
      <c r="C14" s="89" t="s">
        <v>242</v>
      </c>
    </row>
    <row r="15" spans="1:5" ht="15.75" hidden="1">
      <c r="A15" s="128" t="s">
        <v>243</v>
      </c>
      <c r="B15" s="129"/>
      <c r="C15" s="90">
        <f>C16-C17</f>
        <v>0</v>
      </c>
    </row>
    <row r="16" spans="1:5" ht="83.25" hidden="1" customHeight="1">
      <c r="A16" s="91" t="s">
        <v>244</v>
      </c>
      <c r="B16" s="92" t="s">
        <v>245</v>
      </c>
      <c r="C16" s="93">
        <v>0</v>
      </c>
    </row>
    <row r="17" spans="1:3" ht="84.75" hidden="1" customHeight="1">
      <c r="A17" s="91" t="s">
        <v>246</v>
      </c>
      <c r="B17" s="92" t="s">
        <v>247</v>
      </c>
      <c r="C17" s="93">
        <v>0</v>
      </c>
    </row>
    <row r="18" spans="1:3" ht="32.25" hidden="1" customHeight="1">
      <c r="A18" s="130" t="s">
        <v>248</v>
      </c>
      <c r="B18" s="131"/>
      <c r="C18" s="93">
        <f>C19+C21</f>
        <v>0</v>
      </c>
    </row>
    <row r="19" spans="1:3" ht="39.75" customHeight="1">
      <c r="A19" s="91" t="s">
        <v>249</v>
      </c>
      <c r="B19" s="92" t="s">
        <v>250</v>
      </c>
      <c r="C19" s="93">
        <f>C20</f>
        <v>-9649.4</v>
      </c>
    </row>
    <row r="20" spans="1:3" ht="43.5" customHeight="1">
      <c r="A20" s="91"/>
      <c r="B20" s="92" t="s">
        <v>251</v>
      </c>
      <c r="C20" s="93">
        <v>-9649.4</v>
      </c>
    </row>
    <row r="21" spans="1:3" ht="37.5" customHeight="1">
      <c r="A21" s="91" t="s">
        <v>249</v>
      </c>
      <c r="B21" s="92" t="s">
        <v>252</v>
      </c>
      <c r="C21" s="93">
        <f>C22</f>
        <v>9649.4</v>
      </c>
    </row>
    <row r="22" spans="1:3" ht="31.5" customHeight="1">
      <c r="A22" s="91"/>
      <c r="B22" s="92" t="s">
        <v>253</v>
      </c>
      <c r="C22" s="93">
        <v>9649.4</v>
      </c>
    </row>
    <row r="23" spans="1:3" ht="21.75" customHeight="1">
      <c r="A23" s="132" t="s">
        <v>254</v>
      </c>
      <c r="B23" s="132"/>
      <c r="C23" s="94">
        <f>C15+C18</f>
        <v>0</v>
      </c>
    </row>
  </sheetData>
  <mergeCells count="14">
    <mergeCell ref="A12:C12"/>
    <mergeCell ref="A15:B15"/>
    <mergeCell ref="A18:B18"/>
    <mergeCell ref="A23:B23"/>
    <mergeCell ref="A10:C10"/>
    <mergeCell ref="A11:C11"/>
    <mergeCell ref="A6:C6"/>
    <mergeCell ref="A7:C7"/>
    <mergeCell ref="A8:C8"/>
    <mergeCell ref="A1:C1"/>
    <mergeCell ref="A2:C2"/>
    <mergeCell ref="A3:C3"/>
    <mergeCell ref="A4:C4"/>
    <mergeCell ref="A5:C5"/>
  </mergeCells>
  <pageMargins left="0.7" right="0.4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Дох_пр№1</vt:lpstr>
      <vt:lpstr>Вед. стр_пр№2</vt:lpstr>
      <vt:lpstr>Функц_пр№3</vt:lpstr>
      <vt:lpstr>Межбюдж_пр№4</vt:lpstr>
      <vt:lpstr>Источ_пр№5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2012-10-05T11:35:12Z</dcterms:modified>
</cp:coreProperties>
</file>