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codeName="ЭтаКнига" defaultThemeVersion="124226"/>
  <bookViews>
    <workbookView xWindow="120" yWindow="105" windowWidth="15120" windowHeight="8010" tabRatio="879"/>
  </bookViews>
  <sheets>
    <sheet name="прил.1 (нал., ненал.)" sheetId="1" r:id="rId1"/>
  </sheets>
  <definedNames>
    <definedName name="_xlnm.Print_Titles" localSheetId="0">'прил.1 (нал., ненал.)'!$12:$12</definedName>
  </definedNames>
  <calcPr calcId="145621"/>
</workbook>
</file>

<file path=xl/calcChain.xml><?xml version="1.0" encoding="utf-8"?>
<calcChain xmlns="http://schemas.openxmlformats.org/spreadsheetml/2006/main">
  <c r="I48" i="1" l="1"/>
  <c r="H47" i="1"/>
  <c r="G48" i="1"/>
  <c r="F47" i="1"/>
  <c r="D29" i="1"/>
  <c r="D47" i="1"/>
  <c r="E29" i="1"/>
  <c r="E28" i="1" s="1"/>
  <c r="E41" i="1"/>
  <c r="G41" i="1" s="1"/>
  <c r="I41" i="1" s="1"/>
  <c r="E46" i="1"/>
  <c r="G46" i="1" s="1"/>
  <c r="I46" i="1" s="1"/>
  <c r="E45" i="1"/>
  <c r="G45" i="1" s="1"/>
  <c r="I45" i="1" s="1"/>
  <c r="E44" i="1"/>
  <c r="G44" i="1" s="1"/>
  <c r="I44" i="1" s="1"/>
  <c r="E43" i="1"/>
  <c r="G43" i="1" s="1"/>
  <c r="I43" i="1" s="1"/>
  <c r="I42" i="1" s="1"/>
  <c r="E40" i="1"/>
  <c r="E39" i="1" s="1"/>
  <c r="E38" i="1"/>
  <c r="E37" i="1" s="1"/>
  <c r="E36" i="1"/>
  <c r="G36" i="1" s="1"/>
  <c r="I36" i="1" s="1"/>
  <c r="E35" i="1"/>
  <c r="E34" i="1" s="1"/>
  <c r="E33" i="1"/>
  <c r="G33" i="1" s="1"/>
  <c r="I33" i="1" s="1"/>
  <c r="E26" i="1"/>
  <c r="G26" i="1" s="1"/>
  <c r="I26" i="1" s="1"/>
  <c r="E23" i="1"/>
  <c r="G23" i="1" s="1"/>
  <c r="I23" i="1" s="1"/>
  <c r="E22" i="1"/>
  <c r="G22" i="1" s="1"/>
  <c r="I22" i="1" s="1"/>
  <c r="E21" i="1"/>
  <c r="G21" i="1" s="1"/>
  <c r="I21" i="1" s="1"/>
  <c r="E20" i="1"/>
  <c r="G20" i="1" s="1"/>
  <c r="I20" i="1" s="1"/>
  <c r="E19" i="1"/>
  <c r="G19" i="1" s="1"/>
  <c r="E17" i="1"/>
  <c r="E16" i="1" s="1"/>
  <c r="E15" i="1"/>
  <c r="E14" i="1" s="1"/>
  <c r="E48" i="1"/>
  <c r="C25" i="1"/>
  <c r="E25" i="1" s="1"/>
  <c r="E24" i="1" s="1"/>
  <c r="C32" i="1"/>
  <c r="E32" i="1" s="1"/>
  <c r="G32" i="1" s="1"/>
  <c r="C34" i="1"/>
  <c r="C30" i="1"/>
  <c r="C42" i="1"/>
  <c r="C24" i="1"/>
  <c r="C18" i="1"/>
  <c r="C16" i="1"/>
  <c r="I32" i="1" l="1"/>
  <c r="I30" i="1" s="1"/>
  <c r="G30" i="1"/>
  <c r="G18" i="1"/>
  <c r="I19" i="1"/>
  <c r="G17" i="1"/>
  <c r="G25" i="1"/>
  <c r="G35" i="1"/>
  <c r="G38" i="1"/>
  <c r="G15" i="1"/>
  <c r="G40" i="1"/>
  <c r="I18" i="1"/>
  <c r="G42" i="1"/>
  <c r="G29" i="1"/>
  <c r="E42" i="1"/>
  <c r="E30" i="1"/>
  <c r="E27" i="1" s="1"/>
  <c r="E18" i="1"/>
  <c r="E13" i="1" s="1"/>
  <c r="C39" i="1"/>
  <c r="C48" i="1"/>
  <c r="C37" i="1"/>
  <c r="C27" i="1" s="1"/>
  <c r="C14" i="1"/>
  <c r="C13" i="1" s="1"/>
  <c r="G39" i="1" l="1"/>
  <c r="I40" i="1"/>
  <c r="I39" i="1" s="1"/>
  <c r="G37" i="1"/>
  <c r="I38" i="1"/>
  <c r="I37" i="1" s="1"/>
  <c r="G24" i="1"/>
  <c r="I25" i="1"/>
  <c r="I24" i="1" s="1"/>
  <c r="G28" i="1"/>
  <c r="I29" i="1"/>
  <c r="I28" i="1" s="1"/>
  <c r="G14" i="1"/>
  <c r="I15" i="1"/>
  <c r="I14" i="1" s="1"/>
  <c r="I13" i="1" s="1"/>
  <c r="G34" i="1"/>
  <c r="I35" i="1"/>
  <c r="I34" i="1" s="1"/>
  <c r="G16" i="1"/>
  <c r="I17" i="1"/>
  <c r="I16" i="1" s="1"/>
  <c r="G27" i="1"/>
  <c r="C47" i="1"/>
  <c r="E47" i="1"/>
  <c r="E50" i="1" s="1"/>
  <c r="G13" i="1" l="1"/>
  <c r="G47" i="1"/>
  <c r="G50" i="1" s="1"/>
  <c r="I27" i="1"/>
  <c r="I47" i="1" s="1"/>
  <c r="I50" i="1" s="1"/>
  <c r="C50" i="1"/>
</calcChain>
</file>

<file path=xl/sharedStrings.xml><?xml version="1.0" encoding="utf-8"?>
<sst xmlns="http://schemas.openxmlformats.org/spreadsheetml/2006/main" count="90" uniqueCount="84">
  <si>
    <t>Приложение № 1</t>
  </si>
  <si>
    <t xml:space="preserve">к решению районного Совета </t>
  </si>
  <si>
    <t xml:space="preserve">депутатов Светлогорского района </t>
  </si>
  <si>
    <t>Доходный источник</t>
  </si>
  <si>
    <t xml:space="preserve">Сумма              </t>
  </si>
  <si>
    <t>1. Налоговые доходы</t>
  </si>
  <si>
    <t>000 1 01 00000 00 0000 000</t>
  </si>
  <si>
    <t>Налог на доходы физических лиц с доходов, облагаемых по налоговой ставке, установленной пунктом 1 статьи 224 Налогового кодекса Российской Федерации</t>
  </si>
  <si>
    <t>182 1 01 02000 01 0000 110</t>
  </si>
  <si>
    <t>000 1 05 00000 00 0000 000</t>
  </si>
  <si>
    <t>НАЛОГИ НА СОВОКУПНЫЙ ДОХОД</t>
  </si>
  <si>
    <t>Единый налог, взимаемый с налогоплательщиков, выбравших в качестве объекта налогообложения  доходы</t>
  </si>
  <si>
    <t xml:space="preserve">182 1 05 02000 02 0000 110 </t>
  </si>
  <si>
    <t>000 1 08 00000 00 0000 000</t>
  </si>
  <si>
    <t>ГОСУДАРСТВЕННАЯ ПОШЛИНА</t>
  </si>
  <si>
    <t xml:space="preserve">2. Неналоговые доходы </t>
  </si>
  <si>
    <t xml:space="preserve">000 1 11 05000 00 0000 120 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</si>
  <si>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автономных учреждений, а также имущества государственных и муниципальных унитарных предприятий, в том числе казенных)</t>
  </si>
  <si>
    <t xml:space="preserve">Прочие доходы от использования имущества и прав, находящихся в государственной и муниципальной собственности (за исключением имущества автономных учреждений, а также имущества государственных и муниципальных унитарных предприятий, в том числе казенных) </t>
  </si>
  <si>
    <t xml:space="preserve">000 1 12 00000 00 0000 000 </t>
  </si>
  <si>
    <t>ПЛАТЕЖИ ПРИ ПОЛЬЗОВАНИИ ПРИРОДНЫМИ РЕСУРСАМИ</t>
  </si>
  <si>
    <t>498 1 12 01000 01 0000 120</t>
  </si>
  <si>
    <t>Плата за негативное воздействие на окружающую среду</t>
  </si>
  <si>
    <t xml:space="preserve">000 1 16 00000 00 0000 000 </t>
  </si>
  <si>
    <t>ШТРАФЫ, САНКЦИИ, ВОЗМЕЩЕНИЕ УЩЕРБА</t>
  </si>
  <si>
    <t>000 117 000000 00 0000 000</t>
  </si>
  <si>
    <t>Итого налоговых и неналоговых доходов</t>
  </si>
  <si>
    <t>000 207 000000 00 0000 180</t>
  </si>
  <si>
    <t>3. Прочие безвозмездные поступления</t>
  </si>
  <si>
    <t>000 207 050000 05 0000 180</t>
  </si>
  <si>
    <t>Прочие безвозмездные поступления в бюджеты муниципальных районов</t>
  </si>
  <si>
    <t xml:space="preserve">Итого 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</si>
  <si>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</si>
  <si>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Единый налог на вмененный доход для отдельных видов деятельности</t>
  </si>
  <si>
    <t>Код бюджетной классификации</t>
  </si>
  <si>
    <t>ДОХОДЫ ОТ ОКАЗАНИЯ ПЛАТНЫХ УСЛУГ И КОМПЕНСАЦИИ ЗАТРАТ ГОСУДАРСТВА</t>
  </si>
  <si>
    <t>000 1 13 00000 00 0000  000</t>
  </si>
  <si>
    <t>Прочие неналоговые доходы</t>
  </si>
  <si>
    <t xml:space="preserve">182 1 05 01010 01 0000 110 </t>
  </si>
  <si>
    <t xml:space="preserve">182 1 05 01020 01 0000 110 </t>
  </si>
  <si>
    <t xml:space="preserve">182 1 05 01050 01 0000 110 </t>
  </si>
  <si>
    <t>Минимальный налог</t>
  </si>
  <si>
    <r>
      <t xml:space="preserve">Доходы, получаемые в виде арендной платы за земельные участки, государственная собственность на которые </t>
    </r>
    <r>
      <rPr>
        <b/>
        <sz val="12"/>
        <rFont val="Times New Roman"/>
        <family val="1"/>
        <charset val="204"/>
      </rPr>
      <t>не разграничена</t>
    </r>
    <r>
      <rPr>
        <sz val="12"/>
        <rFont val="Times New Roman"/>
        <family val="1"/>
        <charset val="204"/>
      </rPr>
      <t xml:space="preserve"> и которые расположены в границах поселений, а также средства от продажи права на заключение договоров аренды указанных земельных участков</t>
    </r>
  </si>
  <si>
    <t xml:space="preserve"> ДОХОДЫ ОТ ПРОДАЖИ МАТЕРИАЛЬНЫХ И НЕМАТЕРИАЛЬНЫХ АКТИВОВ</t>
  </si>
  <si>
    <t>000 1 14 00000 00 0000 000</t>
  </si>
  <si>
    <r>
      <t xml:space="preserve">Доходы, получаемые в виде арендной платы за земли </t>
    </r>
    <r>
      <rPr>
        <b/>
        <sz val="12"/>
        <rFont val="Times New Roman"/>
        <family val="1"/>
        <charset val="204"/>
      </rPr>
      <t>после разграничения</t>
    </r>
    <r>
      <rPr>
        <sz val="12"/>
        <rFont val="Times New Roman"/>
        <family val="1"/>
        <charset val="204"/>
      </rPr>
      <t xml:space="preserve"> государственной собственности на  землю, а также средства от продажи права на    заключение договоров аренды указанных земельных участков (за исключением земельных участков автономных учреждений)</t>
    </r>
  </si>
  <si>
    <t>Платежи от государственных и муниципальных унитарных предприятий</t>
  </si>
  <si>
    <t xml:space="preserve"> 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</si>
  <si>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НАЛОГИ НА ИМУЩЕСТВО</t>
  </si>
  <si>
    <t>000 1 06 00000 00 0000 000</t>
  </si>
  <si>
    <t>000 1 06 02000 02 0000 110</t>
  </si>
  <si>
    <t>Налог на имущество организаций</t>
  </si>
  <si>
    <t>НАЛОГИ НА ПРИБЫЛЬ, ДОХОДЫ</t>
  </si>
  <si>
    <t>182 1 05 04000 02 0000 110</t>
  </si>
  <si>
    <t xml:space="preserve">Налог, взимаемый в связи с применением патентной системы налогообложения
</t>
  </si>
  <si>
    <t xml:space="preserve"> 000 1 11 07000 00 0000 120</t>
  </si>
  <si>
    <t>341 1 11 05010 00 0000 120</t>
  </si>
  <si>
    <t>341 1 11 05025 00 0000 120</t>
  </si>
  <si>
    <t>341 1 11 09000 00 0000 120</t>
  </si>
  <si>
    <t>341 1 11 05035 00 0000 120</t>
  </si>
  <si>
    <t>Доходы от сдачи в аренду имущества, находящегося в оперативном управлении</t>
  </si>
  <si>
    <t>377 1 11 07015 05 0000 120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</si>
  <si>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</si>
  <si>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341 1 14 06025 05 0000 000</t>
  </si>
  <si>
    <t>Доходы от реализации имущества, находящегося в собственности муниципальных районов (за исключением имущества муниципальных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</si>
  <si>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341 1 14 02053 05 0000 000</t>
  </si>
  <si>
    <t>Налоговые и неналоговые доходы бюджета муниципального образования                                                                     «Светлогорский район» на 2016 год</t>
  </si>
  <si>
    <t>НАЛОГИ НА ТОВАРЫ (РАБОТЫ, УСЛУГИ), РЕАЛИЗУЕМЫЕ НА ТЕРРИТОРИИ РОССИЙСКОЙ ФЕДЕРАЦИИ</t>
  </si>
  <si>
    <t>000 1 03 00000 00 0000 000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</si>
  <si>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</si>
  <si>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100 1 03 02230 01 0000 110</t>
  </si>
  <si>
    <t>Доходы от оказания платных услуг получателями средств бюджетов муниципальных районов и компенсации затрат бюджетов муниципальных районов</t>
  </si>
  <si>
    <t>383 1 13 01995 05 0000 130</t>
  </si>
  <si>
    <t>383 1 13 02995 05 0000 130</t>
  </si>
  <si>
    <t>Прочие доходы от компенсации затрат бюджетов муниципальных районов</t>
  </si>
  <si>
    <t>356 1 11 03050 05 0000 120</t>
  </si>
  <si>
    <t>356 1 11 03000 00 0000 120</t>
  </si>
  <si>
    <t>Проценты, полученные от предоставления бюджетных кредитов внутри страны за счет средств бюджетов муниципальных районов</t>
  </si>
  <si>
    <t>Проценты, полученные от предоставления бюджетных кредитов внутри страны</t>
  </si>
  <si>
    <t>поправки на 06.05.16</t>
  </si>
  <si>
    <t>поправки на 27.09.16</t>
  </si>
  <si>
    <t>поправки на 20.12.16</t>
  </si>
  <si>
    <r>
      <t>от</t>
    </r>
    <r>
      <rPr>
        <u/>
        <sz val="12"/>
        <rFont val="Times New Roman"/>
        <family val="1"/>
        <charset val="204"/>
      </rPr>
      <t xml:space="preserve"> 21 </t>
    </r>
    <r>
      <rPr>
        <sz val="12"/>
        <rFont val="Times New Roman"/>
        <family val="1"/>
        <charset val="204"/>
      </rPr>
      <t xml:space="preserve"> </t>
    </r>
    <r>
      <rPr>
        <u/>
        <sz val="12"/>
        <rFont val="Times New Roman"/>
        <family val="1"/>
        <charset val="204"/>
      </rPr>
      <t xml:space="preserve">декабря </t>
    </r>
    <r>
      <rPr>
        <sz val="12"/>
        <rFont val="Times New Roman"/>
        <family val="1"/>
        <charset val="204"/>
      </rPr>
      <t xml:space="preserve">2015 г.  № </t>
    </r>
    <r>
      <rPr>
        <u/>
        <sz val="12"/>
        <rFont val="Times New Roman"/>
        <family val="1"/>
        <charset val="204"/>
      </rPr>
      <t xml:space="preserve">34        </t>
    </r>
  </si>
  <si>
    <r>
      <t>от 27 декабря 2016 года № 74</t>
    </r>
    <r>
      <rPr>
        <u/>
        <sz val="12"/>
        <rFont val="Times New Roman"/>
        <family val="1"/>
        <charset val="204"/>
      </rPr>
      <t xml:space="preserve">   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</si>
</sst>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7" x14ac:knownFonts="1"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</borders>
  <cellStyleXfs count="1">
    <xf numFmtId="0" fontId="0" fillId="0" borderId="0"/>
  </cellStyleXfs>
  <cellXfs count="40">
    <xf numFmtId="0" fontId="0" fillId="0" borderId="0" xfId="0"/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/>
    <xf numFmtId="164" fontId="2" fillId="0" borderId="0" xfId="0" applyNumberFormat="1" applyFont="1" applyFill="1"/>
    <xf numFmtId="164" fontId="2" fillId="0" borderId="0" xfId="0" applyNumberFormat="1" applyFont="1" applyFill="1" applyAlignment="1">
      <alignment horizontal="right"/>
    </xf>
    <xf numFmtId="0" fontId="2" fillId="0" borderId="1" xfId="0" applyFont="1" applyBorder="1"/>
    <xf numFmtId="0" fontId="1" fillId="0" borderId="1" xfId="0" applyFont="1" applyBorder="1" applyAlignment="1">
      <alignment horizontal="center"/>
    </xf>
    <xf numFmtId="164" fontId="1" fillId="0" borderId="1" xfId="0" applyNumberFormat="1" applyFont="1" applyFill="1" applyBorder="1" applyAlignment="1">
      <alignment horizontal="right"/>
    </xf>
    <xf numFmtId="0" fontId="2" fillId="0" borderId="1" xfId="0" applyFont="1" applyBorder="1" applyAlignment="1">
      <alignment vertical="top" wrapText="1"/>
    </xf>
    <xf numFmtId="164" fontId="2" fillId="0" borderId="1" xfId="0" applyNumberFormat="1" applyFont="1" applyFill="1" applyBorder="1"/>
    <xf numFmtId="0" fontId="1" fillId="0" borderId="1" xfId="0" applyFont="1" applyBorder="1" applyAlignment="1">
      <alignment horizontal="center" vertical="top" wrapText="1"/>
    </xf>
    <xf numFmtId="164" fontId="1" fillId="0" borderId="1" xfId="0" applyNumberFormat="1" applyFont="1" applyFill="1" applyBorder="1"/>
    <xf numFmtId="0" fontId="2" fillId="0" borderId="1" xfId="0" applyNumberFormat="1" applyFont="1" applyBorder="1" applyAlignment="1">
      <alignment vertical="top" wrapText="1"/>
    </xf>
    <xf numFmtId="0" fontId="1" fillId="0" borderId="1" xfId="0" applyFont="1" applyBorder="1" applyAlignment="1">
      <alignment wrapText="1"/>
    </xf>
    <xf numFmtId="164" fontId="1" fillId="0" borderId="1" xfId="0" applyNumberFormat="1" applyFont="1" applyBorder="1"/>
    <xf numFmtId="164" fontId="2" fillId="0" borderId="1" xfId="0" applyNumberFormat="1" applyFont="1" applyBorder="1"/>
    <xf numFmtId="0" fontId="1" fillId="0" borderId="1" xfId="0" applyFont="1" applyBorder="1"/>
    <xf numFmtId="0" fontId="2" fillId="0" borderId="1" xfId="0" applyFont="1" applyBorder="1" applyAlignment="1">
      <alignment vertical="top" wrapText="1"/>
    </xf>
    <xf numFmtId="164" fontId="2" fillId="2" borderId="1" xfId="0" applyNumberFormat="1" applyFont="1" applyFill="1" applyBorder="1"/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4" fontId="2" fillId="0" borderId="1" xfId="0" applyNumberFormat="1" applyFont="1" applyFill="1" applyBorder="1"/>
    <xf numFmtId="4" fontId="2" fillId="0" borderId="0" xfId="0" applyNumberFormat="1" applyFont="1" applyFill="1" applyAlignment="1">
      <alignment horizontal="right"/>
    </xf>
    <xf numFmtId="4" fontId="2" fillId="0" borderId="1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right"/>
    </xf>
    <xf numFmtId="4" fontId="1" fillId="0" borderId="1" xfId="0" applyNumberFormat="1" applyFont="1" applyFill="1" applyBorder="1"/>
    <xf numFmtId="4" fontId="1" fillId="0" borderId="1" xfId="0" applyNumberFormat="1" applyFont="1" applyBorder="1"/>
    <xf numFmtId="4" fontId="2" fillId="0" borderId="1" xfId="0" applyNumberFormat="1" applyFont="1" applyBorder="1"/>
    <xf numFmtId="4" fontId="2" fillId="0" borderId="0" xfId="0" applyNumberFormat="1" applyFont="1" applyFill="1"/>
    <xf numFmtId="0" fontId="2" fillId="0" borderId="3" xfId="0" applyFont="1" applyBorder="1"/>
    <xf numFmtId="164" fontId="2" fillId="0" borderId="3" xfId="0" applyNumberFormat="1" applyFont="1" applyBorder="1"/>
    <xf numFmtId="0" fontId="2" fillId="0" borderId="4" xfId="0" applyFont="1" applyBorder="1"/>
    <xf numFmtId="0" fontId="2" fillId="0" borderId="2" xfId="0" applyFont="1" applyBorder="1"/>
    <xf numFmtId="0" fontId="6" fillId="0" borderId="1" xfId="0" applyFont="1" applyBorder="1" applyAlignment="1">
      <alignment wrapText="1"/>
    </xf>
    <xf numFmtId="0" fontId="5" fillId="0" borderId="0" xfId="0" applyFont="1" applyAlignment="1">
      <alignment horizontal="center" wrapText="1"/>
    </xf>
    <xf numFmtId="0" fontId="4" fillId="0" borderId="0" xfId="0" applyFont="1" applyAlignment="1">
      <alignment wrapText="1"/>
    </xf>
    <xf numFmtId="0" fontId="0" fillId="0" borderId="0" xfId="0" applyAlignment="1">
      <alignment wrapText="1"/>
    </xf>
    <xf numFmtId="0" fontId="2" fillId="0" borderId="0" xfId="0" applyFont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F99FF"/>
      <color rgb="FFCC99FF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I50"/>
  <sheetViews>
    <sheetView tabSelected="1" zoomScaleNormal="100" workbookViewId="0">
      <selection activeCell="J11" sqref="J11"/>
    </sheetView>
  </sheetViews>
  <sheetFormatPr defaultRowHeight="15.75" x14ac:dyDescent="0.25"/>
  <cols>
    <col min="1" max="1" width="28.7109375" style="3" customWidth="1"/>
    <col min="2" max="2" width="63.7109375" style="3" customWidth="1"/>
    <col min="3" max="3" width="16.5703125" style="4" hidden="1" customWidth="1"/>
    <col min="4" max="4" width="9.140625" style="3" hidden="1" customWidth="1"/>
    <col min="5" max="5" width="16.5703125" style="30" hidden="1" customWidth="1"/>
    <col min="6" max="6" width="9.140625" style="3" hidden="1" customWidth="1"/>
    <col min="7" max="7" width="16.5703125" style="30" hidden="1" customWidth="1"/>
    <col min="8" max="8" width="9.140625" style="3" hidden="1" customWidth="1"/>
    <col min="9" max="9" width="16.5703125" style="30" customWidth="1"/>
    <col min="10" max="16384" width="9.140625" style="3"/>
  </cols>
  <sheetData>
    <row r="1" spans="1:9" x14ac:dyDescent="0.25">
      <c r="A1" s="39" t="s">
        <v>0</v>
      </c>
      <c r="B1" s="39"/>
      <c r="C1" s="39"/>
      <c r="D1" s="38"/>
      <c r="E1" s="38"/>
      <c r="F1" s="38"/>
      <c r="G1" s="38"/>
      <c r="H1" s="38"/>
      <c r="I1" s="38"/>
    </row>
    <row r="2" spans="1:9" ht="15.75" customHeight="1" x14ac:dyDescent="0.25">
      <c r="A2" s="39" t="s">
        <v>1</v>
      </c>
      <c r="B2" s="39"/>
      <c r="C2" s="39"/>
      <c r="D2" s="38"/>
      <c r="E2" s="38"/>
      <c r="F2" s="38"/>
      <c r="G2" s="38"/>
      <c r="H2" s="38"/>
      <c r="I2" s="38"/>
    </row>
    <row r="3" spans="1:9" ht="15.75" customHeight="1" x14ac:dyDescent="0.25">
      <c r="A3" s="39" t="s">
        <v>2</v>
      </c>
      <c r="B3" s="39"/>
      <c r="C3" s="39"/>
      <c r="D3" s="38"/>
      <c r="E3" s="38"/>
      <c r="F3" s="38"/>
      <c r="G3" s="38"/>
      <c r="H3" s="38"/>
      <c r="I3" s="38"/>
    </row>
    <row r="4" spans="1:9" ht="15.75" customHeight="1" x14ac:dyDescent="0.25">
      <c r="A4" s="39" t="s">
        <v>83</v>
      </c>
      <c r="B4" s="39"/>
      <c r="C4" s="39"/>
      <c r="D4" s="38"/>
      <c r="E4" s="38"/>
      <c r="F4" s="38"/>
      <c r="G4" s="38"/>
      <c r="H4" s="38"/>
      <c r="I4" s="38"/>
    </row>
    <row r="5" spans="1:9" x14ac:dyDescent="0.25">
      <c r="A5" s="39"/>
      <c r="B5" s="39"/>
      <c r="C5" s="39"/>
      <c r="D5" s="38"/>
      <c r="E5" s="38"/>
      <c r="F5" s="38"/>
      <c r="G5" s="38"/>
      <c r="H5" s="38"/>
      <c r="I5" s="38"/>
    </row>
    <row r="6" spans="1:9" x14ac:dyDescent="0.25">
      <c r="A6" s="39" t="s">
        <v>0</v>
      </c>
      <c r="B6" s="39"/>
      <c r="C6" s="39"/>
      <c r="D6" s="38"/>
      <c r="E6" s="38"/>
      <c r="F6" s="38"/>
      <c r="G6" s="38"/>
      <c r="H6" s="38"/>
      <c r="I6" s="38"/>
    </row>
    <row r="7" spans="1:9" ht="15.75" customHeight="1" x14ac:dyDescent="0.25">
      <c r="A7" s="39" t="s">
        <v>1</v>
      </c>
      <c r="B7" s="39"/>
      <c r="C7" s="39"/>
      <c r="D7" s="38"/>
      <c r="E7" s="38"/>
      <c r="F7" s="38"/>
      <c r="G7" s="38"/>
      <c r="H7" s="38"/>
      <c r="I7" s="38"/>
    </row>
    <row r="8" spans="1:9" ht="15.75" customHeight="1" x14ac:dyDescent="0.25">
      <c r="A8" s="39" t="s">
        <v>2</v>
      </c>
      <c r="B8" s="39"/>
      <c r="C8" s="39"/>
      <c r="D8" s="38"/>
      <c r="E8" s="38"/>
      <c r="F8" s="38"/>
      <c r="G8" s="38"/>
      <c r="H8" s="38"/>
      <c r="I8" s="38"/>
    </row>
    <row r="9" spans="1:9" ht="15.75" customHeight="1" x14ac:dyDescent="0.25">
      <c r="A9" s="39" t="s">
        <v>82</v>
      </c>
      <c r="B9" s="39"/>
      <c r="C9" s="39"/>
      <c r="D9" s="38"/>
      <c r="E9" s="38"/>
      <c r="F9" s="38"/>
      <c r="G9" s="38"/>
      <c r="H9" s="38"/>
      <c r="I9" s="38"/>
    </row>
    <row r="10" spans="1:9" ht="51.75" customHeight="1" x14ac:dyDescent="0.3">
      <c r="A10" s="36" t="s">
        <v>66</v>
      </c>
      <c r="B10" s="36"/>
      <c r="C10" s="37"/>
      <c r="D10" s="38"/>
      <c r="E10" s="38"/>
      <c r="F10" s="38"/>
      <c r="G10" s="38"/>
      <c r="H10" s="38"/>
      <c r="I10" s="38"/>
    </row>
    <row r="11" spans="1:9" x14ac:dyDescent="0.25">
      <c r="C11" s="5"/>
      <c r="E11" s="24"/>
      <c r="G11" s="24"/>
      <c r="I11" s="24"/>
    </row>
    <row r="12" spans="1:9" ht="39" x14ac:dyDescent="0.25">
      <c r="A12" s="2" t="s">
        <v>34</v>
      </c>
      <c r="B12" s="1" t="s">
        <v>3</v>
      </c>
      <c r="C12" s="2" t="s">
        <v>4</v>
      </c>
      <c r="D12" s="35" t="s">
        <v>79</v>
      </c>
      <c r="E12" s="25" t="s">
        <v>4</v>
      </c>
      <c r="F12" s="35" t="s">
        <v>80</v>
      </c>
      <c r="G12" s="25" t="s">
        <v>4</v>
      </c>
      <c r="H12" s="35" t="s">
        <v>81</v>
      </c>
      <c r="I12" s="25" t="s">
        <v>4</v>
      </c>
    </row>
    <row r="13" spans="1:9" ht="26.25" customHeight="1" x14ac:dyDescent="0.25">
      <c r="A13" s="6"/>
      <c r="B13" s="7" t="s">
        <v>5</v>
      </c>
      <c r="C13" s="8">
        <f>C14+C18+C26+C16+C24</f>
        <v>106460</v>
      </c>
      <c r="D13" s="34"/>
      <c r="E13" s="26">
        <f>E14+E18+E26+E16+E24</f>
        <v>106460</v>
      </c>
      <c r="F13" s="34"/>
      <c r="G13" s="26">
        <f>G14+G18+G26+G16+G24</f>
        <v>107060</v>
      </c>
      <c r="H13" s="34"/>
      <c r="I13" s="26">
        <f>I14+I18+I26+I16+I24</f>
        <v>113170</v>
      </c>
    </row>
    <row r="14" spans="1:9" x14ac:dyDescent="0.25">
      <c r="A14" s="21" t="s">
        <v>6</v>
      </c>
      <c r="B14" s="20" t="s">
        <v>52</v>
      </c>
      <c r="C14" s="10">
        <f>C15</f>
        <v>52000</v>
      </c>
      <c r="D14" s="31"/>
      <c r="E14" s="23">
        <f>E15</f>
        <v>52000</v>
      </c>
      <c r="F14" s="31"/>
      <c r="G14" s="23">
        <f>G15</f>
        <v>52000</v>
      </c>
      <c r="H14" s="31"/>
      <c r="I14" s="23">
        <f>I15</f>
        <v>54000</v>
      </c>
    </row>
    <row r="15" spans="1:9" ht="49.5" customHeight="1" x14ac:dyDescent="0.25">
      <c r="A15" s="22" t="s">
        <v>8</v>
      </c>
      <c r="B15" s="9" t="s">
        <v>7</v>
      </c>
      <c r="C15" s="10">
        <v>52000</v>
      </c>
      <c r="D15" s="32"/>
      <c r="E15" s="23">
        <f>C15+D15</f>
        <v>52000</v>
      </c>
      <c r="F15" s="32"/>
      <c r="G15" s="23">
        <f>E15+F15</f>
        <v>52000</v>
      </c>
      <c r="H15" s="32">
        <v>2000</v>
      </c>
      <c r="I15" s="23">
        <f>G15+H15</f>
        <v>54000</v>
      </c>
    </row>
    <row r="16" spans="1:9" ht="49.5" customHeight="1" x14ac:dyDescent="0.25">
      <c r="A16" s="22" t="s">
        <v>68</v>
      </c>
      <c r="B16" s="18" t="s">
        <v>67</v>
      </c>
      <c r="C16" s="10">
        <f>C17</f>
        <v>90</v>
      </c>
      <c r="D16" s="32"/>
      <c r="E16" s="23">
        <f>E17</f>
        <v>90</v>
      </c>
      <c r="F16" s="32"/>
      <c r="G16" s="23">
        <f>G17</f>
        <v>90</v>
      </c>
      <c r="H16" s="32"/>
      <c r="I16" s="23">
        <f>I17</f>
        <v>90</v>
      </c>
    </row>
    <row r="17" spans="1:9" ht="65.25" customHeight="1" x14ac:dyDescent="0.25">
      <c r="A17" s="22" t="s">
        <v>70</v>
      </c>
      <c r="B17" s="18" t="s">
        <v>69</v>
      </c>
      <c r="C17" s="10">
        <v>90</v>
      </c>
      <c r="D17" s="32"/>
      <c r="E17" s="23">
        <f>C17+D17</f>
        <v>90</v>
      </c>
      <c r="F17" s="32"/>
      <c r="G17" s="23">
        <f>E17+F17</f>
        <v>90</v>
      </c>
      <c r="H17" s="32"/>
      <c r="I17" s="23">
        <f>G17+H17</f>
        <v>90</v>
      </c>
    </row>
    <row r="18" spans="1:9" ht="15.75" customHeight="1" x14ac:dyDescent="0.25">
      <c r="A18" s="22" t="s">
        <v>9</v>
      </c>
      <c r="B18" s="9" t="s">
        <v>10</v>
      </c>
      <c r="C18" s="10">
        <f>C19+C20+C21+C22+C23</f>
        <v>31670</v>
      </c>
      <c r="D18" s="31"/>
      <c r="E18" s="23">
        <f>E19+E20+E21+E22+E23</f>
        <v>31670</v>
      </c>
      <c r="F18" s="31"/>
      <c r="G18" s="23">
        <f>G19+G20+G21+G22+G23</f>
        <v>31670</v>
      </c>
      <c r="H18" s="31"/>
      <c r="I18" s="23">
        <f>I19+I20+I21+I22+I23</f>
        <v>34680</v>
      </c>
    </row>
    <row r="19" spans="1:9" ht="33.75" customHeight="1" x14ac:dyDescent="0.25">
      <c r="A19" s="22" t="s">
        <v>38</v>
      </c>
      <c r="B19" s="9" t="s">
        <v>11</v>
      </c>
      <c r="C19" s="10">
        <v>9330</v>
      </c>
      <c r="D19" s="31"/>
      <c r="E19" s="23">
        <f>C19+D19</f>
        <v>9330</v>
      </c>
      <c r="F19" s="31"/>
      <c r="G19" s="23">
        <f>E19+F19</f>
        <v>9330</v>
      </c>
      <c r="H19" s="31">
        <v>870</v>
      </c>
      <c r="I19" s="23">
        <f>G19+H19</f>
        <v>10200</v>
      </c>
    </row>
    <row r="20" spans="1:9" ht="47.25" customHeight="1" x14ac:dyDescent="0.25">
      <c r="A20" s="22" t="s">
        <v>39</v>
      </c>
      <c r="B20" s="9" t="s">
        <v>32</v>
      </c>
      <c r="C20" s="10">
        <v>4460</v>
      </c>
      <c r="D20" s="31"/>
      <c r="E20" s="23">
        <f>C20+D20</f>
        <v>4460</v>
      </c>
      <c r="F20" s="31"/>
      <c r="G20" s="23">
        <f>E20+F20</f>
        <v>4460</v>
      </c>
      <c r="H20" s="31">
        <v>2140</v>
      </c>
      <c r="I20" s="23">
        <f>G20+H20</f>
        <v>6600</v>
      </c>
    </row>
    <row r="21" spans="1:9" ht="26.25" customHeight="1" x14ac:dyDescent="0.25">
      <c r="A21" s="22" t="s">
        <v>40</v>
      </c>
      <c r="B21" s="18" t="s">
        <v>41</v>
      </c>
      <c r="C21" s="10">
        <v>1710</v>
      </c>
      <c r="D21" s="31"/>
      <c r="E21" s="23">
        <f>C21+D21</f>
        <v>1710</v>
      </c>
      <c r="F21" s="31"/>
      <c r="G21" s="23">
        <f>E21+F21</f>
        <v>1710</v>
      </c>
      <c r="H21" s="31">
        <v>-1010</v>
      </c>
      <c r="I21" s="23">
        <f>G21+H21</f>
        <v>700</v>
      </c>
    </row>
    <row r="22" spans="1:9" ht="31.5" customHeight="1" x14ac:dyDescent="0.25">
      <c r="A22" s="22" t="s">
        <v>12</v>
      </c>
      <c r="B22" s="9" t="s">
        <v>33</v>
      </c>
      <c r="C22" s="10">
        <v>15570</v>
      </c>
      <c r="D22" s="31"/>
      <c r="E22" s="23">
        <f>C22+D22</f>
        <v>15570</v>
      </c>
      <c r="F22" s="31"/>
      <c r="G22" s="23">
        <f>E22+F22</f>
        <v>15570</v>
      </c>
      <c r="H22" s="31">
        <v>1200</v>
      </c>
      <c r="I22" s="23">
        <f>G22+H22</f>
        <v>16770</v>
      </c>
    </row>
    <row r="23" spans="1:9" ht="31.5" customHeight="1" x14ac:dyDescent="0.25">
      <c r="A23" s="18" t="s">
        <v>53</v>
      </c>
      <c r="B23" s="18" t="s">
        <v>54</v>
      </c>
      <c r="C23" s="10">
        <v>600</v>
      </c>
      <c r="D23" s="31"/>
      <c r="E23" s="23">
        <f>C23+D23</f>
        <v>600</v>
      </c>
      <c r="F23" s="31"/>
      <c r="G23" s="23">
        <f>E23+F23</f>
        <v>600</v>
      </c>
      <c r="H23" s="31">
        <v>-190</v>
      </c>
      <c r="I23" s="23">
        <f>G23+H23</f>
        <v>410</v>
      </c>
    </row>
    <row r="24" spans="1:9" ht="31.5" customHeight="1" x14ac:dyDescent="0.25">
      <c r="A24" s="18" t="s">
        <v>49</v>
      </c>
      <c r="B24" s="18" t="s">
        <v>48</v>
      </c>
      <c r="C24" s="10">
        <f>C25</f>
        <v>20200</v>
      </c>
      <c r="D24" s="31"/>
      <c r="E24" s="23">
        <f>E25</f>
        <v>20200</v>
      </c>
      <c r="F24" s="31"/>
      <c r="G24" s="23">
        <f>G25</f>
        <v>20200</v>
      </c>
      <c r="H24" s="31"/>
      <c r="I24" s="23">
        <f>I25</f>
        <v>20200</v>
      </c>
    </row>
    <row r="25" spans="1:9" ht="31.5" customHeight="1" x14ac:dyDescent="0.25">
      <c r="A25" s="18" t="s">
        <v>50</v>
      </c>
      <c r="B25" s="18" t="s">
        <v>51</v>
      </c>
      <c r="C25" s="10">
        <f>10200+10000</f>
        <v>20200</v>
      </c>
      <c r="D25" s="31"/>
      <c r="E25" s="23">
        <f>C25+D25</f>
        <v>20200</v>
      </c>
      <c r="F25" s="31"/>
      <c r="G25" s="23">
        <f>E25+F25</f>
        <v>20200</v>
      </c>
      <c r="H25" s="31"/>
      <c r="I25" s="23">
        <f>G25+H25</f>
        <v>20200</v>
      </c>
    </row>
    <row r="26" spans="1:9" ht="21.75" customHeight="1" x14ac:dyDescent="0.25">
      <c r="A26" s="9" t="s">
        <v>13</v>
      </c>
      <c r="B26" s="9" t="s">
        <v>14</v>
      </c>
      <c r="C26" s="10">
        <v>2500</v>
      </c>
      <c r="D26" s="31"/>
      <c r="E26" s="23">
        <f>C26+D26</f>
        <v>2500</v>
      </c>
      <c r="F26" s="31">
        <v>600</v>
      </c>
      <c r="G26" s="23">
        <f>E26+F26</f>
        <v>3100</v>
      </c>
      <c r="H26" s="31">
        <v>1100</v>
      </c>
      <c r="I26" s="23">
        <f>G26+H26</f>
        <v>4200</v>
      </c>
    </row>
    <row r="27" spans="1:9" x14ac:dyDescent="0.25">
      <c r="A27" s="9"/>
      <c r="B27" s="11" t="s">
        <v>15</v>
      </c>
      <c r="C27" s="12">
        <f>C30+C37+C45+C46+C36+C39+C34+C42</f>
        <v>132820</v>
      </c>
      <c r="D27" s="31"/>
      <c r="E27" s="27">
        <f>E30+E37+E45+E46+E36+E39+E34+E42+E28</f>
        <v>134638.14000000001</v>
      </c>
      <c r="F27" s="31"/>
      <c r="G27" s="27">
        <f>G30+G37+G45+G46+G36+G39+G34+G42+G28</f>
        <v>134038.14000000001</v>
      </c>
      <c r="H27" s="31"/>
      <c r="I27" s="27">
        <f>I30+I37+I45+I46+I36+I39+I34+I42+I28</f>
        <v>127928.14</v>
      </c>
    </row>
    <row r="28" spans="1:9" ht="31.5" x14ac:dyDescent="0.25">
      <c r="A28" s="18" t="s">
        <v>76</v>
      </c>
      <c r="B28" s="13" t="s">
        <v>78</v>
      </c>
      <c r="C28" s="12"/>
      <c r="D28" s="31"/>
      <c r="E28" s="27">
        <f>E29</f>
        <v>414.14</v>
      </c>
      <c r="F28" s="31"/>
      <c r="G28" s="27">
        <f>G29</f>
        <v>414.14</v>
      </c>
      <c r="H28" s="31"/>
      <c r="I28" s="27">
        <f>I29</f>
        <v>575.64</v>
      </c>
    </row>
    <row r="29" spans="1:9" ht="47.25" x14ac:dyDescent="0.25">
      <c r="A29" s="18" t="s">
        <v>75</v>
      </c>
      <c r="B29" s="13" t="s">
        <v>77</v>
      </c>
      <c r="C29" s="12"/>
      <c r="D29" s="31">
        <f>224.3+189.84</f>
        <v>414.14</v>
      </c>
      <c r="E29" s="23">
        <f>C29+D29</f>
        <v>414.14</v>
      </c>
      <c r="F29" s="31"/>
      <c r="G29" s="23">
        <f>E29+F29</f>
        <v>414.14</v>
      </c>
      <c r="H29" s="31">
        <v>161.5</v>
      </c>
      <c r="I29" s="23">
        <f>G29+H29</f>
        <v>575.64</v>
      </c>
    </row>
    <row r="30" spans="1:9" ht="78" customHeight="1" x14ac:dyDescent="0.25">
      <c r="A30" s="9" t="s">
        <v>16</v>
      </c>
      <c r="B30" s="13" t="s">
        <v>17</v>
      </c>
      <c r="C30" s="10">
        <f>C31+C32+C33</f>
        <v>125030</v>
      </c>
      <c r="D30" s="31"/>
      <c r="E30" s="23">
        <f>E31+E32+E33</f>
        <v>125030</v>
      </c>
      <c r="F30" s="31"/>
      <c r="G30" s="23">
        <f>G31+G32+G33</f>
        <v>125030</v>
      </c>
      <c r="H30" s="31"/>
      <c r="I30" s="23">
        <f>I31+I32+I33</f>
        <v>118617.5</v>
      </c>
    </row>
    <row r="31" spans="1:9" ht="80.25" hidden="1" customHeight="1" x14ac:dyDescent="0.25">
      <c r="A31" s="18" t="s">
        <v>56</v>
      </c>
      <c r="B31" s="18" t="s">
        <v>42</v>
      </c>
      <c r="C31" s="10"/>
      <c r="D31" s="31"/>
      <c r="E31" s="23"/>
      <c r="F31" s="31"/>
      <c r="G31" s="23"/>
      <c r="H31" s="31"/>
      <c r="I31" s="23"/>
    </row>
    <row r="32" spans="1:9" ht="76.5" customHeight="1" x14ac:dyDescent="0.25">
      <c r="A32" s="18" t="s">
        <v>57</v>
      </c>
      <c r="B32" s="18" t="s">
        <v>45</v>
      </c>
      <c r="C32" s="10">
        <f>135000-10000</f>
        <v>125000</v>
      </c>
      <c r="D32" s="31"/>
      <c r="E32" s="23">
        <f>C32+D32</f>
        <v>125000</v>
      </c>
      <c r="F32" s="31"/>
      <c r="G32" s="23">
        <f>E32+F32</f>
        <v>125000</v>
      </c>
      <c r="H32" s="31">
        <v>-6412.5</v>
      </c>
      <c r="I32" s="23">
        <f>G32+H32</f>
        <v>118587.5</v>
      </c>
    </row>
    <row r="33" spans="1:9" ht="40.5" customHeight="1" x14ac:dyDescent="0.25">
      <c r="A33" s="18" t="s">
        <v>59</v>
      </c>
      <c r="B33" s="18" t="s">
        <v>60</v>
      </c>
      <c r="C33" s="10">
        <v>30</v>
      </c>
      <c r="D33" s="31"/>
      <c r="E33" s="23">
        <f>C33+D33</f>
        <v>30</v>
      </c>
      <c r="F33" s="31"/>
      <c r="G33" s="23">
        <f>E33+F33</f>
        <v>30</v>
      </c>
      <c r="H33" s="31"/>
      <c r="I33" s="23">
        <f>G33+H33</f>
        <v>30</v>
      </c>
    </row>
    <row r="34" spans="1:9" ht="38.25" customHeight="1" x14ac:dyDescent="0.25">
      <c r="A34" s="18" t="s">
        <v>55</v>
      </c>
      <c r="B34" s="18" t="s">
        <v>46</v>
      </c>
      <c r="C34" s="10">
        <f>C35</f>
        <v>10</v>
      </c>
      <c r="D34" s="31"/>
      <c r="E34" s="23">
        <f>E35</f>
        <v>10</v>
      </c>
      <c r="F34" s="31"/>
      <c r="G34" s="23">
        <f>G35</f>
        <v>180</v>
      </c>
      <c r="H34" s="31"/>
      <c r="I34" s="23">
        <f>I35</f>
        <v>180</v>
      </c>
    </row>
    <row r="35" spans="1:9" ht="76.5" customHeight="1" x14ac:dyDescent="0.25">
      <c r="A35" s="18" t="s">
        <v>61</v>
      </c>
      <c r="B35" s="18" t="s">
        <v>47</v>
      </c>
      <c r="C35" s="10">
        <v>10</v>
      </c>
      <c r="D35" s="31"/>
      <c r="E35" s="23">
        <f>C35+D35</f>
        <v>10</v>
      </c>
      <c r="F35" s="31">
        <v>170</v>
      </c>
      <c r="G35" s="23">
        <f>E35+F35</f>
        <v>180</v>
      </c>
      <c r="H35" s="31"/>
      <c r="I35" s="23">
        <f>G35+H35</f>
        <v>180</v>
      </c>
    </row>
    <row r="36" spans="1:9" ht="99.75" customHeight="1" x14ac:dyDescent="0.25">
      <c r="A36" s="18" t="s">
        <v>58</v>
      </c>
      <c r="B36" s="9" t="s">
        <v>18</v>
      </c>
      <c r="C36" s="10">
        <v>230</v>
      </c>
      <c r="D36" s="31"/>
      <c r="E36" s="23">
        <f>C36+D36</f>
        <v>230</v>
      </c>
      <c r="F36" s="31"/>
      <c r="G36" s="23">
        <f>E36+F36</f>
        <v>230</v>
      </c>
      <c r="H36" s="31">
        <v>-60</v>
      </c>
      <c r="I36" s="23">
        <f>G36+H36</f>
        <v>170</v>
      </c>
    </row>
    <row r="37" spans="1:9" ht="29.25" customHeight="1" x14ac:dyDescent="0.25">
      <c r="A37" s="9" t="s">
        <v>19</v>
      </c>
      <c r="B37" s="9" t="s">
        <v>20</v>
      </c>
      <c r="C37" s="10">
        <f>C38</f>
        <v>450</v>
      </c>
      <c r="D37" s="31"/>
      <c r="E37" s="23">
        <f>E38</f>
        <v>450</v>
      </c>
      <c r="F37" s="31"/>
      <c r="G37" s="23">
        <f>G38</f>
        <v>280</v>
      </c>
      <c r="H37" s="31"/>
      <c r="I37" s="23">
        <f>I38</f>
        <v>300</v>
      </c>
    </row>
    <row r="38" spans="1:9" ht="18.75" customHeight="1" x14ac:dyDescent="0.25">
      <c r="A38" s="9" t="s">
        <v>21</v>
      </c>
      <c r="B38" s="9" t="s">
        <v>22</v>
      </c>
      <c r="C38" s="10">
        <v>450</v>
      </c>
      <c r="D38" s="31"/>
      <c r="E38" s="23">
        <f>C38+D38</f>
        <v>450</v>
      </c>
      <c r="F38" s="31">
        <v>-170</v>
      </c>
      <c r="G38" s="23">
        <f>E38+F38</f>
        <v>280</v>
      </c>
      <c r="H38" s="31">
        <v>20</v>
      </c>
      <c r="I38" s="23">
        <f>G38+H38</f>
        <v>300</v>
      </c>
    </row>
    <row r="39" spans="1:9" ht="30" customHeight="1" x14ac:dyDescent="0.25">
      <c r="A39" s="18" t="s">
        <v>36</v>
      </c>
      <c r="B39" s="18" t="s">
        <v>35</v>
      </c>
      <c r="C39" s="10">
        <f>C40</f>
        <v>200</v>
      </c>
      <c r="D39" s="31"/>
      <c r="E39" s="23">
        <f>E40+E41</f>
        <v>1604</v>
      </c>
      <c r="F39" s="31"/>
      <c r="G39" s="23">
        <f>G40+G41</f>
        <v>2419</v>
      </c>
      <c r="H39" s="31"/>
      <c r="I39" s="23">
        <f>I40+I41</f>
        <v>2500</v>
      </c>
    </row>
    <row r="40" spans="1:9" ht="45" customHeight="1" x14ac:dyDescent="0.25">
      <c r="A40" s="18" t="s">
        <v>72</v>
      </c>
      <c r="B40" s="18" t="s">
        <v>71</v>
      </c>
      <c r="C40" s="10">
        <v>200</v>
      </c>
      <c r="D40" s="31"/>
      <c r="E40" s="23">
        <f>C40+D40</f>
        <v>200</v>
      </c>
      <c r="F40" s="31">
        <v>815</v>
      </c>
      <c r="G40" s="23">
        <f>E40+F40</f>
        <v>1015</v>
      </c>
      <c r="H40" s="31">
        <v>45</v>
      </c>
      <c r="I40" s="23">
        <f>G40+H40</f>
        <v>1060</v>
      </c>
    </row>
    <row r="41" spans="1:9" ht="45" customHeight="1" x14ac:dyDescent="0.25">
      <c r="A41" s="18" t="s">
        <v>73</v>
      </c>
      <c r="B41" s="18" t="s">
        <v>74</v>
      </c>
      <c r="C41" s="10"/>
      <c r="D41" s="31">
        <v>1404</v>
      </c>
      <c r="E41" s="23">
        <f>C41+D41</f>
        <v>1404</v>
      </c>
      <c r="F41" s="31"/>
      <c r="G41" s="23">
        <f>E41+F41</f>
        <v>1404</v>
      </c>
      <c r="H41" s="31">
        <v>36</v>
      </c>
      <c r="I41" s="23">
        <f>G41+H41</f>
        <v>1440</v>
      </c>
    </row>
    <row r="42" spans="1:9" ht="45" customHeight="1" x14ac:dyDescent="0.25">
      <c r="A42" s="18" t="s">
        <v>44</v>
      </c>
      <c r="B42" s="18" t="s">
        <v>43</v>
      </c>
      <c r="C42" s="10">
        <f>C43+C44</f>
        <v>5000</v>
      </c>
      <c r="D42" s="31"/>
      <c r="E42" s="23">
        <f>E43+E44</f>
        <v>5000</v>
      </c>
      <c r="F42" s="31"/>
      <c r="G42" s="23">
        <f>G43+G44</f>
        <v>2500</v>
      </c>
      <c r="H42" s="31"/>
      <c r="I42" s="23">
        <f>I43+I44</f>
        <v>2500</v>
      </c>
    </row>
    <row r="43" spans="1:9" ht="99" customHeight="1" x14ac:dyDescent="0.25">
      <c r="A43" s="18" t="s">
        <v>65</v>
      </c>
      <c r="B43" s="18" t="s">
        <v>64</v>
      </c>
      <c r="C43" s="10">
        <v>2000</v>
      </c>
      <c r="D43" s="31"/>
      <c r="E43" s="23">
        <f>C43+D43</f>
        <v>2000</v>
      </c>
      <c r="F43" s="31">
        <v>-1000</v>
      </c>
      <c r="G43" s="23">
        <f>E43+F43</f>
        <v>1000</v>
      </c>
      <c r="H43" s="31"/>
      <c r="I43" s="23">
        <f>G43+H43</f>
        <v>1000</v>
      </c>
    </row>
    <row r="44" spans="1:9" ht="54" customHeight="1" x14ac:dyDescent="0.25">
      <c r="A44" s="18" t="s">
        <v>63</v>
      </c>
      <c r="B44" s="18" t="s">
        <v>62</v>
      </c>
      <c r="C44" s="10">
        <v>3000</v>
      </c>
      <c r="D44" s="31"/>
      <c r="E44" s="23">
        <f>C44+D44</f>
        <v>3000</v>
      </c>
      <c r="F44" s="31">
        <v>-1500</v>
      </c>
      <c r="G44" s="23">
        <f>E44+F44</f>
        <v>1500</v>
      </c>
      <c r="H44" s="31"/>
      <c r="I44" s="23">
        <f>G44+H44</f>
        <v>1500</v>
      </c>
    </row>
    <row r="45" spans="1:9" ht="18.75" customHeight="1" x14ac:dyDescent="0.25">
      <c r="A45" s="9" t="s">
        <v>23</v>
      </c>
      <c r="B45" s="9" t="s">
        <v>24</v>
      </c>
      <c r="C45" s="19">
        <v>1800</v>
      </c>
      <c r="D45" s="31"/>
      <c r="E45" s="23">
        <f>C45+D45</f>
        <v>1800</v>
      </c>
      <c r="F45" s="31">
        <v>1000</v>
      </c>
      <c r="G45" s="23">
        <f>E45+F45</f>
        <v>2800</v>
      </c>
      <c r="H45" s="31">
        <v>100</v>
      </c>
      <c r="I45" s="23">
        <f>G45+H45</f>
        <v>2900</v>
      </c>
    </row>
    <row r="46" spans="1:9" ht="19.5" customHeight="1" x14ac:dyDescent="0.25">
      <c r="A46" s="9" t="s">
        <v>25</v>
      </c>
      <c r="B46" s="9" t="s">
        <v>37</v>
      </c>
      <c r="C46" s="10">
        <v>100</v>
      </c>
      <c r="D46" s="33"/>
      <c r="E46" s="23">
        <f>C46+D46</f>
        <v>100</v>
      </c>
      <c r="F46" s="33">
        <v>85</v>
      </c>
      <c r="G46" s="23">
        <f>E46+F46</f>
        <v>185</v>
      </c>
      <c r="H46" s="33"/>
      <c r="I46" s="23">
        <f>G46+H46</f>
        <v>185</v>
      </c>
    </row>
    <row r="47" spans="1:9" ht="21" customHeight="1" x14ac:dyDescent="0.25">
      <c r="A47" s="9"/>
      <c r="B47" s="14" t="s">
        <v>26</v>
      </c>
      <c r="C47" s="12">
        <f>C27+C13</f>
        <v>239280</v>
      </c>
      <c r="D47" s="6">
        <f>SUM(D13:D46)</f>
        <v>1818.1399999999999</v>
      </c>
      <c r="E47" s="27">
        <f>E27+E13</f>
        <v>241098.14</v>
      </c>
      <c r="F47" s="6">
        <f>SUM(F13:F46)</f>
        <v>0</v>
      </c>
      <c r="G47" s="27">
        <f>G27+G13</f>
        <v>241098.14</v>
      </c>
      <c r="H47" s="6">
        <f>SUM(H13:H46)</f>
        <v>0</v>
      </c>
      <c r="I47" s="27">
        <f>I27+I13</f>
        <v>241098.14</v>
      </c>
    </row>
    <row r="48" spans="1:9" hidden="1" x14ac:dyDescent="0.25">
      <c r="A48" s="6" t="s">
        <v>27</v>
      </c>
      <c r="B48" s="7" t="s">
        <v>28</v>
      </c>
      <c r="C48" s="15">
        <f>C49</f>
        <v>0</v>
      </c>
      <c r="E48" s="28">
        <f>E49</f>
        <v>0</v>
      </c>
      <c r="G48" s="28">
        <f>G49</f>
        <v>0</v>
      </c>
      <c r="I48" s="28">
        <f>I49</f>
        <v>0</v>
      </c>
    </row>
    <row r="49" spans="1:9" ht="31.5" hidden="1" x14ac:dyDescent="0.25">
      <c r="A49" s="6" t="s">
        <v>29</v>
      </c>
      <c r="B49" s="9" t="s">
        <v>30</v>
      </c>
      <c r="C49" s="16"/>
      <c r="E49" s="29"/>
      <c r="G49" s="29"/>
      <c r="I49" s="29"/>
    </row>
    <row r="50" spans="1:9" ht="21" hidden="1" customHeight="1" x14ac:dyDescent="0.25">
      <c r="A50" s="6"/>
      <c r="B50" s="17" t="s">
        <v>31</v>
      </c>
      <c r="C50" s="12">
        <f>C48+C47</f>
        <v>239280</v>
      </c>
      <c r="E50" s="27">
        <f>E48+E47</f>
        <v>241098.14</v>
      </c>
      <c r="G50" s="27">
        <f>G48+G47</f>
        <v>241098.14</v>
      </c>
      <c r="I50" s="27">
        <f>I48+I47</f>
        <v>241098.14</v>
      </c>
    </row>
  </sheetData>
  <mergeCells count="10">
    <mergeCell ref="A10:I10"/>
    <mergeCell ref="A7:I7"/>
    <mergeCell ref="A8:I8"/>
    <mergeCell ref="A9:I9"/>
    <mergeCell ref="A1:I1"/>
    <mergeCell ref="A2:I2"/>
    <mergeCell ref="A3:I3"/>
    <mergeCell ref="A4:I4"/>
    <mergeCell ref="A5:I5"/>
    <mergeCell ref="A6:I6"/>
  </mergeCells>
  <pageMargins left="0.70866141732283472" right="0.23622047244094491" top="0.55118110236220474" bottom="7.874015748031496E-2" header="0.11811023622047245" footer="0.11811023622047245"/>
  <pageSetup paperSize="9" scale="81" orientation="portrait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прил.1 (нал., ненал.)</vt:lpstr>
      <vt:lpstr>'прил.1 (нал., ненал.)'!Заголовки_для_печати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2016-12-23T13:27:10Z</dcterms:modified>
</cp:coreProperties>
</file>