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2 (безвоз)" sheetId="2" r:id="rId1"/>
  </sheets>
  <definedNames>
    <definedName name="_xlnm.Print_Titles" localSheetId="0">'прил.2 (безвоз)'!$15:$15</definedName>
  </definedNames>
  <calcPr calcId="145621"/>
</workbook>
</file>

<file path=xl/calcChain.xml><?xml version="1.0" encoding="utf-8"?>
<calcChain xmlns="http://schemas.openxmlformats.org/spreadsheetml/2006/main">
  <c r="G21" i="2" l="1"/>
  <c r="G65" i="2"/>
  <c r="G64" i="2"/>
  <c r="F41" i="2"/>
  <c r="G47" i="2"/>
  <c r="G43" i="2"/>
  <c r="G44" i="2"/>
  <c r="G45" i="2"/>
  <c r="G42" i="2"/>
  <c r="G50" i="2"/>
  <c r="G49" i="2"/>
  <c r="G48" i="2"/>
  <c r="G46" i="2"/>
  <c r="G41" i="2"/>
  <c r="G40" i="2"/>
  <c r="C16" i="2"/>
  <c r="E17" i="2"/>
  <c r="G17" i="2" s="1"/>
  <c r="D76" i="2"/>
  <c r="E74" i="2" l="1"/>
  <c r="G74" i="2" s="1"/>
  <c r="E61" i="2"/>
  <c r="G61" i="2" s="1"/>
  <c r="E62" i="2"/>
  <c r="G62" i="2" s="1"/>
  <c r="E63" i="2"/>
  <c r="G63" i="2" s="1"/>
  <c r="D18" i="2"/>
  <c r="E18" i="2" s="1"/>
  <c r="E77" i="2"/>
  <c r="G77" i="2" s="1"/>
  <c r="E76" i="2"/>
  <c r="G76" i="2" s="1"/>
  <c r="E69" i="2"/>
  <c r="G69" i="2" s="1"/>
  <c r="E68" i="2"/>
  <c r="G68" i="2" s="1"/>
  <c r="E67" i="2"/>
  <c r="E36" i="2"/>
  <c r="G36" i="2" s="1"/>
  <c r="E30" i="2"/>
  <c r="G30" i="2" s="1"/>
  <c r="E34" i="2"/>
  <c r="G34" i="2" s="1"/>
  <c r="E33" i="2"/>
  <c r="G33" i="2" s="1"/>
  <c r="E22" i="2"/>
  <c r="G22" i="2" s="1"/>
  <c r="E20" i="2"/>
  <c r="G20" i="2" s="1"/>
  <c r="E32" i="2"/>
  <c r="G32" i="2" s="1"/>
  <c r="E31" i="2"/>
  <c r="G31" i="2" s="1"/>
  <c r="E29" i="2"/>
  <c r="G29" i="2" s="1"/>
  <c r="E28" i="2"/>
  <c r="G28" i="2" s="1"/>
  <c r="E27" i="2"/>
  <c r="G27" i="2" s="1"/>
  <c r="E26" i="2"/>
  <c r="G26" i="2" s="1"/>
  <c r="E25" i="2"/>
  <c r="G25" i="2" s="1"/>
  <c r="E23" i="2"/>
  <c r="G23" i="2" s="1"/>
  <c r="E24" i="2"/>
  <c r="G24" i="2" s="1"/>
  <c r="G19" i="2" l="1"/>
  <c r="G52" i="2"/>
  <c r="E66" i="2"/>
  <c r="G67" i="2"/>
  <c r="G66" i="2" s="1"/>
  <c r="E16" i="2"/>
  <c r="G18" i="2"/>
  <c r="G16" i="2" s="1"/>
  <c r="E19" i="2"/>
  <c r="E52" i="2"/>
  <c r="C78" i="2"/>
  <c r="C70" i="2"/>
  <c r="E39" i="2" l="1"/>
  <c r="G39" i="2"/>
  <c r="C75" i="2"/>
  <c r="C73" i="2" s="1"/>
  <c r="E78" i="2"/>
  <c r="C19" i="2"/>
  <c r="E75" i="2" l="1"/>
  <c r="E73" i="2" s="1"/>
  <c r="E79" i="2" s="1"/>
  <c r="G78" i="2"/>
  <c r="G75" i="2" s="1"/>
  <c r="G73" i="2" s="1"/>
  <c r="G79" i="2" s="1"/>
  <c r="C66" i="2"/>
  <c r="C52" i="2" s="1"/>
  <c r="C39" i="2" s="1"/>
  <c r="C79" i="2" s="1"/>
</calcChain>
</file>

<file path=xl/sharedStrings.xml><?xml version="1.0" encoding="utf-8"?>
<sst xmlns="http://schemas.openxmlformats.org/spreadsheetml/2006/main" count="114" uniqueCount="84">
  <si>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</si>
  <si>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</si>
  <si>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</si>
  <si>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</si>
  <si>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</si>
  <si>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</si>
  <si>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</si>
  <si>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1. ДОТАЦИИ</t>
  </si>
  <si>
    <t>Дотация на выравнивание уровня бюджетной обеспеченности муниципальных районов</t>
  </si>
  <si>
    <t xml:space="preserve">         2. СУБВЕНЦИИ</t>
  </si>
  <si>
    <t>Ежемесячное денежное вознаграждение за классное руководство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</si>
  <si>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</si>
  <si>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</si>
  <si>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</si>
  <si>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Субвенция бюджетам муниципальных районов на компенсацию части родительской платы за содержание ребенка в муниципальных учреждениях, реализующих основную общеобразовательную программу</t>
  </si>
  <si>
    <t>Государственная регистрация актов гражданского состояния</t>
  </si>
  <si>
    <t>Осуществление первичного воинского учета на территориях, где отсутствуют военные комиссариаты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</si>
  <si>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</si>
  <si>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</si>
  <si>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</si>
  <si>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3. СУБСИДИИ</t>
  </si>
  <si>
    <t>ПРОЧИЕ СУБСИДИИ</t>
  </si>
  <si>
    <t>000 202 02999 05 0000 151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</si>
  <si>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</si>
  <si>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</si>
  <si>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</si>
  <si>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</si>
  <si>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</si>
  <si>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4. МЕЖБЮДЖЕТНЫЕ ТРАНСФЕРТЫ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</si>
  <si>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</si>
  <si>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</si>
  <si>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</si>
  <si>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</si>
  <si>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t xml:space="preserve">Осуществление полномочий по подготовке и проведению статистических переписей  </t>
  </si>
  <si>
    <t xml:space="preserve"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 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</si>
  <si>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</si>
  <si>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</si>
  <si>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</si>
  <si>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356 202 01001 05 0000 151</t>
  </si>
  <si>
    <t>356 202 03029 05 0000 151</t>
  </si>
  <si>
    <t>356 202 03027 05 0000 151</t>
  </si>
  <si>
    <t>356 202 03002 05 0000 151</t>
  </si>
  <si>
    <t xml:space="preserve">356 202 02087 05 0000 151 </t>
  </si>
  <si>
    <t>356 202 04014 05 0000 151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</si>
  <si>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</si>
  <si>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 xml:space="preserve"> Целевая программа Калининградской области  "Дети-сироты" на 2007-2011 гг."   на проведение ремонтных работ для детей-сирот и детей, оставшихся без попечения родителей, лиц из числа детей-сирот и детей, оставшихся без попечения родителей, являющихся собственниками жилого помещения                            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</si>
  <si>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</si>
  <si>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Субвенции на обеспечение отдельных государственных полномочий в сфере социальной поддержки населения в части обеспечения деятельности учреждений социального обслуживания населения</t>
  </si>
  <si>
    <t>Субвенции на обеспечение отдельных государственных полномочий в сфере социальной поддержки населения в части руководства и управления в сфере установленных функций</t>
  </si>
  <si>
    <t>от 12 декабря 2011г. № 51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</si>
  <si>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</t>
  </si>
  <si>
    <t>изменения</t>
  </si>
  <si>
    <t>356 202 02999 05 0000 151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</si>
  <si>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</t>
  </si>
  <si>
    <t>Фонд стимулирования качества образования в общеобразовательных учреждениях</t>
  </si>
  <si>
    <t>Обеспечение питания учащихся из малообеспеченных семей в муниципальных общеобразовательных учреждениях и подвоза учащихся к муниципальным общеобразовательным учреждениям</t>
  </si>
  <si>
    <t>356 202 04999 05 0000 151</t>
  </si>
  <si>
    <t xml:space="preserve">Межбюджетные трансферты на приобретение автотранспорта для органов опеки и попечительства над несовершеннолетними, за счет средств резервного фонда Правительства Калининградской области </t>
  </si>
  <si>
    <t>356 202 03024 05 0000 151</t>
  </si>
  <si>
    <t>356 202 03003 05 0000 151</t>
  </si>
  <si>
    <t>356 202 03015 05 0000 151</t>
  </si>
  <si>
    <t>356 202 01999 05 0000 151</t>
  </si>
  <si>
    <t>Дотация на обеспечение мер по дополнительной поддержке местных бюджетов</t>
  </si>
  <si>
    <t>Приложение № 1</t>
  </si>
  <si>
    <t>356 202 02077 05 0000 151</t>
  </si>
  <si>
    <t>Субсидии бюджетам на бюджетные инвестиции на Реконструкцию здания детской школы искусств по Калининградскому пр-ту, 32 в г. Светлогорске</t>
  </si>
  <si>
    <t>Субсидии бюджетам на бюджетные инвестиции на Строительство берегоукрепительных сооружений озера Тихое и реки Светлогорка в г. Светлогорске Калининградской области (I и II этапы строительства)</t>
  </si>
  <si>
    <t>Субсидии бюджетам на бюджетные инвестиции на Строительство берегоукрепительных сооружений озера Тихое и реки Светлогорка в г. Светлогорске Калининградской области (III этап строительства)</t>
  </si>
  <si>
    <t>Субсидии бюджетам на бюджетные инвестиции на Газопроводы-вводы к жилым домам №5,7,9 по ул.Маяковского в г. Светлогорске</t>
  </si>
  <si>
    <t>Субсидии бюджетам на бюджетные инвестиции на Строительство детского сада на 150 мест в г.Светлогорске</t>
  </si>
  <si>
    <t>Субсидии бюджетам на бюджетные инвестиции на Строительство газопровода для перевода на природный газ котельной №5 пос. Донское</t>
  </si>
  <si>
    <t>Субсидии бюджетам на бюджетные инвестиции на Разработку проектной документации на распределительные газопроводы и газовые вводы к жилым домам пос. Донское</t>
  </si>
  <si>
    <t>356 202 02145 05 0000 151</t>
  </si>
  <si>
    <t>Модернизация региональных систем общего образования</t>
  </si>
  <si>
    <t>Субсидия на поддержку муниципальных газет</t>
  </si>
  <si>
    <t>Субсидия на стимулирующие выплаты специалистам муниципальных библиотек</t>
  </si>
  <si>
    <t>356 202 03007 05 0000 151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</si>
  <si>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</si>
  <si>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356 202 03099 05 0000 151</t>
  </si>
  <si>
    <t>Безвозмездные поступления                                                                                                                                    в  бюджет муниципального образования «Светлогорский район» в 2012 году</t>
  </si>
  <si>
    <t xml:space="preserve">Субсидии бюджетам на бюджетные инвестиции на Реконструкцию (перевод) на природный газ котельной № 5 пос. Донское по адресу: Калининградская область, пос. Донское, ул. Железнодорожная 1а </t>
  </si>
  <si>
    <t>000  202 03021 04 0000151</t>
  </si>
  <si>
    <t>от 21 мая  2012г. № 26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</si>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</sst>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4" fontId="6" fillId="2" borderId="0" xfId="0" applyNumberFormat="1" applyFont="1" applyFill="1"/>
    <xf numFmtId="4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/>
    <xf numFmtId="4" fontId="2" fillId="2" borderId="1" xfId="0" applyNumberFormat="1" applyFont="1" applyFill="1" applyBorder="1" applyAlignment="1">
      <alignment horizontal="right"/>
    </xf>
    <xf numFmtId="4" fontId="2" fillId="0" borderId="0" xfId="0" applyNumberFormat="1" applyFont="1"/>
    <xf numFmtId="0" fontId="1" fillId="0" borderId="1" xfId="0" applyFont="1" applyBorder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view="pageLayout" topLeftCell="A67" zoomScaleNormal="100" workbookViewId="0">
      <selection activeCell="G15" sqref="G15"/>
    </sheetView>
  </sheetViews>
  <sheetFormatPr defaultRowHeight="15.75" x14ac:dyDescent="0.25"/>
  <cols>
    <col min="1" max="1" width="27.140625" style="2" customWidth="1"/>
    <col min="2" max="2" width="64.140625" style="2" customWidth="1"/>
    <col min="3" max="3" width="12.140625" style="2" hidden="1" customWidth="1"/>
    <col min="4" max="4" width="11.140625" style="27" hidden="1" customWidth="1"/>
    <col min="5" max="5" width="10" style="30" hidden="1" customWidth="1"/>
    <col min="6" max="6" width="7.5703125" style="2" hidden="1" customWidth="1"/>
    <col min="7" max="7" width="11.42578125" style="2" customWidth="1"/>
    <col min="8" max="8" width="9.140625" style="2"/>
    <col min="9" max="9" width="11.28515625" style="2" bestFit="1" customWidth="1"/>
    <col min="10" max="16384" width="9.140625" style="2"/>
  </cols>
  <sheetData>
    <row r="1" spans="1:7" x14ac:dyDescent="0.25">
      <c r="A1" s="40" t="s">
        <v>63</v>
      </c>
      <c r="B1" s="41"/>
      <c r="C1" s="41"/>
      <c r="D1" s="42"/>
      <c r="E1" s="42"/>
      <c r="F1" s="42"/>
      <c r="G1" s="42"/>
    </row>
    <row r="2" spans="1:7" x14ac:dyDescent="0.25">
      <c r="A2" s="40" t="s">
        <v>0</v>
      </c>
      <c r="B2" s="41"/>
      <c r="C2" s="41"/>
      <c r="D2" s="42"/>
      <c r="E2" s="42"/>
      <c r="F2" s="42"/>
      <c r="G2" s="42"/>
    </row>
    <row r="3" spans="1:7" x14ac:dyDescent="0.25">
      <c r="A3" s="40" t="s">
        <v>1</v>
      </c>
      <c r="B3" s="41"/>
      <c r="C3" s="41"/>
      <c r="D3" s="42"/>
      <c r="E3" s="42"/>
      <c r="F3" s="42"/>
      <c r="G3" s="42"/>
    </row>
    <row r="4" spans="1:7" x14ac:dyDescent="0.25">
      <c r="A4" s="40" t="s">
        <v>82</v>
      </c>
      <c r="B4" s="41"/>
      <c r="C4" s="41"/>
      <c r="D4" s="42"/>
      <c r="E4" s="42"/>
      <c r="F4" s="42"/>
      <c r="G4" s="42"/>
    </row>
    <row r="5" spans="1:7" ht="3.75" customHeight="1" x14ac:dyDescent="0.25"/>
    <row r="6" spans="1:7" x14ac:dyDescent="0.25">
      <c r="A6" s="40" t="s">
        <v>5</v>
      </c>
      <c r="B6" s="41"/>
      <c r="C6" s="41"/>
      <c r="D6" s="42"/>
      <c r="E6" s="42"/>
      <c r="F6" s="42"/>
      <c r="G6" s="42"/>
    </row>
    <row r="7" spans="1:7" x14ac:dyDescent="0.25">
      <c r="A7" s="40" t="s">
        <v>0</v>
      </c>
      <c r="B7" s="41"/>
      <c r="C7" s="41"/>
      <c r="D7" s="42"/>
      <c r="E7" s="42"/>
      <c r="F7" s="42"/>
      <c r="G7" s="42"/>
    </row>
    <row r="8" spans="1:7" x14ac:dyDescent="0.25">
      <c r="A8" s="40" t="s">
        <v>1</v>
      </c>
      <c r="B8" s="41"/>
      <c r="C8" s="41"/>
      <c r="D8" s="42"/>
      <c r="E8" s="42"/>
      <c r="F8" s="42"/>
      <c r="G8" s="42"/>
    </row>
    <row r="9" spans="1:7" x14ac:dyDescent="0.25">
      <c r="A9" s="40" t="s">
        <v>49</v>
      </c>
      <c r="B9" s="41"/>
      <c r="C9" s="41"/>
      <c r="D9" s="42"/>
      <c r="E9" s="42"/>
      <c r="F9" s="42"/>
      <c r="G9" s="42"/>
    </row>
    <row r="10" spans="1:7" ht="0.75" customHeight="1" x14ac:dyDescent="0.25"/>
    <row r="11" spans="1:7" ht="0.75" hidden="1" customHeight="1" x14ac:dyDescent="0.25">
      <c r="A11" s="38"/>
      <c r="B11" s="38"/>
      <c r="C11" s="38"/>
    </row>
    <row r="12" spans="1:7" ht="41.25" customHeight="1" x14ac:dyDescent="0.3">
      <c r="A12" s="43" t="s">
        <v>79</v>
      </c>
      <c r="B12" s="43"/>
      <c r="C12" s="43"/>
      <c r="D12" s="42"/>
      <c r="E12" s="42"/>
      <c r="F12" s="42"/>
      <c r="G12" s="42"/>
    </row>
    <row r="13" spans="1:7" ht="3.75" customHeight="1" x14ac:dyDescent="0.25">
      <c r="A13" s="39"/>
      <c r="B13" s="39"/>
      <c r="C13" s="39"/>
    </row>
    <row r="14" spans="1:7" ht="12.75" customHeight="1" x14ac:dyDescent="0.25">
      <c r="E14" s="31" t="s">
        <v>2</v>
      </c>
      <c r="G14" s="2" t="s">
        <v>83</v>
      </c>
    </row>
    <row r="15" spans="1:7" ht="21" customHeight="1" x14ac:dyDescent="0.25">
      <c r="A15" s="26" t="s">
        <v>4</v>
      </c>
      <c r="B15" s="1" t="s">
        <v>6</v>
      </c>
      <c r="C15" s="1" t="s">
        <v>3</v>
      </c>
      <c r="D15" s="28" t="s">
        <v>51</v>
      </c>
      <c r="E15" s="32" t="s">
        <v>3</v>
      </c>
      <c r="F15" s="28" t="s">
        <v>51</v>
      </c>
      <c r="G15" s="32" t="s">
        <v>3</v>
      </c>
    </row>
    <row r="16" spans="1:7" x14ac:dyDescent="0.25">
      <c r="A16" s="3"/>
      <c r="B16" s="4" t="s">
        <v>7</v>
      </c>
      <c r="C16" s="18">
        <f>C17+C18</f>
        <v>4008</v>
      </c>
      <c r="D16" s="29"/>
      <c r="E16" s="33">
        <f>E17+E18</f>
        <v>4548.1000000000004</v>
      </c>
      <c r="F16" s="29"/>
      <c r="G16" s="33">
        <f>G17+G18</f>
        <v>4598.1000000000004</v>
      </c>
    </row>
    <row r="17" spans="1:7" ht="31.5" customHeight="1" x14ac:dyDescent="0.25">
      <c r="A17" s="3" t="s">
        <v>38</v>
      </c>
      <c r="B17" s="24" t="s">
        <v>8</v>
      </c>
      <c r="C17" s="8">
        <v>4008</v>
      </c>
      <c r="D17" s="29"/>
      <c r="E17" s="34">
        <f>C17+D17</f>
        <v>4008</v>
      </c>
      <c r="F17" s="29"/>
      <c r="G17" s="34">
        <f>E17+F17</f>
        <v>4008</v>
      </c>
    </row>
    <row r="18" spans="1:7" ht="30.75" customHeight="1" x14ac:dyDescent="0.25">
      <c r="A18" s="3" t="s">
        <v>61</v>
      </c>
      <c r="B18" s="24" t="s">
        <v>62</v>
      </c>
      <c r="C18" s="8"/>
      <c r="D18" s="29">
        <f>445.1+95</f>
        <v>540.1</v>
      </c>
      <c r="E18" s="34">
        <f>C18+D18</f>
        <v>540.1</v>
      </c>
      <c r="F18" s="29">
        <v>50</v>
      </c>
      <c r="G18" s="34">
        <f>E18+F18</f>
        <v>590.1</v>
      </c>
    </row>
    <row r="19" spans="1:7" x14ac:dyDescent="0.25">
      <c r="A19" s="5"/>
      <c r="B19" s="6" t="s">
        <v>9</v>
      </c>
      <c r="C19" s="20">
        <f>SUM(C24:C38)</f>
        <v>59985.840000000004</v>
      </c>
      <c r="D19" s="29"/>
      <c r="E19" s="33">
        <f>SUM(E24:E38)</f>
        <v>59985.840000000004</v>
      </c>
      <c r="F19" s="29"/>
      <c r="G19" s="33">
        <f>SUM(G20:G38)</f>
        <v>62078.15</v>
      </c>
    </row>
    <row r="20" spans="1:7" ht="15" customHeight="1" x14ac:dyDescent="0.25">
      <c r="A20" s="24" t="s">
        <v>59</v>
      </c>
      <c r="B20" s="5" t="s">
        <v>15</v>
      </c>
      <c r="C20" s="19">
        <v>629.70000000000005</v>
      </c>
      <c r="D20" s="29"/>
      <c r="E20" s="34">
        <f>C20+D20</f>
        <v>629.70000000000005</v>
      </c>
      <c r="F20" s="29"/>
      <c r="G20" s="34">
        <f>E20+F20</f>
        <v>629.70000000000005</v>
      </c>
    </row>
    <row r="21" spans="1:7" ht="45" customHeight="1" x14ac:dyDescent="0.25">
      <c r="A21" s="24" t="s">
        <v>76</v>
      </c>
      <c r="B21" s="24" t="s">
        <v>77</v>
      </c>
      <c r="C21" s="19"/>
      <c r="D21" s="29"/>
      <c r="E21" s="34"/>
      <c r="F21" s="29">
        <v>13.31</v>
      </c>
      <c r="G21" s="34">
        <f>E21+F21</f>
        <v>13.31</v>
      </c>
    </row>
    <row r="22" spans="1:7" ht="30" customHeight="1" x14ac:dyDescent="0.25">
      <c r="A22" s="24" t="s">
        <v>60</v>
      </c>
      <c r="B22" s="5" t="s">
        <v>16</v>
      </c>
      <c r="C22" s="19">
        <v>582.1</v>
      </c>
      <c r="D22" s="29"/>
      <c r="E22" s="34">
        <f>C22+D22</f>
        <v>582.1</v>
      </c>
      <c r="F22" s="29"/>
      <c r="G22" s="34">
        <f>E22+F22</f>
        <v>582.1</v>
      </c>
    </row>
    <row r="23" spans="1:7" ht="15" customHeight="1" x14ac:dyDescent="0.25">
      <c r="A23" s="5" t="s">
        <v>81</v>
      </c>
      <c r="B23" s="5" t="s">
        <v>10</v>
      </c>
      <c r="C23" s="19"/>
      <c r="D23" s="29">
        <v>867.2</v>
      </c>
      <c r="E23" s="34">
        <f>C23+D23</f>
        <v>867.2</v>
      </c>
      <c r="F23" s="29"/>
      <c r="G23" s="34">
        <f>E23+F23</f>
        <v>867.2</v>
      </c>
    </row>
    <row r="24" spans="1:7" ht="108.75" customHeight="1" x14ac:dyDescent="0.25">
      <c r="A24" s="24" t="s">
        <v>58</v>
      </c>
      <c r="B24" s="24" t="s">
        <v>46</v>
      </c>
      <c r="C24" s="19">
        <v>46566.400000000001</v>
      </c>
      <c r="D24" s="29"/>
      <c r="E24" s="34">
        <f t="shared" ref="E24:E36" si="0">C24+D24</f>
        <v>46566.400000000001</v>
      </c>
      <c r="F24" s="29"/>
      <c r="G24" s="34">
        <f t="shared" ref="G24:G36" si="1">E24+F24</f>
        <v>46566.400000000001</v>
      </c>
    </row>
    <row r="25" spans="1:7" ht="29.25" customHeight="1" x14ac:dyDescent="0.25">
      <c r="A25" s="24" t="s">
        <v>58</v>
      </c>
      <c r="B25" s="5" t="s">
        <v>11</v>
      </c>
      <c r="C25" s="19">
        <v>92</v>
      </c>
      <c r="D25" s="29"/>
      <c r="E25" s="34">
        <f t="shared" si="0"/>
        <v>92</v>
      </c>
      <c r="F25" s="29"/>
      <c r="G25" s="34">
        <f t="shared" si="1"/>
        <v>92</v>
      </c>
    </row>
    <row r="26" spans="1:7" ht="46.5" customHeight="1" x14ac:dyDescent="0.25">
      <c r="A26" s="24" t="s">
        <v>58</v>
      </c>
      <c r="B26" s="21" t="s">
        <v>48</v>
      </c>
      <c r="C26" s="19">
        <v>864</v>
      </c>
      <c r="D26" s="29"/>
      <c r="E26" s="34">
        <f t="shared" si="0"/>
        <v>864</v>
      </c>
      <c r="F26" s="29"/>
      <c r="G26" s="34">
        <f t="shared" si="1"/>
        <v>864</v>
      </c>
    </row>
    <row r="27" spans="1:7" ht="61.5" customHeight="1" x14ac:dyDescent="0.25">
      <c r="A27" s="24" t="s">
        <v>58</v>
      </c>
      <c r="B27" s="10" t="s">
        <v>47</v>
      </c>
      <c r="C27" s="19">
        <v>3745.6</v>
      </c>
      <c r="D27" s="29"/>
      <c r="E27" s="34">
        <f t="shared" si="0"/>
        <v>3745.6</v>
      </c>
      <c r="F27" s="29"/>
      <c r="G27" s="34">
        <f t="shared" si="1"/>
        <v>3745.6</v>
      </c>
    </row>
    <row r="28" spans="1:7" ht="31.5" x14ac:dyDescent="0.25">
      <c r="A28" s="24" t="s">
        <v>58</v>
      </c>
      <c r="B28" s="5" t="s">
        <v>12</v>
      </c>
      <c r="C28" s="19">
        <v>373.8</v>
      </c>
      <c r="D28" s="29"/>
      <c r="E28" s="34">
        <f t="shared" si="0"/>
        <v>373.8</v>
      </c>
      <c r="F28" s="29"/>
      <c r="G28" s="34">
        <f t="shared" si="1"/>
        <v>373.8</v>
      </c>
    </row>
    <row r="29" spans="1:7" ht="30.75" customHeight="1" x14ac:dyDescent="0.25">
      <c r="A29" s="24" t="s">
        <v>58</v>
      </c>
      <c r="B29" s="5" t="s">
        <v>13</v>
      </c>
      <c r="C29" s="19">
        <v>726.99</v>
      </c>
      <c r="D29" s="29"/>
      <c r="E29" s="34">
        <f t="shared" si="0"/>
        <v>726.99</v>
      </c>
      <c r="F29" s="29"/>
      <c r="G29" s="34">
        <f t="shared" si="1"/>
        <v>726.99</v>
      </c>
    </row>
    <row r="30" spans="1:7" ht="62.25" customHeight="1" x14ac:dyDescent="0.25">
      <c r="A30" s="25" t="s">
        <v>58</v>
      </c>
      <c r="B30" s="5" t="s">
        <v>34</v>
      </c>
      <c r="C30" s="19">
        <v>104.7</v>
      </c>
      <c r="D30" s="29"/>
      <c r="E30" s="34">
        <f>C30+D30</f>
        <v>104.7</v>
      </c>
      <c r="F30" s="29"/>
      <c r="G30" s="34">
        <f>E30+F30</f>
        <v>104.7</v>
      </c>
    </row>
    <row r="31" spans="1:7" ht="78.75" customHeight="1" x14ac:dyDescent="0.25">
      <c r="A31" s="24" t="s">
        <v>40</v>
      </c>
      <c r="B31" s="5" t="s">
        <v>50</v>
      </c>
      <c r="C31" s="19">
        <v>4030.62</v>
      </c>
      <c r="D31" s="29"/>
      <c r="E31" s="34">
        <f t="shared" si="0"/>
        <v>4030.62</v>
      </c>
      <c r="F31" s="29"/>
      <c r="G31" s="34">
        <f t="shared" si="1"/>
        <v>4030.62</v>
      </c>
    </row>
    <row r="32" spans="1:7" ht="63.75" customHeight="1" x14ac:dyDescent="0.25">
      <c r="A32" s="24" t="s">
        <v>39</v>
      </c>
      <c r="B32" s="5" t="s">
        <v>14</v>
      </c>
      <c r="C32" s="19">
        <v>1675.1</v>
      </c>
      <c r="D32" s="29"/>
      <c r="E32" s="34">
        <f t="shared" si="0"/>
        <v>1675.1</v>
      </c>
      <c r="F32" s="29"/>
      <c r="G32" s="34">
        <f t="shared" si="1"/>
        <v>1675.1</v>
      </c>
    </row>
    <row r="33" spans="1:9" ht="78" customHeight="1" x14ac:dyDescent="0.25">
      <c r="A33" s="25" t="s">
        <v>78</v>
      </c>
      <c r="B33" s="24" t="s">
        <v>45</v>
      </c>
      <c r="C33" s="19">
        <v>1806.4</v>
      </c>
      <c r="D33" s="29"/>
      <c r="E33" s="34">
        <f t="shared" si="0"/>
        <v>1806.4</v>
      </c>
      <c r="F33" s="29"/>
      <c r="G33" s="34">
        <f t="shared" si="1"/>
        <v>1806.4</v>
      </c>
    </row>
    <row r="34" spans="1:9" ht="33.75" hidden="1" customHeight="1" x14ac:dyDescent="0.25">
      <c r="A34" s="24" t="s">
        <v>41</v>
      </c>
      <c r="B34" s="5" t="s">
        <v>33</v>
      </c>
      <c r="C34" s="19"/>
      <c r="D34" s="29"/>
      <c r="E34" s="34">
        <f t="shared" si="0"/>
        <v>0</v>
      </c>
      <c r="F34" s="29"/>
      <c r="G34" s="34">
        <f t="shared" si="1"/>
        <v>0</v>
      </c>
    </row>
    <row r="35" spans="1:9" ht="66" hidden="1" customHeight="1" x14ac:dyDescent="0.25">
      <c r="D35" s="2"/>
      <c r="E35" s="2"/>
    </row>
    <row r="36" spans="1:9" ht="62.25" customHeight="1" x14ac:dyDescent="0.25">
      <c r="A36" s="24" t="s">
        <v>78</v>
      </c>
      <c r="B36" s="24" t="s">
        <v>44</v>
      </c>
      <c r="C36" s="19">
        <v>0.23</v>
      </c>
      <c r="D36" s="29"/>
      <c r="E36" s="34">
        <f t="shared" si="0"/>
        <v>0.23</v>
      </c>
      <c r="F36" s="29"/>
      <c r="G36" s="34">
        <f t="shared" si="1"/>
        <v>0.23</v>
      </c>
    </row>
    <row r="37" spans="1:9" ht="31.5" hidden="1" x14ac:dyDescent="0.25">
      <c r="A37" s="5" t="s">
        <v>17</v>
      </c>
      <c r="B37" s="5" t="s">
        <v>18</v>
      </c>
      <c r="C37" s="8"/>
      <c r="D37" s="29"/>
      <c r="E37" s="34"/>
      <c r="F37" s="29"/>
      <c r="G37" s="34"/>
    </row>
    <row r="38" spans="1:9" ht="31.5" hidden="1" x14ac:dyDescent="0.25">
      <c r="A38" s="5" t="s">
        <v>17</v>
      </c>
      <c r="B38" s="5" t="s">
        <v>19</v>
      </c>
      <c r="C38" s="8"/>
      <c r="D38" s="29"/>
      <c r="E38" s="34"/>
      <c r="F38" s="29"/>
      <c r="G38" s="34"/>
    </row>
    <row r="39" spans="1:9" x14ac:dyDescent="0.25">
      <c r="A39" s="5"/>
      <c r="B39" s="6" t="s">
        <v>20</v>
      </c>
      <c r="C39" s="18">
        <f>C52</f>
        <v>1549.9999999999998</v>
      </c>
      <c r="D39" s="29"/>
      <c r="E39" s="33">
        <f>E52+E66</f>
        <v>6332.28</v>
      </c>
      <c r="F39" s="29"/>
      <c r="G39" s="33">
        <f>SUM(G40:G48)+G52+G66</f>
        <v>140972.70000000001</v>
      </c>
    </row>
    <row r="40" spans="1:9" ht="50.25" customHeight="1" x14ac:dyDescent="0.25">
      <c r="A40" s="24" t="s">
        <v>64</v>
      </c>
      <c r="B40" s="24" t="s">
        <v>65</v>
      </c>
      <c r="C40" s="8"/>
      <c r="D40" s="29"/>
      <c r="E40" s="35"/>
      <c r="F40" s="29">
        <v>23421.54</v>
      </c>
      <c r="G40" s="34">
        <f t="shared" ref="G40:G50" si="2">E40+F40</f>
        <v>23421.54</v>
      </c>
    </row>
    <row r="41" spans="1:9" ht="63" customHeight="1" x14ac:dyDescent="0.25">
      <c r="A41" s="24" t="s">
        <v>64</v>
      </c>
      <c r="B41" s="24" t="s">
        <v>66</v>
      </c>
      <c r="C41" s="8"/>
      <c r="D41" s="29"/>
      <c r="E41" s="35"/>
      <c r="F41" s="29">
        <f>5268.83+77941.44</f>
        <v>83210.27</v>
      </c>
      <c r="G41" s="34">
        <f t="shared" si="2"/>
        <v>83210.27</v>
      </c>
    </row>
    <row r="42" spans="1:9" ht="61.5" customHeight="1" x14ac:dyDescent="0.25">
      <c r="A42" s="24" t="s">
        <v>64</v>
      </c>
      <c r="B42" s="24" t="s">
        <v>67</v>
      </c>
      <c r="C42" s="8"/>
      <c r="D42" s="29"/>
      <c r="E42" s="35"/>
      <c r="F42" s="29">
        <v>2831.42</v>
      </c>
      <c r="G42" s="34">
        <f t="shared" si="2"/>
        <v>2831.42</v>
      </c>
    </row>
    <row r="43" spans="1:9" ht="44.25" customHeight="1" x14ac:dyDescent="0.25">
      <c r="A43" s="24" t="s">
        <v>64</v>
      </c>
      <c r="B43" s="24" t="s">
        <v>68</v>
      </c>
      <c r="C43" s="8"/>
      <c r="D43" s="29"/>
      <c r="E43" s="35"/>
      <c r="F43" s="29">
        <v>13.32</v>
      </c>
      <c r="G43" s="34">
        <f t="shared" si="2"/>
        <v>13.32</v>
      </c>
    </row>
    <row r="44" spans="1:9" ht="46.5" customHeight="1" x14ac:dyDescent="0.25">
      <c r="A44" s="24" t="s">
        <v>64</v>
      </c>
      <c r="B44" s="24" t="s">
        <v>71</v>
      </c>
      <c r="C44" s="8"/>
      <c r="D44" s="29"/>
      <c r="E44" s="35"/>
      <c r="F44" s="29">
        <v>2234.5700000000002</v>
      </c>
      <c r="G44" s="34">
        <f t="shared" si="2"/>
        <v>2234.5700000000002</v>
      </c>
    </row>
    <row r="45" spans="1:9" ht="30.75" customHeight="1" x14ac:dyDescent="0.25">
      <c r="A45" s="24" t="s">
        <v>64</v>
      </c>
      <c r="B45" s="24" t="s">
        <v>69</v>
      </c>
      <c r="C45" s="8"/>
      <c r="D45" s="29"/>
      <c r="E45" s="35"/>
      <c r="F45" s="29">
        <v>15060</v>
      </c>
      <c r="G45" s="34">
        <f t="shared" si="2"/>
        <v>15060</v>
      </c>
    </row>
    <row r="46" spans="1:9" ht="61.5" customHeight="1" x14ac:dyDescent="0.25">
      <c r="A46" s="24" t="s">
        <v>64</v>
      </c>
      <c r="B46" s="24" t="s">
        <v>80</v>
      </c>
      <c r="C46" s="8"/>
      <c r="D46" s="29"/>
      <c r="E46" s="35"/>
      <c r="F46" s="29">
        <v>1189.49</v>
      </c>
      <c r="G46" s="34">
        <f t="shared" si="2"/>
        <v>1189.49</v>
      </c>
    </row>
    <row r="47" spans="1:9" ht="47.25" x14ac:dyDescent="0.25">
      <c r="A47" s="24" t="s">
        <v>64</v>
      </c>
      <c r="B47" s="24" t="s">
        <v>70</v>
      </c>
      <c r="C47" s="8"/>
      <c r="D47" s="29"/>
      <c r="E47" s="35"/>
      <c r="F47" s="29">
        <v>333.86</v>
      </c>
      <c r="G47" s="34">
        <f t="shared" si="2"/>
        <v>333.86</v>
      </c>
      <c r="I47" s="36"/>
    </row>
    <row r="48" spans="1:9" ht="17.25" customHeight="1" x14ac:dyDescent="0.25">
      <c r="A48" s="24" t="s">
        <v>72</v>
      </c>
      <c r="B48" s="24" t="s">
        <v>73</v>
      </c>
      <c r="C48" s="8"/>
      <c r="D48" s="29"/>
      <c r="E48" s="35"/>
      <c r="F48" s="29">
        <v>6196.65</v>
      </c>
      <c r="G48" s="34">
        <f t="shared" si="2"/>
        <v>6196.65</v>
      </c>
    </row>
    <row r="49" spans="1:7" hidden="1" x14ac:dyDescent="0.25">
      <c r="A49" s="24"/>
      <c r="B49" s="5"/>
      <c r="C49" s="8"/>
      <c r="D49" s="29"/>
      <c r="E49" s="35"/>
      <c r="F49" s="29"/>
      <c r="G49" s="34">
        <f t="shared" si="2"/>
        <v>0</v>
      </c>
    </row>
    <row r="50" spans="1:7" hidden="1" x14ac:dyDescent="0.25">
      <c r="A50" s="24"/>
      <c r="B50" s="5"/>
      <c r="C50" s="8"/>
      <c r="D50" s="29"/>
      <c r="E50" s="35"/>
      <c r="F50" s="29"/>
      <c r="G50" s="34">
        <f t="shared" si="2"/>
        <v>0</v>
      </c>
    </row>
    <row r="51" spans="1:7" hidden="1" x14ac:dyDescent="0.25">
      <c r="A51" s="5"/>
      <c r="B51" s="5"/>
      <c r="C51" s="8"/>
      <c r="D51" s="29"/>
      <c r="E51" s="35"/>
      <c r="F51" s="29"/>
      <c r="G51" s="35"/>
    </row>
    <row r="52" spans="1:7" x14ac:dyDescent="0.25">
      <c r="A52" s="5"/>
      <c r="B52" s="11" t="s">
        <v>21</v>
      </c>
      <c r="C52" s="7">
        <f>C66</f>
        <v>1549.9999999999998</v>
      </c>
      <c r="D52" s="29"/>
      <c r="E52" s="33">
        <f>SUM(E53:E63)</f>
        <v>4782.28</v>
      </c>
      <c r="F52" s="29"/>
      <c r="G52" s="33">
        <f>SUM(G53:G65)</f>
        <v>4931.58</v>
      </c>
    </row>
    <row r="53" spans="1:7" hidden="1" x14ac:dyDescent="0.25">
      <c r="A53" s="5"/>
      <c r="B53" s="5"/>
      <c r="C53" s="9"/>
      <c r="D53" s="29"/>
      <c r="E53" s="35"/>
      <c r="F53" s="29"/>
      <c r="G53" s="35"/>
    </row>
    <row r="54" spans="1:7" hidden="1" x14ac:dyDescent="0.25">
      <c r="A54" s="5"/>
      <c r="B54" s="5"/>
      <c r="C54" s="9"/>
      <c r="D54" s="29"/>
      <c r="E54" s="35"/>
      <c r="F54" s="29"/>
      <c r="G54" s="35"/>
    </row>
    <row r="55" spans="1:7" hidden="1" x14ac:dyDescent="0.25">
      <c r="A55" s="5"/>
      <c r="B55" s="5"/>
      <c r="C55" s="9"/>
      <c r="D55" s="29"/>
      <c r="E55" s="35"/>
      <c r="F55" s="29"/>
      <c r="G55" s="35"/>
    </row>
    <row r="56" spans="1:7" hidden="1" x14ac:dyDescent="0.25">
      <c r="A56" s="5"/>
      <c r="B56" s="5"/>
      <c r="C56" s="9"/>
      <c r="D56" s="29"/>
      <c r="E56" s="35"/>
      <c r="F56" s="29"/>
      <c r="G56" s="35"/>
    </row>
    <row r="57" spans="1:7" hidden="1" x14ac:dyDescent="0.25">
      <c r="A57" s="5"/>
      <c r="B57" s="5"/>
      <c r="C57" s="9"/>
      <c r="D57" s="29"/>
      <c r="E57" s="35"/>
      <c r="F57" s="29"/>
      <c r="G57" s="35"/>
    </row>
    <row r="58" spans="1:7" hidden="1" x14ac:dyDescent="0.25">
      <c r="A58" s="5"/>
      <c r="B58" s="5"/>
      <c r="C58" s="9"/>
      <c r="D58" s="29"/>
      <c r="E58" s="35"/>
      <c r="F58" s="29"/>
      <c r="G58" s="35"/>
    </row>
    <row r="59" spans="1:7" hidden="1" x14ac:dyDescent="0.25">
      <c r="A59" s="5"/>
      <c r="B59" s="5"/>
      <c r="C59" s="9"/>
      <c r="D59" s="29"/>
      <c r="E59" s="35"/>
      <c r="F59" s="29"/>
      <c r="G59" s="35"/>
    </row>
    <row r="60" spans="1:7" hidden="1" x14ac:dyDescent="0.25">
      <c r="A60" s="5"/>
      <c r="B60" s="5"/>
      <c r="C60" s="9"/>
      <c r="D60" s="29"/>
      <c r="E60" s="35"/>
      <c r="F60" s="29"/>
      <c r="G60" s="35"/>
    </row>
    <row r="61" spans="1:7" ht="45.75" customHeight="1" x14ac:dyDescent="0.25">
      <c r="A61" s="24" t="s">
        <v>52</v>
      </c>
      <c r="B61" s="24" t="s">
        <v>55</v>
      </c>
      <c r="C61" s="9"/>
      <c r="D61" s="29">
        <v>326</v>
      </c>
      <c r="E61" s="34">
        <f t="shared" ref="E61:E69" si="3">C61+D61</f>
        <v>326</v>
      </c>
      <c r="F61" s="29"/>
      <c r="G61" s="34">
        <f t="shared" ref="G61:G65" si="4">E61+F61</f>
        <v>326</v>
      </c>
    </row>
    <row r="62" spans="1:7" ht="33" customHeight="1" x14ac:dyDescent="0.25">
      <c r="A62" s="24" t="s">
        <v>52</v>
      </c>
      <c r="B62" s="24" t="s">
        <v>54</v>
      </c>
      <c r="C62" s="9"/>
      <c r="D62" s="29">
        <v>2102.1999999999998</v>
      </c>
      <c r="E62" s="34">
        <f t="shared" si="3"/>
        <v>2102.1999999999998</v>
      </c>
      <c r="F62" s="29"/>
      <c r="G62" s="34">
        <f t="shared" si="4"/>
        <v>2102.1999999999998</v>
      </c>
    </row>
    <row r="63" spans="1:7" ht="46.5" customHeight="1" x14ac:dyDescent="0.25">
      <c r="A63" s="24" t="s">
        <v>52</v>
      </c>
      <c r="B63" s="24" t="s">
        <v>53</v>
      </c>
      <c r="C63" s="9"/>
      <c r="D63" s="29">
        <v>2354.08</v>
      </c>
      <c r="E63" s="34">
        <f t="shared" si="3"/>
        <v>2354.08</v>
      </c>
      <c r="F63" s="29"/>
      <c r="G63" s="34">
        <f t="shared" si="4"/>
        <v>2354.08</v>
      </c>
    </row>
    <row r="64" spans="1:7" ht="20.25" customHeight="1" x14ac:dyDescent="0.25">
      <c r="A64" s="24" t="s">
        <v>52</v>
      </c>
      <c r="B64" s="24" t="s">
        <v>74</v>
      </c>
      <c r="C64" s="9"/>
      <c r="D64" s="29"/>
      <c r="E64" s="34"/>
      <c r="F64" s="29">
        <v>78.099999999999994</v>
      </c>
      <c r="G64" s="34">
        <f t="shared" si="4"/>
        <v>78.099999999999994</v>
      </c>
    </row>
    <row r="65" spans="1:7" ht="31.5" x14ac:dyDescent="0.25">
      <c r="A65" s="24" t="s">
        <v>52</v>
      </c>
      <c r="B65" s="24" t="s">
        <v>75</v>
      </c>
      <c r="C65" s="9"/>
      <c r="D65" s="29"/>
      <c r="E65" s="34"/>
      <c r="F65" s="29">
        <v>71.2</v>
      </c>
      <c r="G65" s="34">
        <f t="shared" si="4"/>
        <v>71.2</v>
      </c>
    </row>
    <row r="66" spans="1:7" ht="44.25" customHeight="1" x14ac:dyDescent="0.25">
      <c r="A66" s="12" t="s">
        <v>42</v>
      </c>
      <c r="B66" s="13" t="s">
        <v>36</v>
      </c>
      <c r="C66" s="14">
        <f>C67+C68+C69</f>
        <v>1549.9999999999998</v>
      </c>
      <c r="D66" s="29"/>
      <c r="E66" s="33">
        <f>E67+E68+E69</f>
        <v>1549.9999999999998</v>
      </c>
      <c r="F66" s="29"/>
      <c r="G66" s="33">
        <f>G67+G68+G69</f>
        <v>1549.9999999999998</v>
      </c>
    </row>
    <row r="67" spans="1:7" ht="14.25" customHeight="1" x14ac:dyDescent="0.25">
      <c r="A67" s="12" t="s">
        <v>42</v>
      </c>
      <c r="B67" s="13" t="s">
        <v>23</v>
      </c>
      <c r="C67" s="22">
        <v>1124.0999999999999</v>
      </c>
      <c r="D67" s="29"/>
      <c r="E67" s="34">
        <f t="shared" si="3"/>
        <v>1124.0999999999999</v>
      </c>
      <c r="F67" s="29"/>
      <c r="G67" s="34">
        <f t="shared" ref="G67:G69" si="5">E67+F67</f>
        <v>1124.0999999999999</v>
      </c>
    </row>
    <row r="68" spans="1:7" ht="13.5" customHeight="1" x14ac:dyDescent="0.25">
      <c r="A68" s="12" t="s">
        <v>42</v>
      </c>
      <c r="B68" s="13" t="s">
        <v>24</v>
      </c>
      <c r="C68" s="22">
        <v>307.10000000000002</v>
      </c>
      <c r="D68" s="29"/>
      <c r="E68" s="34">
        <f t="shared" si="3"/>
        <v>307.10000000000002</v>
      </c>
      <c r="F68" s="29"/>
      <c r="G68" s="34">
        <f t="shared" si="5"/>
        <v>307.10000000000002</v>
      </c>
    </row>
    <row r="69" spans="1:7" ht="14.25" customHeight="1" x14ac:dyDescent="0.25">
      <c r="A69" s="12" t="s">
        <v>42</v>
      </c>
      <c r="B69" s="13" t="s">
        <v>25</v>
      </c>
      <c r="C69" s="22">
        <v>118.8</v>
      </c>
      <c r="D69" s="29"/>
      <c r="E69" s="34">
        <f t="shared" si="3"/>
        <v>118.8</v>
      </c>
      <c r="F69" s="29"/>
      <c r="G69" s="34">
        <f t="shared" si="5"/>
        <v>118.8</v>
      </c>
    </row>
    <row r="70" spans="1:7" hidden="1" x14ac:dyDescent="0.25">
      <c r="A70" s="12" t="s">
        <v>22</v>
      </c>
      <c r="B70" s="13" t="s">
        <v>26</v>
      </c>
      <c r="C70" s="14">
        <f>C71</f>
        <v>0</v>
      </c>
      <c r="D70" s="29"/>
      <c r="E70" s="34"/>
      <c r="F70" s="29"/>
      <c r="G70" s="34"/>
    </row>
    <row r="71" spans="1:7" ht="47.25" hidden="1" x14ac:dyDescent="0.25">
      <c r="A71" s="12"/>
      <c r="B71" s="15" t="s">
        <v>37</v>
      </c>
      <c r="C71" s="22"/>
      <c r="D71" s="29"/>
      <c r="E71" s="34"/>
      <c r="F71" s="29"/>
      <c r="G71" s="34"/>
    </row>
    <row r="72" spans="1:7" ht="47.25" hidden="1" x14ac:dyDescent="0.25">
      <c r="A72" s="12"/>
      <c r="B72" s="16" t="s">
        <v>27</v>
      </c>
      <c r="C72" s="9"/>
      <c r="D72" s="29"/>
      <c r="E72" s="34"/>
      <c r="F72" s="29"/>
      <c r="G72" s="34"/>
    </row>
    <row r="73" spans="1:7" x14ac:dyDescent="0.25">
      <c r="A73" s="12"/>
      <c r="B73" s="17" t="s">
        <v>28</v>
      </c>
      <c r="C73" s="14">
        <f>C75</f>
        <v>14478.29</v>
      </c>
      <c r="D73" s="29"/>
      <c r="E73" s="33">
        <f>E74+E75</f>
        <v>12324.130000000001</v>
      </c>
      <c r="F73" s="29"/>
      <c r="G73" s="33">
        <f>G74+G75</f>
        <v>16242.532999999999</v>
      </c>
    </row>
    <row r="74" spans="1:7" ht="45" customHeight="1" x14ac:dyDescent="0.25">
      <c r="A74" s="12" t="s">
        <v>56</v>
      </c>
      <c r="B74" s="23" t="s">
        <v>57</v>
      </c>
      <c r="C74" s="14"/>
      <c r="D74" s="29">
        <v>487</v>
      </c>
      <c r="E74" s="34">
        <f t="shared" ref="E74" si="6">C74+D74</f>
        <v>487</v>
      </c>
      <c r="F74" s="29"/>
      <c r="G74" s="34">
        <f t="shared" ref="G74" si="7">E74+F74</f>
        <v>487</v>
      </c>
    </row>
    <row r="75" spans="1:7" ht="60" customHeight="1" x14ac:dyDescent="0.25">
      <c r="A75" s="12" t="s">
        <v>43</v>
      </c>
      <c r="B75" s="23" t="s">
        <v>35</v>
      </c>
      <c r="C75" s="9">
        <f>C76+C77+C78</f>
        <v>14478.29</v>
      </c>
      <c r="D75" s="29"/>
      <c r="E75" s="35">
        <f>E76+E77+E78</f>
        <v>11837.130000000001</v>
      </c>
      <c r="F75" s="29"/>
      <c r="G75" s="35">
        <f>G76+G77+G78</f>
        <v>15755.532999999999</v>
      </c>
    </row>
    <row r="76" spans="1:7" ht="16.5" customHeight="1" x14ac:dyDescent="0.25">
      <c r="A76" s="12" t="s">
        <v>43</v>
      </c>
      <c r="B76" s="5" t="s">
        <v>29</v>
      </c>
      <c r="C76" s="9">
        <v>7149.79</v>
      </c>
      <c r="D76" s="29">
        <f>124.5+99+38-2902.66</f>
        <v>-2641.16</v>
      </c>
      <c r="E76" s="34">
        <f t="shared" ref="E76:E78" si="8">C76+D76</f>
        <v>4508.63</v>
      </c>
      <c r="F76" s="29">
        <v>462.983</v>
      </c>
      <c r="G76" s="34">
        <f t="shared" ref="G76:G78" si="9">E76+F76</f>
        <v>4971.6130000000003</v>
      </c>
    </row>
    <row r="77" spans="1:7" ht="15.75" customHeight="1" x14ac:dyDescent="0.25">
      <c r="A77" s="12" t="s">
        <v>43</v>
      </c>
      <c r="B77" s="5" t="s">
        <v>30</v>
      </c>
      <c r="C77" s="9">
        <v>6100</v>
      </c>
      <c r="D77" s="29"/>
      <c r="E77" s="34">
        <f t="shared" si="8"/>
        <v>6100</v>
      </c>
      <c r="F77" s="29">
        <v>3455.42</v>
      </c>
      <c r="G77" s="34">
        <f t="shared" si="9"/>
        <v>9555.42</v>
      </c>
    </row>
    <row r="78" spans="1:7" ht="16.5" customHeight="1" x14ac:dyDescent="0.25">
      <c r="A78" s="12" t="s">
        <v>43</v>
      </c>
      <c r="B78" s="5" t="s">
        <v>31</v>
      </c>
      <c r="C78" s="9">
        <f>45+1183.5</f>
        <v>1228.5</v>
      </c>
      <c r="D78" s="29"/>
      <c r="E78" s="34">
        <f t="shared" si="8"/>
        <v>1228.5</v>
      </c>
      <c r="F78" s="29"/>
      <c r="G78" s="34">
        <f t="shared" si="9"/>
        <v>1228.5</v>
      </c>
    </row>
    <row r="79" spans="1:7" ht="18" customHeight="1" x14ac:dyDescent="0.25">
      <c r="A79" s="37" t="s">
        <v>32</v>
      </c>
      <c r="B79" s="37"/>
      <c r="C79" s="20">
        <f>C19+C16+C73+C39</f>
        <v>80022.13</v>
      </c>
      <c r="D79" s="29"/>
      <c r="E79" s="33">
        <f>E19+E16+E73+E39</f>
        <v>83190.350000000006</v>
      </c>
      <c r="F79" s="29"/>
      <c r="G79" s="33">
        <f>G19+G16+G73+G39</f>
        <v>223891.48300000001</v>
      </c>
    </row>
  </sheetData>
  <mergeCells count="12">
    <mergeCell ref="A79:B79"/>
    <mergeCell ref="A11:C11"/>
    <mergeCell ref="A13:C13"/>
    <mergeCell ref="A1:G1"/>
    <mergeCell ref="A2:G2"/>
    <mergeCell ref="A3:G3"/>
    <mergeCell ref="A4:G4"/>
    <mergeCell ref="A6:G6"/>
    <mergeCell ref="A7:G7"/>
    <mergeCell ref="A8:G8"/>
    <mergeCell ref="A9:G9"/>
    <mergeCell ref="A12:G12"/>
  </mergeCells>
  <pageMargins left="0.31496062992125984" right="0" top="0.19685039370078741" bottom="0.31496062992125984" header="0.11811023622047245" footer="0.11811023622047245"/>
  <pageSetup paperSize="9" scale="9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2012-05-24T08:10:07Z</dcterms:modified>
</cp:coreProperties>
</file>