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.nalbadyan\Desktop\Марина 2024\Бюджет на 2025\_МП Капитальный ремонт муниципального жилищного фонда и общего имущества в многоквартирных домах\"/>
    </mc:Choice>
  </mc:AlternateContent>
  <xr:revisionPtr revIDLastSave="0" documentId="13_ncr:1_{D5B8A1B4-FA21-48C6-851D-9512CAC876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АСПОРТ МП кап рем" sheetId="6" r:id="rId1"/>
    <sheet name="01" sheetId="1" r:id="rId2"/>
    <sheet name="02" sheetId="10" r:id="rId3"/>
    <sheet name="Лист2" sheetId="2" r:id="rId4"/>
    <sheet name="План на 25 кап рем" sheetId="9" r:id="rId5"/>
    <sheet name="Лист1" sheetId="8" state="hidden" r:id="rId6"/>
  </sheets>
  <externalReferences>
    <externalReference r:id="rId7"/>
  </externalReferences>
  <definedNames>
    <definedName name="_xlnm._FilterDatabase" localSheetId="4" hidden="1">'План на 25 кап рем'!$A$12:$Y$12</definedName>
    <definedName name="_xlnm.Print_Titles" localSheetId="4">'План на 25 кап рем'!$8:$12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6" l="1"/>
  <c r="G24" i="6"/>
  <c r="F19" i="6"/>
  <c r="G19" i="6"/>
  <c r="H19" i="6"/>
  <c r="E19" i="6"/>
  <c r="F10" i="10"/>
  <c r="E10" i="10"/>
  <c r="U17" i="9"/>
  <c r="X17" i="9"/>
  <c r="W17" i="9"/>
  <c r="X36" i="9"/>
  <c r="X25" i="9" s="1"/>
  <c r="W36" i="9"/>
  <c r="W25" i="9" s="1"/>
  <c r="B14" i="10" l="1"/>
  <c r="B13" i="10"/>
  <c r="B14" i="1"/>
  <c r="B13" i="1"/>
  <c r="U40" i="9"/>
  <c r="U36" i="9" s="1"/>
  <c r="U25" i="9" s="1"/>
  <c r="G10" i="1"/>
  <c r="F10" i="1"/>
  <c r="E10" i="1"/>
  <c r="H10" i="1" l="1"/>
  <c r="E23" i="6"/>
  <c r="D12" i="10"/>
  <c r="D12" i="1"/>
  <c r="G14" i="10"/>
  <c r="F14" i="10"/>
  <c r="G14" i="1"/>
  <c r="F14" i="1"/>
  <c r="L47" i="9" l="1"/>
  <c r="U60" i="9" l="1"/>
  <c r="E14" i="10" s="1"/>
  <c r="H14" i="10" s="1"/>
  <c r="E12" i="1"/>
  <c r="E14" i="1" l="1"/>
  <c r="H14" i="1" s="1"/>
  <c r="U16" i="9"/>
  <c r="G13" i="1"/>
  <c r="G12" i="1" s="1"/>
  <c r="W54" i="9"/>
  <c r="W45" i="9"/>
  <c r="F13" i="10" s="1"/>
  <c r="F12" i="10" s="1"/>
  <c r="F13" i="1"/>
  <c r="F12" i="1" s="1"/>
  <c r="U54" i="9"/>
  <c r="U45" i="9"/>
  <c r="E13" i="10" s="1"/>
  <c r="E13" i="1"/>
  <c r="N54" i="9"/>
  <c r="N45" i="9" s="1"/>
  <c r="F16" i="9"/>
  <c r="I8" i="8"/>
  <c r="F7" i="8"/>
  <c r="G7" i="8" s="1"/>
  <c r="H7" i="8" s="1"/>
  <c r="I7" i="8" s="1"/>
  <c r="J7" i="8" s="1"/>
  <c r="J6" i="8"/>
  <c r="N60" i="9"/>
  <c r="X54" i="9"/>
  <c r="X45" i="9"/>
  <c r="G13" i="10" s="1"/>
  <c r="G12" i="10" s="1"/>
  <c r="O45" i="9"/>
  <c r="O44" i="9" s="1"/>
  <c r="Q25" i="9"/>
  <c r="P25" i="9"/>
  <c r="O25" i="9"/>
  <c r="N25" i="9"/>
  <c r="R15" i="9"/>
  <c r="R13" i="9" s="1"/>
  <c r="H13" i="1" l="1"/>
  <c r="H12" i="1" s="1"/>
  <c r="E12" i="10"/>
  <c r="H13" i="10"/>
  <c r="H12" i="10" s="1"/>
  <c r="L44" i="9"/>
  <c r="G10" i="10" s="1"/>
  <c r="H10" i="10" s="1"/>
  <c r="X16" i="9"/>
  <c r="W16" i="9"/>
  <c r="X44" i="9"/>
  <c r="U44" i="9"/>
  <c r="U13" i="9" s="1"/>
  <c r="W44" i="9"/>
  <c r="O15" i="9"/>
  <c r="O13" i="9" s="1"/>
  <c r="N44" i="9"/>
  <c r="N15" i="9" s="1"/>
  <c r="N13" i="9" s="1"/>
  <c r="Q15" i="9"/>
  <c r="Q13" i="9" s="1"/>
  <c r="P15" i="9"/>
  <c r="P13" i="9" s="1"/>
  <c r="E22" i="6" l="1"/>
  <c r="E24" i="6"/>
  <c r="X15" i="9"/>
  <c r="W15" i="9"/>
  <c r="W13" i="9" l="1"/>
  <c r="X13" i="9"/>
  <c r="G22" i="6" s="1"/>
  <c r="F22" i="6" l="1"/>
  <c r="H22" i="6" s="1"/>
  <c r="F24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Диана Налбандян</author>
  </authors>
  <commentList>
    <comment ref="I24" authorId="0" shapeId="0" xr:uid="{FD705B2C-5339-4991-8324-C2C04EAFFB7D}">
      <text>
        <r>
          <rPr>
            <b/>
            <sz val="9"/>
            <color indexed="81"/>
            <rFont val="Tahoma"/>
            <family val="2"/>
            <charset val="204"/>
          </rPr>
          <t>Сорокина Марина:</t>
        </r>
        <r>
          <rPr>
            <sz val="9"/>
            <color indexed="81"/>
            <rFont val="Tahoma"/>
            <family val="2"/>
            <charset val="204"/>
          </rPr>
          <t xml:space="preserve">
в месяц 529,  6348 в год</t>
        </r>
      </text>
    </comment>
  </commentList>
</comments>
</file>

<file path=xl/sharedStrings.xml><?xml version="1.0" encoding="utf-8"?>
<sst xmlns="http://schemas.openxmlformats.org/spreadsheetml/2006/main" count="526" uniqueCount="202">
  <si>
    <t>№ 
п/п</t>
  </si>
  <si>
    <t>Наименование
показателя, единица измерения</t>
  </si>
  <si>
    <t xml:space="preserve">Базовое значение </t>
  </si>
  <si>
    <t>Значение показателя по годам</t>
  </si>
  <si>
    <t>Целевое значение</t>
  </si>
  <si>
    <t>Задачи</t>
  </si>
  <si>
    <t>Ответственный исполнитель</t>
  </si>
  <si>
    <t xml:space="preserve">Сроки реализации </t>
  </si>
  <si>
    <t>1.</t>
  </si>
  <si>
    <t>Параметры финансового обеспечения</t>
  </si>
  <si>
    <t>Всего</t>
  </si>
  <si>
    <t>ПАСПОРТ</t>
  </si>
  <si>
    <t>муниципальной программы</t>
  </si>
  <si>
    <t>Перечень структурных элементов</t>
  </si>
  <si>
    <t>Целевые показатели муниципальной программы</t>
  </si>
  <si>
    <t>Номер цели/ показателя</t>
  </si>
  <si>
    <t>Наименование целевого
показателя, единица измерения</t>
  </si>
  <si>
    <t>1.1.</t>
  </si>
  <si>
    <t>Параметры финансового обеспечения муниципальной программы</t>
  </si>
  <si>
    <t>Финансовое обеспечение</t>
  </si>
  <si>
    <t>Всего, в том числе:</t>
  </si>
  <si>
    <t>Областной бюджет</t>
  </si>
  <si>
    <t>Местный бюджет</t>
  </si>
  <si>
    <t>Внебюджетные источники</t>
  </si>
  <si>
    <t>МКУ «Отдел жилищно-коммунального хозяйства Светлогорского городского округа»</t>
  </si>
  <si>
    <t>ПЛАН</t>
  </si>
  <si>
    <t>Код направления расходов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</si>
  <si>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</si>
  <si>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</si>
  <si>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</si>
  <si>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</si>
  <si>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Срок реализации</t>
  </si>
  <si>
    <t>x</t>
  </si>
  <si>
    <t>Всего по программе</t>
  </si>
  <si>
    <t>01</t>
  </si>
  <si>
    <t>х</t>
  </si>
  <si>
    <t>ед.</t>
  </si>
  <si>
    <t>МКУ "ОЖКХ"</t>
  </si>
  <si>
    <t>Сведения
о целевых показателях (индикаторах) достижения целей МП, перечень основных 
мероприятий муниципальной программы</t>
  </si>
  <si>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</si>
  <si>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</si>
  <si>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</si>
  <si>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</si>
  <si>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</si>
  <si>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</si>
  <si>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</si>
  <si>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2026 г.</t>
  </si>
  <si>
    <t>Ответственный исполнитель / соисполнитель</t>
  </si>
  <si>
    <t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</t>
  </si>
  <si>
    <t>на 2025 г. и плановый период 2026-2027 гг.</t>
  </si>
  <si>
    <r>
      <t xml:space="preserve">реализации муниципальной программы </t>
    </r>
    <r>
      <rPr>
        <b/>
        <sz val="12"/>
        <color theme="1" tint="4.9989318521683403E-2"/>
        <rFont val="Times New Roman"/>
        <family val="1"/>
        <charset val="204"/>
      </rPr>
      <t>"Капитальный ремонт муниципального жилищного фонда и общего имущества в многоквартирных домах"</t>
    </r>
  </si>
  <si>
    <t>кв.м</t>
  </si>
  <si>
    <t>85430</t>
  </si>
  <si>
    <t>Содержание муниципальных жилых помещений</t>
  </si>
  <si>
    <t>пкр_85430.01</t>
  </si>
  <si>
    <t xml:space="preserve">Содержание (текущий ремонт) муниципальных помещений </t>
  </si>
  <si>
    <t>Площадь жилых помещений, находящихся в муниципальной собственности</t>
  </si>
  <si>
    <t>пкр_85430.02</t>
  </si>
  <si>
    <t>Коммунальные услуги в  муниципальных помещениях</t>
  </si>
  <si>
    <t>Коммунальные услуги в  муниципальных жилых  помещениях</t>
  </si>
  <si>
    <t>пкр_85430.03</t>
  </si>
  <si>
    <t>Осуществление взносов в рамках региональной системы капитального ремонта многоквартирных домов (жил. помещ.)</t>
  </si>
  <si>
    <t>Площадь муниципального жилищного фонда многоквартирных домов</t>
  </si>
  <si>
    <t>пкр_85430.04</t>
  </si>
  <si>
    <t>Возмещение расходов за установку общедомовых приборов учета холодной воды в муниципальных помещениях</t>
  </si>
  <si>
    <t>Кол-во приборов учета</t>
  </si>
  <si>
    <t>шт.</t>
  </si>
  <si>
    <t xml:space="preserve">Капитальный ремонт, ремонт муниципальных помещений и общего имущества жилого муниципального фонда </t>
  </si>
  <si>
    <t>85440</t>
  </si>
  <si>
    <t xml:space="preserve">количество отремонтированного муниципального фонда </t>
  </si>
  <si>
    <t>пкр_85440.03</t>
  </si>
  <si>
    <t>02</t>
  </si>
  <si>
    <t>Реализация полномочий собственника в отношении нежилых помещений</t>
  </si>
  <si>
    <t>Содержание муниципальных нежилых помещений</t>
  </si>
  <si>
    <t>пкр_85450.01</t>
  </si>
  <si>
    <t>85450</t>
  </si>
  <si>
    <t>Площадь нежилых помещений, находящихся в муниципальной собственности</t>
  </si>
  <si>
    <t>пкр_85450.02</t>
  </si>
  <si>
    <t>пкр_85450.03</t>
  </si>
  <si>
    <t>Осуществление взносов в рамках региональной системы капитального ремонта многоквартирных домов (нежил. помещ.)</t>
  </si>
  <si>
    <t>Площадь муниципального фонда многоквартирных домов (нежилые помещения)</t>
  </si>
  <si>
    <t>Снос объектов муниципального недвижимого имущества</t>
  </si>
  <si>
    <t>Количество снесенных объектов</t>
  </si>
  <si>
    <t>пкр_85450.04</t>
  </si>
  <si>
    <t>кв.м.</t>
  </si>
  <si>
    <t>пкр_85450.05</t>
  </si>
  <si>
    <t>Кол-во нежилых помещений, находящихся в муниципальной собственности</t>
  </si>
  <si>
    <t>пкр_85450.06</t>
  </si>
  <si>
    <t>пкр_85450.07</t>
  </si>
  <si>
    <t>Капитальный ремонт,  ремонт  общего нежилого имущества муниципального фонда</t>
  </si>
  <si>
    <t>пкр_85460.01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</si>
  <si>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«Капитальный ремонт муниципального жилищного фонда и общего имущества в многоквартирных домах»  </t>
  </si>
  <si>
    <t>Задача 1. Улучшение технического состояния муниципального жилого и нежилого фондов.</t>
  </si>
  <si>
    <t xml:space="preserve">Количество отремонтированного муниципального фонда </t>
  </si>
  <si>
    <t>Реализация полномочий собственника в отношении жилых помещений</t>
  </si>
  <si>
    <t>площадь жилых помещений, находящихся в муниципальной собственности</t>
  </si>
  <si>
    <t>кв. м</t>
  </si>
  <si>
    <t>Ответственный исполнитель:
МКУ «Отдел жилищно-коммунального хозяйства Светлогорского городского округа»
Участники: МБУ "Спецремтранс" и
сторонние организации по результату закупок товаров, работ и услуг.</t>
  </si>
  <si>
    <t>Реализация полномочий собственника в отношении нежилых помещений и иных объектов</t>
  </si>
  <si>
    <t>площадь нежилых помещений, находящихся в муниципальной собственности</t>
  </si>
  <si>
    <t>«Капитальный ремонт муниципального жилищного фонда и общего имущества в многоквартирных домах»</t>
  </si>
  <si>
    <t>1.2</t>
  </si>
  <si>
    <t>Ремонт фасада, по ул. Заречная д.2 в г. Светлогорске, Светлогорского городского округа, Калининградской области</t>
  </si>
  <si>
    <t>Ремонт фасада,  Калининградский проспект д.13 в г. Светлогорске, Светлогорского городского округа, Калининградской области</t>
  </si>
  <si>
    <t>Ремонт фасада, кровли, Калининградский проспект д.15 в г. Светлогорске, Светлогорского городского округа, Калининградской области</t>
  </si>
  <si>
    <t>Капитальный ремонт фасада здания Музей леса</t>
  </si>
  <si>
    <t>Замена балконного ограждения, д. Янтарная д 8 кв 16 п.Донское Светлогорского городского округа, Калининградской области</t>
  </si>
  <si>
    <t>МКУ "Отдел муниципального имущества и земельных ресурсов СГО"</t>
  </si>
  <si>
    <t>Оплата теплоснабжения муниципальных помещений 2А, 3А, 4А, 5А, расположенных по адресу: г.Светлогорск, ул. К. Маркса, д.7</t>
  </si>
  <si>
    <t>Оплата теплоснабжения нежилых помещений по ул. Новая, д.8 помещения 1А,2А, 3А, 4А</t>
  </si>
  <si>
    <t>Теплоснабжение встроенных нежилых помещений по ул. Янтарная, д.2 в пос. Донское</t>
  </si>
  <si>
    <t>Теплоснабжение встроенных нежилых помещений по ул. Пионерская, д.30 в г. Светлогорске</t>
  </si>
  <si>
    <t>2025 год</t>
  </si>
  <si>
    <t>в том числе:</t>
  </si>
  <si>
    <t>2026 год</t>
  </si>
  <si>
    <t>2027 год</t>
  </si>
  <si>
    <t>ОБ</t>
  </si>
  <si>
    <t>Всего по процессной части</t>
  </si>
  <si>
    <t>Приложение № 2 к Положению</t>
  </si>
  <si>
    <t>Паспорта структурных элементов муниципальной программы.</t>
  </si>
  <si>
    <t>Раздел I. Структурные элементы проектной части</t>
  </si>
  <si>
    <t>«Наименование структурного элемента»</t>
  </si>
  <si>
    <t>-</t>
  </si>
  <si>
    <t>Показатели</t>
  </si>
  <si>
    <t>Источники финансирования, тыс. рублей</t>
  </si>
  <si>
    <t>Приложение</t>
  </si>
  <si>
    <t xml:space="preserve">к распоряжению администрации </t>
  </si>
  <si>
    <t>муниципального образования</t>
  </si>
  <si>
    <t xml:space="preserve"> «Светлогорский городской округ»</t>
  </si>
  <si>
    <t>Раздел II. Комплексы процессных мероприятий.</t>
  </si>
  <si>
    <t>Ожидаемое значение на конец реализации программы</t>
  </si>
  <si>
    <t>Код структурного элемента</t>
  </si>
  <si>
    <t>Структурный элемент муниципальной программы / направление расходов / мероприятие</t>
  </si>
  <si>
    <t>Показатели выполнения структурного элемента муниципальной программы / мероприятия структурного элемента / достижения контрольных точек мероприятий проектной части</t>
  </si>
  <si>
    <t>Ремонт фасада, по ул. Островского д.10 в г. Светлогорске, Светлогорского городского округа, Калининградской области</t>
  </si>
  <si>
    <t>Ремонт фасада, по ул. Почтовая д.8 в г. Светлогорске, Светлогорского городского округа, Калининградской области</t>
  </si>
  <si>
    <t>нет инф.</t>
  </si>
  <si>
    <t>нет инф</t>
  </si>
  <si>
    <t>нет инф от Шведовой/24 год</t>
  </si>
  <si>
    <t>1</t>
  </si>
  <si>
    <t>2</t>
  </si>
  <si>
    <t>Количество мероприятий по поддержанию нежилого фонда в надлежащем состоянии, улучшению его эксплуатационных и энергетических характеристик, с учетом срока безопасной эксплуатации такого фонда, ед.</t>
  </si>
  <si>
    <t>Обеспечение безопасных и благоприятных условий для проживания граждан в муниципальном жилищном фонде, расположенном на территории муниципального образования «Светлогорский городской округ»</t>
  </si>
  <si>
    <t>Количество мероприятий по поддержанию нежилого фонда в надлежащем состоянии, улучшению его эксплуатационных и энергетических характеристик, с учетом срока безопасной эксплуатации такого фонда</t>
  </si>
  <si>
    <t>2025-2027 гг.</t>
  </si>
  <si>
    <t>Доля отремонтированного жилого и нежилого фондов, (%)</t>
  </si>
  <si>
    <t>Количество жилых помещений, находящихся в муниципальной собственности</t>
  </si>
  <si>
    <t>Количество приборов учета</t>
  </si>
  <si>
    <t>Количество лицевых счетов</t>
  </si>
  <si>
    <t>Количество отремонтированного муниципального фонда, ед.</t>
  </si>
  <si>
    <t xml:space="preserve">Код муниципальной программы (МП)                       </t>
  </si>
  <si>
    <t xml:space="preserve">Базовое значение  </t>
  </si>
  <si>
    <t>Количество мероприятий по поддержанию жилого фонда в надлежащем состоянии, улучшению его эксплуатационных и энергетических характеристик с учетом срока безопасной эксплуатации такого фонда, ед.</t>
  </si>
  <si>
    <t>Ремонт помещений в квартире по адресу: ул.Зеленая д.14 кв 4 , Светлогорского городского округа, Калининградской области</t>
  </si>
  <si>
    <t>Ремонт помещений в квартире по адресу: Калининградский проспект д.127 кв. 5 в г. Светлогорске, Светлогорского городского округа, Калининградской области</t>
  </si>
  <si>
    <t>1. Реализация полномочий собственника в отношении жилых помещений</t>
  </si>
  <si>
    <t>2. Реализация полномочий собственника в отношении нежилых помещений и иных объектов</t>
  </si>
  <si>
    <t>Всего:</t>
  </si>
  <si>
    <t>пкр_85440.01</t>
  </si>
  <si>
    <t>пкр_85440.02</t>
  </si>
  <si>
    <t>пкр_85440.04</t>
  </si>
  <si>
    <t>пкр_85440.05</t>
  </si>
  <si>
    <t>пкр_85440.06</t>
  </si>
  <si>
    <t>пкр_фкр.01 (кр.ф)</t>
  </si>
  <si>
    <t>пкр_фкр.02 (кр.ф)</t>
  </si>
  <si>
    <t>пкр_фкр.03 (кр.ф)</t>
  </si>
  <si>
    <t>пкр_фкр.04 (кр.ф)</t>
  </si>
  <si>
    <t>пкр_фкр.03 (кр.к)</t>
  </si>
  <si>
    <t>Ремонт фасада, Калининградский проспект д.53 в г. Светлогорске, Светлогорского городского округа, Калининградской области</t>
  </si>
  <si>
    <t>Ремонт  кровли, Калининградский проспект д.53 в г. Светлогорске, Светлогорского городского округа, Калининградской области</t>
  </si>
  <si>
    <t>пкр_фкр.05 (кр.ф)</t>
  </si>
  <si>
    <t>пкр_фкр.06 (кр.ф)</t>
  </si>
  <si>
    <t>пкр_85450.08</t>
  </si>
  <si>
    <t>Соисполнитель (ли)</t>
  </si>
  <si>
    <t xml:space="preserve">Субсидия на финансовое обеспечение муниципального задания на предоставление муниципальных услуг (выполнение работ) по начислению, сбору и перечислению платы за найм жилых помещений </t>
  </si>
  <si>
    <t>Субсидии некоммерческой организации на финансовое обеспечение затрат в связи с проведением капитального ремонта общего имущества в многоквартирных домах</t>
  </si>
  <si>
    <t>Количество мероприятий по поддержанию жилого фонда в надлежащем состоянии, улучшению его эксплуатационных и энергетических характеристик с учетом срока безопасной эксплуатации такого фонда</t>
  </si>
  <si>
    <t>МБУ "РКЦ"</t>
  </si>
  <si>
    <t>Приложение № 2</t>
  </si>
  <si>
    <t>к Паспорту программы</t>
  </si>
  <si>
    <t>МБУ «Расчетно-кассовый центр Светлогорского городского округа», МКУ  "Отдел муниципального имущества и земельных ресурсов СГО"</t>
  </si>
  <si>
    <t xml:space="preserve">Лимиты бюджетных обязательств (уточненные) </t>
  </si>
  <si>
    <t>Участник (и) (непосредственный(е) исполнитель (и) мероприятия)</t>
  </si>
  <si>
    <t>Непосредственный исполнитель мероприятия программы</t>
  </si>
  <si>
    <t>Лимиты бюджетных обязательств (уточненные)</t>
  </si>
  <si>
    <t>Приложение № 1 к паспорту программы</t>
  </si>
  <si>
    <t xml:space="preserve">Базовое значение    </t>
  </si>
  <si>
    <t>Раздел II. Структурные элементы процессной части.</t>
  </si>
  <si>
    <t>«Наименование комплекса процессных мероприятий»</t>
  </si>
  <si>
    <t>Улучшение технического состояния муниципального жилого фонда</t>
  </si>
  <si>
    <t>Улучшение технического состояния муниципального нежилого фонда</t>
  </si>
  <si>
    <t>МБУ «Расчетно-кассовый центр Светлогорского городского округа», МКУ  "Отдел муниципального имущества и земельных ресурсов СГО", МКУ «Отдел жилищно-коммунального хозяйства Светлогорского городского округа»</t>
  </si>
  <si>
    <t>Ремонт помещений в квартире по адресу: ул. Маяковского д.21 кв 1 , Светлогорского городского округа, Калининградской области</t>
  </si>
  <si>
    <t>Ремонт помещений п. Донское ул. Комсомольская д.12 кв.4 Светлогорского городского округа, Калининградской области</t>
  </si>
  <si>
    <t>Ремонт помещений п. Донское ул. Янтарная д.8 кв.15 Светлогорского городского округа, Калининградской области</t>
  </si>
  <si>
    <t>Ремонт помещений п. Донское ул. Янтарная д.2 кв.56 Светлогорского городского округа, Калининградской области</t>
  </si>
  <si>
    <t>Замена оконных блоков п. Донское ул. Янтарная д.8 кв.16 Светлогорского городского округа, Калининградской области</t>
  </si>
  <si>
    <t>Ремонт помещений в квартире по адресу: ул. Луговой д.2 кв 12 , Светлогорского городского округа, Калининградской области</t>
  </si>
  <si>
    <t>Ремонт помещений п. Донское ул. Янтарная д.3 кв.2 Светлогорского городского округа, Калининградской области</t>
  </si>
  <si>
    <t>МУ "Отдел по бюджету и финансам Светлогорского городского округа"</t>
  </si>
  <si>
    <t>Всего по проектной части</t>
  </si>
  <si>
    <t xml:space="preserve">                                                                                                                                                                                от 11.11.2024 г. № 430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</si>
</sst>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-419]mmmm\ yyyy;@"/>
  </numFmts>
  <fonts count="3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 tint="4.9989318521683403E-2"/>
      <name val="Times New Roman"/>
      <family val="1"/>
      <charset val="204"/>
    </font>
    <font>
      <b/>
      <sz val="11.5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1"/>
      <color theme="1" tint="4.9989318521683403E-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0"/>
      <color theme="1" tint="4.9989318521683403E-2"/>
      <name val="Times New Roman"/>
      <family val="1"/>
      <charset val="204"/>
    </font>
    <font>
      <sz val="8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 tint="4.9989318521683403E-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theme="9" tint="-0.249977111117893"/>
      <name val="Times New Roman"/>
      <family val="1"/>
      <charset val="204"/>
    </font>
    <font>
      <b/>
      <sz val="11.5"/>
      <color theme="9" tint="-0.249977111117893"/>
      <name val="Times New Roman"/>
      <family val="1"/>
      <charset val="204"/>
    </font>
    <font>
      <b/>
      <sz val="12"/>
      <color theme="9" tint="-0.249977111117893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2" fontId="5" fillId="0" borderId="0" xfId="0" applyNumberFormat="1" applyFont="1"/>
    <xf numFmtId="0" fontId="9" fillId="0" borderId="0" xfId="0" applyFont="1"/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0" xfId="0" applyFont="1"/>
    <xf numFmtId="2" fontId="11" fillId="0" borderId="0" xfId="0" applyNumberFormat="1" applyFont="1"/>
    <xf numFmtId="0" fontId="12" fillId="0" borderId="0" xfId="0" applyFont="1"/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2" fillId="4" borderId="0" xfId="0" applyFont="1" applyFill="1"/>
    <xf numFmtId="49" fontId="13" fillId="4" borderId="1" xfId="0" applyNumberFormat="1" applyFont="1" applyFill="1" applyBorder="1" applyAlignment="1">
      <alignment horizontal="center" vertical="center" wrapText="1"/>
    </xf>
    <xf numFmtId="4" fontId="13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2" fontId="14" fillId="4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2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3" fillId="4" borderId="1" xfId="0" applyFont="1" applyFill="1" applyBorder="1" applyAlignment="1">
      <alignment vertical="top" wrapText="1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2" fontId="15" fillId="3" borderId="1" xfId="0" applyNumberFormat="1" applyFont="1" applyFill="1" applyBorder="1" applyAlignment="1">
      <alignment horizontal="center" vertical="center"/>
    </xf>
    <xf numFmtId="4" fontId="15" fillId="3" borderId="1" xfId="0" applyNumberFormat="1" applyFont="1" applyFill="1" applyBorder="1" applyAlignment="1">
      <alignment horizontal="center" vertical="center"/>
    </xf>
    <xf numFmtId="2" fontId="10" fillId="0" borderId="0" xfId="0" applyNumberFormat="1" applyFont="1"/>
    <xf numFmtId="0" fontId="16" fillId="4" borderId="0" xfId="0" applyFont="1" applyFill="1"/>
    <xf numFmtId="49" fontId="13" fillId="4" borderId="1" xfId="0" applyNumberFormat="1" applyFont="1" applyFill="1" applyBorder="1" applyAlignment="1">
      <alignment horizontal="center" vertical="center"/>
    </xf>
    <xf numFmtId="4" fontId="13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6" fillId="0" borderId="0" xfId="0" applyFont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2" fontId="14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2" fontId="7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indent="15"/>
    </xf>
    <xf numFmtId="0" fontId="21" fillId="0" borderId="1" xfId="0" applyFont="1" applyBorder="1" applyAlignment="1">
      <alignment vertical="top" wrapText="1"/>
    </xf>
    <xf numFmtId="165" fontId="6" fillId="0" borderId="0" xfId="0" applyNumberFormat="1" applyFont="1" applyAlignment="1">
      <alignment horizontal="center" vertical="center"/>
    </xf>
    <xf numFmtId="165" fontId="22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 wrapText="1"/>
    </xf>
    <xf numFmtId="165" fontId="15" fillId="3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5" fillId="0" borderId="0" xfId="0" applyFont="1" applyAlignment="1">
      <alignment wrapText="1"/>
    </xf>
    <xf numFmtId="2" fontId="11" fillId="0" borderId="0" xfId="0" applyNumberFormat="1" applyFont="1" applyAlignment="1">
      <alignment wrapText="1"/>
    </xf>
    <xf numFmtId="2" fontId="2" fillId="0" borderId="1" xfId="0" applyNumberFormat="1" applyFont="1" applyBorder="1" applyAlignment="1">
      <alignment horizontal="center" vertical="top"/>
    </xf>
    <xf numFmtId="0" fontId="2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" fontId="13" fillId="4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top"/>
    </xf>
    <xf numFmtId="0" fontId="25" fillId="5" borderId="1" xfId="0" applyFont="1" applyFill="1" applyBorder="1" applyAlignment="1">
      <alignment horizontal="center" vertical="top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4" borderId="1" xfId="0" applyFont="1" applyFill="1" applyBorder="1" applyAlignment="1">
      <alignment horizontal="left" vertical="center" wrapText="1"/>
    </xf>
    <xf numFmtId="4" fontId="28" fillId="0" borderId="1" xfId="0" applyNumberFormat="1" applyFont="1" applyBorder="1" applyAlignment="1">
      <alignment horizontal="center" vertical="center" wrapText="1"/>
    </xf>
    <xf numFmtId="4" fontId="29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0" fillId="5" borderId="1" xfId="0" applyFont="1" applyFill="1" applyBorder="1" applyAlignment="1">
      <alignment horizontal="center" vertical="top" wrapText="1"/>
    </xf>
    <xf numFmtId="0" fontId="30" fillId="5" borderId="1" xfId="0" applyFont="1" applyFill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 wrapText="1"/>
    </xf>
    <xf numFmtId="49" fontId="31" fillId="4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center" vertical="center"/>
    </xf>
    <xf numFmtId="165" fontId="31" fillId="4" borderId="1" xfId="0" applyNumberFormat="1" applyFont="1" applyFill="1" applyBorder="1" applyAlignment="1">
      <alignment horizontal="center" vertical="center" wrapText="1"/>
    </xf>
    <xf numFmtId="2" fontId="31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5" fillId="5" borderId="5" xfId="0" applyFont="1" applyFill="1" applyBorder="1" applyAlignment="1">
      <alignment horizontal="center" vertical="top" wrapText="1"/>
    </xf>
    <xf numFmtId="0" fontId="25" fillId="5" borderId="6" xfId="0" applyFont="1" applyFill="1" applyBorder="1" applyAlignment="1">
      <alignment horizontal="center" vertical="top" wrapText="1"/>
    </xf>
    <xf numFmtId="0" fontId="25" fillId="5" borderId="2" xfId="0" applyFont="1" applyFill="1" applyBorder="1" applyAlignment="1">
      <alignment horizontal="center" vertical="top"/>
    </xf>
    <xf numFmtId="0" fontId="25" fillId="5" borderId="3" xfId="0" applyFont="1" applyFill="1" applyBorder="1" applyAlignment="1">
      <alignment horizontal="center" vertical="top"/>
    </xf>
    <xf numFmtId="0" fontId="25" fillId="5" borderId="4" xfId="0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5" fillId="5" borderId="8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left" vertical="top" wrapText="1"/>
    </xf>
    <xf numFmtId="0" fontId="25" fillId="5" borderId="8" xfId="0" applyFont="1" applyFill="1" applyBorder="1" applyAlignment="1">
      <alignment horizontal="left" vertical="top" wrapText="1"/>
    </xf>
    <xf numFmtId="0" fontId="24" fillId="5" borderId="6" xfId="0" applyFont="1" applyFill="1" applyBorder="1" applyAlignment="1">
      <alignment vertical="top" wrapText="1"/>
    </xf>
    <xf numFmtId="0" fontId="25" fillId="5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left"/>
    </xf>
    <xf numFmtId="0" fontId="25" fillId="5" borderId="1" xfId="0" applyFont="1" applyFill="1" applyBorder="1" applyAlignment="1">
      <alignment horizontal="center" vertical="top"/>
    </xf>
    <xf numFmtId="0" fontId="25" fillId="5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/>
    <xf numFmtId="0" fontId="10" fillId="0" borderId="2" xfId="0" applyFont="1" applyBorder="1" applyAlignment="1">
      <alignment horizontal="center" wrapText="1"/>
    </xf>
    <xf numFmtId="0" fontId="24" fillId="0" borderId="3" xfId="0" applyFont="1" applyBorder="1" applyAlignment="1">
      <alignment horizontal="center" wrapText="1"/>
    </xf>
    <xf numFmtId="0" fontId="24" fillId="0" borderId="4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6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4" fontId="21" fillId="0" borderId="5" xfId="0" applyNumberFormat="1" applyFont="1" applyBorder="1" applyAlignment="1">
      <alignment horizontal="center" vertical="top" wrapText="1"/>
    </xf>
    <xf numFmtId="4" fontId="0" fillId="0" borderId="6" xfId="0" applyNumberForma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.nalbadyan\Desktop\&#1052;&#1072;&#1088;&#1080;&#1085;&#1072;%202024\&#1041;&#1102;&#1076;&#1078;&#1077;&#1090;%20&#1085;&#1072;%202025\_&#1052;&#1055;%20&#1050;&#1072;&#1087;&#1080;&#1090;&#1072;&#1083;&#1100;&#1085;&#1099;&#1081;%20&#1088;&#1077;&#1084;&#1086;&#1085;&#1090;%20&#1084;&#1091;&#1085;&#1080;&#1094;&#1080;&#1087;&#1072;&#1083;&#1100;&#1085;&#1086;&#1075;&#1086;%20&#1078;&#1080;&#1083;&#1080;&#1097;&#1085;&#1086;&#1075;&#1086;%20&#1092;&#1086;&#1085;&#1076;&#1072;%20&#1080;%20&#1086;&#1073;&#1097;&#1077;&#1075;&#1086;%20&#1080;&#1084;&#1091;&#1097;&#1077;&#1089;&#1090;&#1074;&#1072;%20&#1074;%20&#1084;&#1085;&#1086;&#1075;&#1086;&#1082;&#1074;&#1072;&#1088;&#1090;&#1080;&#1088;&#1085;&#1099;&#1093;%20&#1076;&#1086;&#1084;&#1072;&#1093;\&#1052;&#1055;%20&#1080;&#1079;&#1084;%20&#1050;&#1072;&#1087;%20&#1088;&#1077;&#1084;&#1086;&#1085;&#1090;%2009.24\09.2024%20&#1082;%20&#1052;&#1055;%20&#1050;&#1072;&#1087;.%20&#1088;&#1077;&#1084;&#1086;&#1085;&#1090;.xlsx" TargetMode="External"/><Relationship Id="rId1" Type="http://schemas.openxmlformats.org/officeDocument/2006/relationships/externalLinkPath" Target="&#1052;&#1055;%20&#1080;&#1079;&#1084;%20&#1050;&#1072;&#1087;%20&#1088;&#1077;&#1084;&#1086;&#1085;&#1090;%2009.24/09.2024%20&#1082;%20&#1052;&#1055;%20&#1050;&#1072;&#1087;.%20&#1088;&#1077;&#1084;&#1086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приложение 1"/>
      <sheetName val="приложение 2"/>
      <sheetName val="план"/>
      <sheetName val="Лист1"/>
    </sheetNames>
    <sheetDataSet>
      <sheetData sheetId="0">
        <row r="7">
          <cell r="C7" t="str">
            <v>Реализация полномочий собственника в отношении жилых помещений</v>
          </cell>
        </row>
      </sheetData>
      <sheetData sheetId="1"/>
      <sheetData sheetId="2">
        <row r="14">
          <cell r="I14">
            <v>17534.649999999998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AB52B-A76A-4752-8D96-64D2E007293C}">
  <sheetPr>
    <pageSetUpPr fitToPage="1"/>
  </sheetPr>
  <dimension ref="A1:H25"/>
  <sheetViews>
    <sheetView showGridLines="0" tabSelected="1" zoomScaleNormal="100" workbookViewId="0">
      <selection activeCell="K13" sqref="K13"/>
    </sheetView>
  </sheetViews>
  <sheetFormatPr defaultRowHeight="15" x14ac:dyDescent="0.25"/>
  <cols>
    <col min="1" max="1" width="28.140625" customWidth="1"/>
    <col min="2" max="2" width="17.7109375" customWidth="1"/>
    <col min="3" max="3" width="32.7109375" customWidth="1"/>
    <col min="4" max="4" width="11.7109375" customWidth="1"/>
    <col min="5" max="5" width="10.85546875" customWidth="1"/>
    <col min="6" max="6" width="12" customWidth="1"/>
    <col min="7" max="7" width="10.85546875" customWidth="1"/>
    <col min="8" max="8" width="13.28515625" customWidth="1"/>
  </cols>
  <sheetData>
    <row r="1" spans="1:8" ht="15.75" x14ac:dyDescent="0.25">
      <c r="H1" s="102" t="s">
        <v>125</v>
      </c>
    </row>
    <row r="2" spans="1:8" ht="15.75" x14ac:dyDescent="0.25">
      <c r="H2" s="102" t="s">
        <v>126</v>
      </c>
    </row>
    <row r="3" spans="1:8" ht="15.75" x14ac:dyDescent="0.25">
      <c r="H3" s="102" t="s">
        <v>127</v>
      </c>
    </row>
    <row r="4" spans="1:8" ht="15.75" x14ac:dyDescent="0.25">
      <c r="H4" s="102" t="s">
        <v>128</v>
      </c>
    </row>
    <row r="5" spans="1:8" ht="15.75" x14ac:dyDescent="0.25">
      <c r="H5" s="102" t="s">
        <v>201</v>
      </c>
    </row>
    <row r="6" spans="1:8" ht="4.5" customHeight="1" x14ac:dyDescent="0.25">
      <c r="H6" s="103"/>
    </row>
    <row r="7" spans="1:8" ht="15.75" x14ac:dyDescent="0.25">
      <c r="A7" s="161" t="s">
        <v>11</v>
      </c>
      <c r="B7" s="161"/>
      <c r="C7" s="161"/>
      <c r="D7" s="161"/>
      <c r="E7" s="161"/>
      <c r="F7" s="161"/>
      <c r="G7" s="161"/>
      <c r="H7" s="161"/>
    </row>
    <row r="8" spans="1:8" ht="18.75" customHeight="1" x14ac:dyDescent="0.25">
      <c r="A8" s="162" t="s">
        <v>12</v>
      </c>
      <c r="B8" s="162"/>
      <c r="C8" s="162"/>
      <c r="D8" s="162"/>
      <c r="E8" s="162"/>
      <c r="F8" s="162"/>
      <c r="G8" s="162"/>
      <c r="H8" s="162"/>
    </row>
    <row r="9" spans="1:8" ht="18.75" customHeight="1" x14ac:dyDescent="0.25">
      <c r="A9" s="163" t="s">
        <v>100</v>
      </c>
      <c r="B9" s="163"/>
      <c r="C9" s="163"/>
      <c r="D9" s="163"/>
      <c r="E9" s="163"/>
      <c r="F9" s="163"/>
      <c r="G9" s="163"/>
      <c r="H9" s="163"/>
    </row>
    <row r="10" spans="1:8" ht="15.75" x14ac:dyDescent="0.25">
      <c r="A10" s="2" t="s">
        <v>7</v>
      </c>
      <c r="B10" s="164" t="s">
        <v>144</v>
      </c>
      <c r="C10" s="164"/>
      <c r="D10" s="164"/>
      <c r="E10" s="164"/>
      <c r="F10" s="164"/>
      <c r="G10" s="164"/>
      <c r="H10" s="164"/>
    </row>
    <row r="11" spans="1:8" ht="30" customHeight="1" x14ac:dyDescent="0.25">
      <c r="A11" s="3" t="s">
        <v>6</v>
      </c>
      <c r="B11" s="152" t="s">
        <v>24</v>
      </c>
      <c r="C11" s="152"/>
      <c r="D11" s="152"/>
      <c r="E11" s="152"/>
      <c r="F11" s="152"/>
      <c r="G11" s="152"/>
      <c r="H11" s="152"/>
    </row>
    <row r="12" spans="1:8" ht="30" customHeight="1" x14ac:dyDescent="0.25">
      <c r="A12" s="2" t="s">
        <v>173</v>
      </c>
      <c r="B12" s="152" t="s">
        <v>199</v>
      </c>
      <c r="C12" s="152"/>
      <c r="D12" s="152"/>
      <c r="E12" s="152"/>
      <c r="F12" s="152"/>
      <c r="G12" s="152"/>
      <c r="H12" s="152"/>
    </row>
    <row r="13" spans="1:8" ht="66.75" customHeight="1" x14ac:dyDescent="0.25">
      <c r="A13" s="132" t="s">
        <v>182</v>
      </c>
      <c r="B13" s="153" t="s">
        <v>191</v>
      </c>
      <c r="C13" s="154"/>
      <c r="D13" s="154"/>
      <c r="E13" s="154"/>
      <c r="F13" s="154"/>
      <c r="G13" s="154"/>
      <c r="H13" s="155"/>
    </row>
    <row r="14" spans="1:8" ht="26.25" customHeight="1" x14ac:dyDescent="0.25">
      <c r="A14" s="165" t="s">
        <v>13</v>
      </c>
      <c r="B14" s="153" t="s">
        <v>155</v>
      </c>
      <c r="C14" s="154"/>
      <c r="D14" s="154"/>
      <c r="E14" s="154"/>
      <c r="F14" s="154"/>
      <c r="G14" s="154"/>
      <c r="H14" s="155"/>
    </row>
    <row r="15" spans="1:8" ht="19.5" customHeight="1" x14ac:dyDescent="0.25">
      <c r="A15" s="166"/>
      <c r="B15" s="153" t="s">
        <v>156</v>
      </c>
      <c r="C15" s="154"/>
      <c r="D15" s="154"/>
      <c r="E15" s="154"/>
      <c r="F15" s="154"/>
      <c r="G15" s="154"/>
      <c r="H15" s="155"/>
    </row>
    <row r="16" spans="1:8" ht="18.75" customHeight="1" x14ac:dyDescent="0.25">
      <c r="A16" s="172" t="s">
        <v>14</v>
      </c>
      <c r="B16" s="156" t="s">
        <v>15</v>
      </c>
      <c r="C16" s="156" t="s">
        <v>16</v>
      </c>
      <c r="D16" s="156" t="s">
        <v>151</v>
      </c>
      <c r="E16" s="158" t="s">
        <v>3</v>
      </c>
      <c r="F16" s="159"/>
      <c r="G16" s="159"/>
      <c r="H16" s="160"/>
    </row>
    <row r="17" spans="1:8" ht="30.75" customHeight="1" x14ac:dyDescent="0.25">
      <c r="A17" s="173"/>
      <c r="B17" s="157"/>
      <c r="C17" s="157"/>
      <c r="D17" s="157"/>
      <c r="E17" s="127">
        <v>2025</v>
      </c>
      <c r="F17" s="128">
        <v>2026</v>
      </c>
      <c r="G17" s="128">
        <v>2027</v>
      </c>
      <c r="H17" s="128" t="s">
        <v>4</v>
      </c>
    </row>
    <row r="18" spans="1:8" ht="47.25" customHeight="1" x14ac:dyDescent="0.25">
      <c r="A18" s="173"/>
      <c r="B18" s="4" t="s">
        <v>8</v>
      </c>
      <c r="C18" s="168" t="s">
        <v>142</v>
      </c>
      <c r="D18" s="169"/>
      <c r="E18" s="169"/>
      <c r="F18" s="169"/>
      <c r="G18" s="169"/>
      <c r="H18" s="170"/>
    </row>
    <row r="19" spans="1:8" ht="40.9" customHeight="1" x14ac:dyDescent="0.25">
      <c r="A19" s="173"/>
      <c r="B19" s="5" t="s">
        <v>17</v>
      </c>
      <c r="C19" s="6" t="s">
        <v>145</v>
      </c>
      <c r="D19" s="5">
        <v>2.5</v>
      </c>
      <c r="E19" s="138">
        <f>E20/595*100</f>
        <v>4.8739495798319332</v>
      </c>
      <c r="F19" s="138">
        <f t="shared" ref="F19:H19" si="0">F20/595*100</f>
        <v>5.2100840336134455</v>
      </c>
      <c r="G19" s="138">
        <f t="shared" si="0"/>
        <v>5.5462184873949578</v>
      </c>
      <c r="H19" s="138">
        <f t="shared" si="0"/>
        <v>5.5462184873949578</v>
      </c>
    </row>
    <row r="20" spans="1:8" ht="48" customHeight="1" x14ac:dyDescent="0.25">
      <c r="A20" s="174"/>
      <c r="B20" s="9" t="s">
        <v>101</v>
      </c>
      <c r="C20" s="120" t="s">
        <v>149</v>
      </c>
      <c r="D20" s="6">
        <v>15</v>
      </c>
      <c r="E20" s="5">
        <v>29</v>
      </c>
      <c r="F20" s="122">
        <v>31</v>
      </c>
      <c r="G20" s="122">
        <v>33</v>
      </c>
      <c r="H20" s="122">
        <v>33</v>
      </c>
    </row>
    <row r="21" spans="1:8" ht="82.15" customHeight="1" x14ac:dyDescent="0.25">
      <c r="A21" s="156" t="s">
        <v>18</v>
      </c>
      <c r="B21" s="128" t="s">
        <v>150</v>
      </c>
      <c r="C21" s="128" t="s">
        <v>19</v>
      </c>
      <c r="D21" s="142" t="s">
        <v>181</v>
      </c>
      <c r="E21" s="127">
        <v>2025</v>
      </c>
      <c r="F21" s="128">
        <v>2026</v>
      </c>
      <c r="G21" s="128">
        <v>2027</v>
      </c>
      <c r="H21" s="128" t="s">
        <v>10</v>
      </c>
    </row>
    <row r="22" spans="1:8" ht="24" customHeight="1" x14ac:dyDescent="0.25">
      <c r="A22" s="167"/>
      <c r="B22" s="171">
        <v>15</v>
      </c>
      <c r="C22" s="6" t="s">
        <v>20</v>
      </c>
      <c r="D22" s="125">
        <v>32389.279999999999</v>
      </c>
      <c r="E22" s="125">
        <f>'План на 25 кап рем'!U13</f>
        <v>30627.909999999996</v>
      </c>
      <c r="F22" s="125">
        <f>'План на 25 кап рем'!W13</f>
        <v>4747.0599999999995</v>
      </c>
      <c r="G22" s="125">
        <f>'План на 25 кап рем'!X13</f>
        <v>5262.48</v>
      </c>
      <c r="H22" s="125">
        <f>E22+F22+G22</f>
        <v>40637.449999999997</v>
      </c>
    </row>
    <row r="23" spans="1:8" ht="20.25" customHeight="1" x14ac:dyDescent="0.25">
      <c r="A23" s="167"/>
      <c r="B23" s="171"/>
      <c r="C23" s="6" t="s">
        <v>21</v>
      </c>
      <c r="D23" s="125">
        <v>0</v>
      </c>
      <c r="E23" s="125">
        <f>'План на 25 кап рем'!U15</f>
        <v>0</v>
      </c>
      <c r="F23" s="125">
        <v>0</v>
      </c>
      <c r="G23" s="125">
        <v>0</v>
      </c>
      <c r="H23" s="125">
        <v>0</v>
      </c>
    </row>
    <row r="24" spans="1:8" ht="20.25" customHeight="1" x14ac:dyDescent="0.25">
      <c r="A24" s="167"/>
      <c r="B24" s="171"/>
      <c r="C24" s="6" t="s">
        <v>22</v>
      </c>
      <c r="D24" s="126">
        <v>32389.279999999999</v>
      </c>
      <c r="E24" s="125">
        <f>'План на 25 кап рем'!U13</f>
        <v>30627.909999999996</v>
      </c>
      <c r="F24" s="126">
        <f>'План на 25 кап рем'!W13</f>
        <v>4747.0599999999995</v>
      </c>
      <c r="G24" s="126">
        <f>'План на 25 кап рем'!X13</f>
        <v>5262.48</v>
      </c>
      <c r="H24" s="126">
        <f>G24+F24+E24</f>
        <v>40637.449999999997</v>
      </c>
    </row>
    <row r="25" spans="1:8" ht="15.75" x14ac:dyDescent="0.25">
      <c r="A25" s="157"/>
      <c r="B25" s="171"/>
      <c r="C25" s="6" t="s">
        <v>23</v>
      </c>
      <c r="D25" s="126">
        <v>0</v>
      </c>
      <c r="E25" s="125">
        <v>0</v>
      </c>
      <c r="F25" s="126">
        <v>0</v>
      </c>
      <c r="G25" s="126">
        <v>0</v>
      </c>
      <c r="H25" s="126">
        <v>0</v>
      </c>
    </row>
  </sheetData>
  <mergeCells count="18">
    <mergeCell ref="A14:A15"/>
    <mergeCell ref="B15:H15"/>
    <mergeCell ref="A21:A25"/>
    <mergeCell ref="C18:H18"/>
    <mergeCell ref="B22:B25"/>
    <mergeCell ref="A16:A20"/>
    <mergeCell ref="A7:H7"/>
    <mergeCell ref="A8:H8"/>
    <mergeCell ref="A9:H9"/>
    <mergeCell ref="B10:H10"/>
    <mergeCell ref="B11:H11"/>
    <mergeCell ref="B12:H12"/>
    <mergeCell ref="B14:H14"/>
    <mergeCell ref="B16:B17"/>
    <mergeCell ref="C16:C17"/>
    <mergeCell ref="D16:D17"/>
    <mergeCell ref="E16:H16"/>
    <mergeCell ref="B13:H13"/>
  </mergeCells>
  <pageMargins left="0.70866141732283472" right="0.70866141732283472" top="0.74803149606299213" bottom="0.6" header="0.31496062992125984" footer="0.31496062992125984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showGridLines="0" zoomScaleNormal="100" workbookViewId="0">
      <selection activeCell="B5" sqref="B5:H5"/>
    </sheetView>
  </sheetViews>
  <sheetFormatPr defaultRowHeight="15" x14ac:dyDescent="0.25"/>
  <cols>
    <col min="1" max="1" width="25" customWidth="1"/>
    <col min="3" max="3" width="32.5703125" customWidth="1"/>
    <col min="4" max="4" width="15.5703125" customWidth="1"/>
    <col min="5" max="5" width="14" customWidth="1"/>
    <col min="6" max="6" width="13" customWidth="1"/>
    <col min="7" max="7" width="12.7109375" customWidth="1"/>
    <col min="8" max="8" width="19.85546875" customWidth="1"/>
  </cols>
  <sheetData>
    <row r="1" spans="1:8" ht="15.75" x14ac:dyDescent="0.25">
      <c r="A1" s="176" t="s">
        <v>187</v>
      </c>
      <c r="B1" s="176"/>
      <c r="C1" s="176"/>
      <c r="D1" s="176"/>
      <c r="E1" s="176"/>
      <c r="F1" s="176"/>
      <c r="G1" s="176"/>
      <c r="H1" s="176"/>
    </row>
    <row r="2" spans="1:8" ht="49.5" customHeight="1" x14ac:dyDescent="0.25">
      <c r="A2" s="123" t="s">
        <v>188</v>
      </c>
      <c r="B2" s="182" t="s">
        <v>155</v>
      </c>
      <c r="C2" s="183"/>
      <c r="D2" s="183"/>
      <c r="E2" s="183"/>
      <c r="F2" s="183"/>
      <c r="G2" s="183"/>
      <c r="H2" s="183"/>
    </row>
    <row r="3" spans="1:8" ht="22.15" customHeight="1" x14ac:dyDescent="0.25">
      <c r="A3" s="2" t="s">
        <v>7</v>
      </c>
      <c r="B3" s="164" t="s">
        <v>144</v>
      </c>
      <c r="C3" s="164"/>
      <c r="D3" s="164"/>
      <c r="E3" s="164"/>
      <c r="F3" s="164"/>
      <c r="G3" s="164"/>
      <c r="H3" s="164"/>
    </row>
    <row r="4" spans="1:8" ht="31.5" x14ac:dyDescent="0.25">
      <c r="A4" s="3" t="s">
        <v>6</v>
      </c>
      <c r="B4" s="179" t="s">
        <v>24</v>
      </c>
      <c r="C4" s="180"/>
      <c r="D4" s="180"/>
      <c r="E4" s="180"/>
      <c r="F4" s="180"/>
      <c r="G4" s="180"/>
      <c r="H4" s="181"/>
    </row>
    <row r="5" spans="1:8" ht="15.75" x14ac:dyDescent="0.25">
      <c r="A5" s="3" t="s">
        <v>173</v>
      </c>
      <c r="B5" s="179" t="s">
        <v>199</v>
      </c>
      <c r="C5" s="180"/>
      <c r="D5" s="180"/>
      <c r="E5" s="180"/>
      <c r="F5" s="180"/>
      <c r="G5" s="180"/>
      <c r="H5" s="181"/>
    </row>
    <row r="6" spans="1:8" ht="63" customHeight="1" x14ac:dyDescent="0.25">
      <c r="A6" s="3" t="s">
        <v>182</v>
      </c>
      <c r="B6" s="153" t="s">
        <v>180</v>
      </c>
      <c r="C6" s="154"/>
      <c r="D6" s="154"/>
      <c r="E6" s="154"/>
      <c r="F6" s="154"/>
      <c r="G6" s="154"/>
      <c r="H6" s="155"/>
    </row>
    <row r="7" spans="1:8" ht="21" customHeight="1" x14ac:dyDescent="0.25">
      <c r="A7" s="2" t="s">
        <v>5</v>
      </c>
      <c r="B7" s="153" t="s">
        <v>189</v>
      </c>
      <c r="C7" s="154"/>
      <c r="D7" s="154"/>
      <c r="E7" s="154"/>
      <c r="F7" s="154"/>
      <c r="G7" s="154"/>
      <c r="H7" s="155"/>
    </row>
    <row r="8" spans="1:8" ht="15.75" x14ac:dyDescent="0.25">
      <c r="A8" s="175" t="s">
        <v>123</v>
      </c>
      <c r="B8" s="175" t="s">
        <v>0</v>
      </c>
      <c r="C8" s="175" t="s">
        <v>1</v>
      </c>
      <c r="D8" s="178" t="s">
        <v>2</v>
      </c>
      <c r="E8" s="177" t="s">
        <v>3</v>
      </c>
      <c r="F8" s="177"/>
      <c r="G8" s="177"/>
      <c r="H8" s="177"/>
    </row>
    <row r="9" spans="1:8" ht="64.150000000000006" customHeight="1" x14ac:dyDescent="0.25">
      <c r="A9" s="175"/>
      <c r="B9" s="177"/>
      <c r="C9" s="177"/>
      <c r="D9" s="178"/>
      <c r="E9" s="130">
        <v>2025</v>
      </c>
      <c r="F9" s="129">
        <v>2026</v>
      </c>
      <c r="G9" s="129">
        <v>2027</v>
      </c>
      <c r="H9" s="131" t="s">
        <v>130</v>
      </c>
    </row>
    <row r="10" spans="1:8" ht="130.5" customHeight="1" x14ac:dyDescent="0.25">
      <c r="A10" s="175"/>
      <c r="B10" s="8" t="s">
        <v>8</v>
      </c>
      <c r="C10" s="7" t="s">
        <v>152</v>
      </c>
      <c r="D10" s="5" t="s">
        <v>122</v>
      </c>
      <c r="E10" s="118">
        <f>'План на 25 кап рем'!I16</f>
        <v>17</v>
      </c>
      <c r="F10" s="118">
        <f>'План на 25 кап рем'!K16</f>
        <v>6</v>
      </c>
      <c r="G10" s="118">
        <f>'План на 25 кап рем'!L16</f>
        <v>6</v>
      </c>
      <c r="H10" s="118">
        <f>E10+F10+G10</f>
        <v>29</v>
      </c>
    </row>
    <row r="11" spans="1:8" ht="54.75" customHeight="1" x14ac:dyDescent="0.25">
      <c r="A11" s="175" t="s">
        <v>9</v>
      </c>
      <c r="B11" s="143" t="s">
        <v>26</v>
      </c>
      <c r="C11" s="128" t="s">
        <v>124</v>
      </c>
      <c r="D11" s="142" t="s">
        <v>184</v>
      </c>
      <c r="E11" s="130">
        <v>2025</v>
      </c>
      <c r="F11" s="129">
        <v>2026</v>
      </c>
      <c r="G11" s="129">
        <v>2027</v>
      </c>
      <c r="H11" s="129" t="s">
        <v>10</v>
      </c>
    </row>
    <row r="12" spans="1:8" ht="15.75" x14ac:dyDescent="0.25">
      <c r="A12" s="175"/>
      <c r="B12" s="184" t="s">
        <v>157</v>
      </c>
      <c r="C12" s="185"/>
      <c r="D12" s="125">
        <f>D13+D14</f>
        <v>25132.32</v>
      </c>
      <c r="E12" s="125">
        <f>'План на 25 кап рем'!U17+'План на 25 кап рем'!U25</f>
        <v>26710.719999999998</v>
      </c>
      <c r="F12" s="125">
        <f>F13+F14</f>
        <v>3583.5</v>
      </c>
      <c r="G12" s="125">
        <f>G13+G14</f>
        <v>4098.92</v>
      </c>
      <c r="H12" s="125">
        <f>H13+H14</f>
        <v>34393.14</v>
      </c>
    </row>
    <row r="13" spans="1:8" ht="31.5" x14ac:dyDescent="0.25">
      <c r="A13" s="175"/>
      <c r="B13" s="133" t="str">
        <f>'План на 25 кап рем'!D17</f>
        <v>85430</v>
      </c>
      <c r="C13" s="7" t="s">
        <v>53</v>
      </c>
      <c r="D13" s="125">
        <v>2252.13</v>
      </c>
      <c r="E13" s="125">
        <f>'План на 25 кап рем'!U17</f>
        <v>2203.9900000000002</v>
      </c>
      <c r="F13" s="125">
        <f>'План на 25 кап рем'!W17</f>
        <v>2203.9900000000002</v>
      </c>
      <c r="G13" s="125">
        <f>'План на 25 кап рем'!X17</f>
        <v>2203.9900000000002</v>
      </c>
      <c r="H13" s="125">
        <f>E13+F13+G13</f>
        <v>6611.9700000000012</v>
      </c>
    </row>
    <row r="14" spans="1:8" ht="63" x14ac:dyDescent="0.25">
      <c r="A14" s="175"/>
      <c r="B14" s="133">
        <f>'План на 25 кап рем'!D25</f>
        <v>85440</v>
      </c>
      <c r="C14" s="7" t="s">
        <v>67</v>
      </c>
      <c r="D14" s="125">
        <v>22880.19</v>
      </c>
      <c r="E14" s="125">
        <f>'План на 25 кап рем'!U25</f>
        <v>24506.729999999996</v>
      </c>
      <c r="F14" s="125">
        <f>'План на 25 кап рем'!W25</f>
        <v>1379.51</v>
      </c>
      <c r="G14" s="125">
        <f>'План на 25 кап рем'!X25</f>
        <v>1894.9299999999998</v>
      </c>
      <c r="H14" s="125">
        <f>E14+F14+G14</f>
        <v>27781.169999999995</v>
      </c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</sheetData>
  <mergeCells count="14">
    <mergeCell ref="A11:A14"/>
    <mergeCell ref="A1:H1"/>
    <mergeCell ref="A8:A10"/>
    <mergeCell ref="E8:H8"/>
    <mergeCell ref="D8:D9"/>
    <mergeCell ref="C8:C9"/>
    <mergeCell ref="B8:B9"/>
    <mergeCell ref="B3:H3"/>
    <mergeCell ref="B4:H4"/>
    <mergeCell ref="B6:H6"/>
    <mergeCell ref="B7:H7"/>
    <mergeCell ref="B2:H2"/>
    <mergeCell ref="B12:C12"/>
    <mergeCell ref="B5:H5"/>
  </mergeCells>
  <pageMargins left="0.7" right="0.7" top="0.75" bottom="0.3" header="0.3" footer="0.2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2277E-F73A-41E0-A58D-E174475C6995}">
  <sheetPr>
    <pageSetUpPr fitToPage="1"/>
  </sheetPr>
  <dimension ref="A1:H17"/>
  <sheetViews>
    <sheetView workbookViewId="0">
      <selection activeCell="B5" sqref="B5:H5"/>
    </sheetView>
  </sheetViews>
  <sheetFormatPr defaultRowHeight="15" x14ac:dyDescent="0.25"/>
  <cols>
    <col min="1" max="1" width="25" customWidth="1"/>
    <col min="2" max="2" width="9.7109375" customWidth="1"/>
    <col min="3" max="3" width="32.5703125" customWidth="1"/>
    <col min="4" max="4" width="15.5703125" customWidth="1"/>
    <col min="5" max="5" width="11.85546875" customWidth="1"/>
    <col min="6" max="6" width="11.5703125" customWidth="1"/>
    <col min="7" max="7" width="12" customWidth="1"/>
    <col min="8" max="8" width="16.28515625" customWidth="1"/>
  </cols>
  <sheetData>
    <row r="1" spans="1:8" ht="15.75" x14ac:dyDescent="0.25">
      <c r="A1" s="176" t="s">
        <v>129</v>
      </c>
      <c r="B1" s="176"/>
      <c r="C1" s="176"/>
      <c r="D1" s="176"/>
      <c r="E1" s="176"/>
      <c r="F1" s="176"/>
      <c r="G1" s="176"/>
      <c r="H1" s="176"/>
    </row>
    <row r="2" spans="1:8" ht="48" customHeight="1" x14ac:dyDescent="0.25">
      <c r="A2" s="124" t="s">
        <v>188</v>
      </c>
      <c r="B2" s="182" t="s">
        <v>156</v>
      </c>
      <c r="C2" s="183"/>
      <c r="D2" s="183"/>
      <c r="E2" s="183"/>
      <c r="F2" s="183"/>
      <c r="G2" s="183"/>
      <c r="H2" s="183"/>
    </row>
    <row r="3" spans="1:8" ht="19.149999999999999" customHeight="1" x14ac:dyDescent="0.25">
      <c r="A3" s="2" t="s">
        <v>7</v>
      </c>
      <c r="B3" s="164" t="s">
        <v>144</v>
      </c>
      <c r="C3" s="164"/>
      <c r="D3" s="164"/>
      <c r="E3" s="164"/>
      <c r="F3" s="164"/>
      <c r="G3" s="164"/>
      <c r="H3" s="164"/>
    </row>
    <row r="4" spans="1:8" ht="31.5" x14ac:dyDescent="0.25">
      <c r="A4" s="3" t="s">
        <v>6</v>
      </c>
      <c r="B4" s="179" t="s">
        <v>24</v>
      </c>
      <c r="C4" s="180"/>
      <c r="D4" s="180"/>
      <c r="E4" s="180"/>
      <c r="F4" s="180"/>
      <c r="G4" s="180"/>
      <c r="H4" s="181"/>
    </row>
    <row r="5" spans="1:8" ht="15.75" x14ac:dyDescent="0.25">
      <c r="A5" s="3" t="s">
        <v>173</v>
      </c>
      <c r="B5" s="179" t="s">
        <v>199</v>
      </c>
      <c r="C5" s="180"/>
      <c r="D5" s="180"/>
      <c r="E5" s="180"/>
      <c r="F5" s="180"/>
      <c r="G5" s="180"/>
      <c r="H5" s="181"/>
    </row>
    <row r="6" spans="1:8" ht="65.25" customHeight="1" x14ac:dyDescent="0.25">
      <c r="A6" s="3" t="s">
        <v>182</v>
      </c>
      <c r="B6" s="153" t="s">
        <v>180</v>
      </c>
      <c r="C6" s="154"/>
      <c r="D6" s="154"/>
      <c r="E6" s="154"/>
      <c r="F6" s="154"/>
      <c r="G6" s="154"/>
      <c r="H6" s="155"/>
    </row>
    <row r="7" spans="1:8" ht="28.5" customHeight="1" x14ac:dyDescent="0.25">
      <c r="A7" s="2" t="s">
        <v>5</v>
      </c>
      <c r="B7" s="153" t="s">
        <v>190</v>
      </c>
      <c r="C7" s="154"/>
      <c r="D7" s="154"/>
      <c r="E7" s="154"/>
      <c r="F7" s="154"/>
      <c r="G7" s="154"/>
      <c r="H7" s="155"/>
    </row>
    <row r="8" spans="1:8" ht="15.75" x14ac:dyDescent="0.25">
      <c r="A8" s="175" t="s">
        <v>123</v>
      </c>
      <c r="B8" s="175" t="s">
        <v>0</v>
      </c>
      <c r="C8" s="175" t="s">
        <v>1</v>
      </c>
      <c r="D8" s="175" t="s">
        <v>186</v>
      </c>
      <c r="E8" s="177" t="s">
        <v>3</v>
      </c>
      <c r="F8" s="177"/>
      <c r="G8" s="177"/>
      <c r="H8" s="177"/>
    </row>
    <row r="9" spans="1:8" ht="78.75" x14ac:dyDescent="0.25">
      <c r="A9" s="175"/>
      <c r="B9" s="177"/>
      <c r="C9" s="177"/>
      <c r="D9" s="175"/>
      <c r="E9" s="127">
        <v>2025</v>
      </c>
      <c r="F9" s="128">
        <v>2026</v>
      </c>
      <c r="G9" s="128">
        <v>2027</v>
      </c>
      <c r="H9" s="128" t="s">
        <v>130</v>
      </c>
    </row>
    <row r="10" spans="1:8" ht="126" customHeight="1" x14ac:dyDescent="0.25">
      <c r="A10" s="175"/>
      <c r="B10" s="8" t="s">
        <v>8</v>
      </c>
      <c r="C10" s="7" t="s">
        <v>141</v>
      </c>
      <c r="D10" s="118" t="s">
        <v>122</v>
      </c>
      <c r="E10" s="118">
        <f>'План на 25 кап рем'!I44</f>
        <v>8</v>
      </c>
      <c r="F10" s="118">
        <f>'План на 25 кап рем'!K44</f>
        <v>7</v>
      </c>
      <c r="G10" s="118">
        <f>'План на 25 кап рем'!L44</f>
        <v>7</v>
      </c>
      <c r="H10" s="118">
        <f>E10+F10+G10</f>
        <v>22</v>
      </c>
    </row>
    <row r="11" spans="1:8" ht="50.25" customHeight="1" x14ac:dyDescent="0.25">
      <c r="A11" s="175" t="s">
        <v>9</v>
      </c>
      <c r="B11" s="142" t="s">
        <v>26</v>
      </c>
      <c r="C11" s="128" t="s">
        <v>124</v>
      </c>
      <c r="D11" s="142" t="s">
        <v>181</v>
      </c>
      <c r="E11" s="127">
        <v>2025</v>
      </c>
      <c r="F11" s="128">
        <v>2026</v>
      </c>
      <c r="G11" s="128">
        <v>2027</v>
      </c>
      <c r="H11" s="128" t="s">
        <v>10</v>
      </c>
    </row>
    <row r="12" spans="1:8" ht="19.5" customHeight="1" x14ac:dyDescent="0.25">
      <c r="A12" s="175"/>
      <c r="B12" s="184" t="s">
        <v>157</v>
      </c>
      <c r="C12" s="185"/>
      <c r="D12" s="125">
        <f>D13+D14</f>
        <v>7256.96</v>
      </c>
      <c r="E12" s="125">
        <f>E13+E14</f>
        <v>3917.19</v>
      </c>
      <c r="F12" s="125">
        <f>F13+F14</f>
        <v>1163.56</v>
      </c>
      <c r="G12" s="125">
        <f>G13+G14</f>
        <v>1163.56</v>
      </c>
      <c r="H12" s="125">
        <f>H13+H14</f>
        <v>6244.3099999999995</v>
      </c>
    </row>
    <row r="13" spans="1:8" ht="31.5" x14ac:dyDescent="0.25">
      <c r="A13" s="175"/>
      <c r="B13" s="133">
        <f>'План на 25 кап рем'!D45</f>
        <v>85450</v>
      </c>
      <c r="C13" s="7" t="s">
        <v>73</v>
      </c>
      <c r="D13" s="125">
        <v>1111.6600000000001</v>
      </c>
      <c r="E13" s="125">
        <f>'План на 25 кап рем'!U45</f>
        <v>1163.56</v>
      </c>
      <c r="F13" s="125">
        <f>'План на 25 кап рем'!W45</f>
        <v>1163.56</v>
      </c>
      <c r="G13" s="125">
        <f>'План на 25 кап рем'!X45</f>
        <v>1163.56</v>
      </c>
      <c r="H13" s="125">
        <f>E13+F13+G13</f>
        <v>3490.68</v>
      </c>
    </row>
    <row r="14" spans="1:8" ht="47.25" x14ac:dyDescent="0.25">
      <c r="A14" s="175"/>
      <c r="B14" s="133">
        <f>'План на 25 кап рем'!D60</f>
        <v>85460</v>
      </c>
      <c r="C14" s="7" t="s">
        <v>89</v>
      </c>
      <c r="D14" s="125">
        <v>6145.3</v>
      </c>
      <c r="E14" s="125">
        <f>'План на 25 кап рем'!U60</f>
        <v>2753.63</v>
      </c>
      <c r="F14" s="125">
        <f>'План на 25 кап рем'!W60</f>
        <v>0</v>
      </c>
      <c r="G14" s="125">
        <f>'План на 25 кап рем'!X60</f>
        <v>0</v>
      </c>
      <c r="H14" s="125">
        <f>E14+F14+G14</f>
        <v>2753.63</v>
      </c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</sheetData>
  <mergeCells count="14">
    <mergeCell ref="A11:A14"/>
    <mergeCell ref="B7:H7"/>
    <mergeCell ref="A1:H1"/>
    <mergeCell ref="B3:H3"/>
    <mergeCell ref="B4:H4"/>
    <mergeCell ref="B6:H6"/>
    <mergeCell ref="A8:A10"/>
    <mergeCell ref="B8:B9"/>
    <mergeCell ref="C8:C9"/>
    <mergeCell ref="D8:D9"/>
    <mergeCell ref="E8:H8"/>
    <mergeCell ref="B2:H2"/>
    <mergeCell ref="B12:C12"/>
    <mergeCell ref="B5:H5"/>
  </mergeCells>
  <pageMargins left="0.7" right="0.7" top="0.75" bottom="0.75" header="0.3" footer="0.3"/>
  <pageSetup paperSize="9"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642C2-C58F-4159-A552-17BEB031F4C5}">
  <sheetPr>
    <pageSetUpPr fitToPage="1"/>
  </sheetPr>
  <dimension ref="A1:H18"/>
  <sheetViews>
    <sheetView topLeftCell="A2" workbookViewId="0">
      <selection activeCell="H15" sqref="H15"/>
    </sheetView>
  </sheetViews>
  <sheetFormatPr defaultColWidth="9.140625" defaultRowHeight="15.75" x14ac:dyDescent="0.25"/>
  <cols>
    <col min="1" max="1" width="22.42578125" style="115" customWidth="1"/>
    <col min="2" max="2" width="9.140625" style="115"/>
    <col min="3" max="3" width="26" style="115" customWidth="1"/>
    <col min="4" max="4" width="14.85546875" style="115" customWidth="1"/>
    <col min="5" max="7" width="9.140625" style="115"/>
    <col min="8" max="8" width="15.5703125" style="115" customWidth="1"/>
    <col min="9" max="16384" width="9.140625" style="115"/>
  </cols>
  <sheetData>
    <row r="1" spans="1:8" hidden="1" x14ac:dyDescent="0.25">
      <c r="H1" s="102" t="s">
        <v>118</v>
      </c>
    </row>
    <row r="2" spans="1:8" ht="24.75" customHeight="1" x14ac:dyDescent="0.25">
      <c r="H2" s="102" t="s">
        <v>185</v>
      </c>
    </row>
    <row r="4" spans="1:8" ht="15.75" customHeight="1" x14ac:dyDescent="0.25">
      <c r="A4" s="186" t="s">
        <v>119</v>
      </c>
      <c r="B4" s="187"/>
      <c r="C4" s="187"/>
      <c r="D4" s="187"/>
      <c r="E4" s="187"/>
      <c r="F4" s="187"/>
      <c r="G4" s="187"/>
      <c r="H4" s="188"/>
    </row>
    <row r="5" spans="1:8" ht="15.75" customHeight="1" x14ac:dyDescent="0.25">
      <c r="A5" s="189" t="s">
        <v>120</v>
      </c>
      <c r="B5" s="189"/>
      <c r="C5" s="189"/>
      <c r="D5" s="189"/>
      <c r="E5" s="189"/>
      <c r="F5" s="189"/>
      <c r="G5" s="189"/>
      <c r="H5" s="189"/>
    </row>
    <row r="6" spans="1:8" ht="48" customHeight="1" x14ac:dyDescent="0.25">
      <c r="A6" s="124" t="s">
        <v>121</v>
      </c>
      <c r="B6" s="153" t="s">
        <v>122</v>
      </c>
      <c r="C6" s="154"/>
      <c r="D6" s="154"/>
      <c r="E6" s="154"/>
      <c r="F6" s="154"/>
      <c r="G6" s="154"/>
      <c r="H6" s="155"/>
    </row>
    <row r="7" spans="1:8" x14ac:dyDescent="0.25">
      <c r="A7" s="2" t="s">
        <v>7</v>
      </c>
      <c r="B7" s="164" t="s">
        <v>144</v>
      </c>
      <c r="C7" s="164"/>
      <c r="D7" s="164"/>
      <c r="E7" s="164"/>
      <c r="F7" s="164"/>
      <c r="G7" s="164"/>
      <c r="H7" s="164"/>
    </row>
    <row r="8" spans="1:8" ht="31.5" x14ac:dyDescent="0.25">
      <c r="A8" s="3" t="s">
        <v>6</v>
      </c>
      <c r="B8" s="179" t="s">
        <v>122</v>
      </c>
      <c r="C8" s="180"/>
      <c r="D8" s="180"/>
      <c r="E8" s="180"/>
      <c r="F8" s="180"/>
      <c r="G8" s="180"/>
      <c r="H8" s="181"/>
    </row>
    <row r="9" spans="1:8" x14ac:dyDescent="0.25">
      <c r="A9" s="3" t="s">
        <v>173</v>
      </c>
      <c r="B9" s="139" t="s">
        <v>122</v>
      </c>
      <c r="C9" s="140"/>
      <c r="D9" s="140"/>
      <c r="E9" s="140"/>
      <c r="F9" s="140"/>
      <c r="G9" s="140"/>
      <c r="H9" s="141"/>
    </row>
    <row r="10" spans="1:8" ht="63" x14ac:dyDescent="0.25">
      <c r="A10" s="3" t="s">
        <v>182</v>
      </c>
      <c r="B10" s="153" t="s">
        <v>122</v>
      </c>
      <c r="C10" s="154"/>
      <c r="D10" s="154"/>
      <c r="E10" s="154"/>
      <c r="F10" s="154"/>
      <c r="G10" s="154"/>
      <c r="H10" s="155"/>
    </row>
    <row r="11" spans="1:8" x14ac:dyDescent="0.25">
      <c r="A11" s="2" t="s">
        <v>5</v>
      </c>
      <c r="B11" s="153" t="s">
        <v>122</v>
      </c>
      <c r="C11" s="154"/>
      <c r="D11" s="154"/>
      <c r="E11" s="154"/>
      <c r="F11" s="154"/>
      <c r="G11" s="154"/>
      <c r="H11" s="155"/>
    </row>
    <row r="12" spans="1:8" x14ac:dyDescent="0.25">
      <c r="A12" s="175" t="s">
        <v>123</v>
      </c>
      <c r="B12" s="175" t="s">
        <v>0</v>
      </c>
      <c r="C12" s="175" t="s">
        <v>1</v>
      </c>
      <c r="D12" s="175" t="s">
        <v>186</v>
      </c>
      <c r="E12" s="177" t="s">
        <v>3</v>
      </c>
      <c r="F12" s="177"/>
      <c r="G12" s="177"/>
      <c r="H12" s="177"/>
    </row>
    <row r="13" spans="1:8" x14ac:dyDescent="0.25">
      <c r="A13" s="175"/>
      <c r="B13" s="177"/>
      <c r="C13" s="177"/>
      <c r="D13" s="175"/>
      <c r="E13" s="127">
        <v>2025</v>
      </c>
      <c r="F13" s="128">
        <v>2026</v>
      </c>
      <c r="G13" s="128">
        <v>2027</v>
      </c>
      <c r="H13" s="128" t="s">
        <v>10</v>
      </c>
    </row>
    <row r="14" spans="1:8" x14ac:dyDescent="0.25">
      <c r="A14" s="175"/>
      <c r="B14" s="8" t="s">
        <v>8</v>
      </c>
      <c r="C14" s="7" t="s">
        <v>122</v>
      </c>
      <c r="D14" s="118" t="s">
        <v>122</v>
      </c>
      <c r="E14" s="118" t="s">
        <v>122</v>
      </c>
      <c r="F14" s="118" t="s">
        <v>122</v>
      </c>
      <c r="G14" s="118" t="s">
        <v>122</v>
      </c>
      <c r="H14" s="118" t="s">
        <v>122</v>
      </c>
    </row>
    <row r="15" spans="1:8" ht="51" x14ac:dyDescent="0.25">
      <c r="A15" s="175" t="s">
        <v>9</v>
      </c>
      <c r="B15" s="142" t="s">
        <v>26</v>
      </c>
      <c r="C15" s="128" t="s">
        <v>124</v>
      </c>
      <c r="D15" s="142" t="s">
        <v>181</v>
      </c>
      <c r="E15" s="127">
        <v>2025</v>
      </c>
      <c r="F15" s="128">
        <v>2026</v>
      </c>
      <c r="G15" s="128">
        <v>2027</v>
      </c>
      <c r="H15" s="128" t="s">
        <v>10</v>
      </c>
    </row>
    <row r="16" spans="1:8" x14ac:dyDescent="0.25">
      <c r="A16" s="175"/>
      <c r="B16" s="184" t="s">
        <v>157</v>
      </c>
      <c r="C16" s="185"/>
      <c r="D16" s="125"/>
      <c r="E16" s="125">
        <v>0</v>
      </c>
      <c r="F16" s="125">
        <v>0</v>
      </c>
      <c r="G16" s="125">
        <v>0</v>
      </c>
      <c r="H16" s="125">
        <v>0</v>
      </c>
    </row>
    <row r="17" spans="1:8" x14ac:dyDescent="0.25">
      <c r="A17" s="175"/>
      <c r="B17" s="133"/>
      <c r="C17" s="7"/>
      <c r="D17" s="125"/>
      <c r="E17" s="125"/>
      <c r="F17" s="125"/>
      <c r="G17" s="125"/>
      <c r="H17" s="125"/>
    </row>
    <row r="18" spans="1:8" x14ac:dyDescent="0.25">
      <c r="A18" s="175"/>
      <c r="B18" s="133"/>
      <c r="C18" s="7"/>
      <c r="D18" s="125"/>
      <c r="E18" s="125"/>
      <c r="F18" s="125"/>
      <c r="G18" s="125"/>
      <c r="H18" s="125"/>
    </row>
  </sheetData>
  <mergeCells count="14">
    <mergeCell ref="A15:A18"/>
    <mergeCell ref="B16:C16"/>
    <mergeCell ref="A4:H4"/>
    <mergeCell ref="A5:H5"/>
    <mergeCell ref="B7:H7"/>
    <mergeCell ref="B8:H8"/>
    <mergeCell ref="B10:H10"/>
    <mergeCell ref="B11:H11"/>
    <mergeCell ref="A12:A14"/>
    <mergeCell ref="B12:B13"/>
    <mergeCell ref="C12:C13"/>
    <mergeCell ref="D12:D13"/>
    <mergeCell ref="E12:H12"/>
    <mergeCell ref="B6:H6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83445-8605-402A-B4DC-99F503AAF3BD}">
  <sheetPr>
    <pageSetUpPr fitToPage="1"/>
  </sheetPr>
  <dimension ref="A2:Y142"/>
  <sheetViews>
    <sheetView showGridLines="0" topLeftCell="C1" zoomScale="80" zoomScaleNormal="80" workbookViewId="0">
      <selection activeCell="A12" sqref="A12:XFD12"/>
    </sheetView>
  </sheetViews>
  <sheetFormatPr defaultColWidth="9.140625" defaultRowHeight="15" outlineLevelCol="1" x14ac:dyDescent="0.25"/>
  <cols>
    <col min="1" max="1" width="3.7109375" style="17" hidden="1" customWidth="1" outlineLevel="1"/>
    <col min="2" max="2" width="19.42578125" style="14" hidden="1" customWidth="1" outlineLevel="1"/>
    <col min="3" max="3" width="11.28515625" style="14" customWidth="1" collapsed="1"/>
    <col min="4" max="4" width="11.5703125" style="15" customWidth="1"/>
    <col min="5" max="5" width="22.85546875" style="14" customWidth="1"/>
    <col min="6" max="6" width="45.28515625" style="14" customWidth="1"/>
    <col min="7" max="7" width="32.7109375" style="14" customWidth="1" outlineLevel="1"/>
    <col min="8" max="8" width="9.140625" style="14" customWidth="1" outlineLevel="1"/>
    <col min="9" max="9" width="12.85546875" style="16" customWidth="1" outlineLevel="1"/>
    <col min="10" max="10" width="18.7109375" style="105" customWidth="1" outlineLevel="1"/>
    <col min="11" max="11" width="11.28515625" style="14" customWidth="1" outlineLevel="1"/>
    <col min="12" max="12" width="15.28515625" style="14" customWidth="1" outlineLevel="1"/>
    <col min="13" max="13" width="2" style="14" customWidth="1"/>
    <col min="14" max="14" width="18.140625" style="14" hidden="1" customWidth="1" outlineLevel="1"/>
    <col min="15" max="15" width="11.42578125" style="14" hidden="1" customWidth="1" outlineLevel="1"/>
    <col min="16" max="16" width="10.42578125" style="14" hidden="1" customWidth="1" outlineLevel="1"/>
    <col min="17" max="17" width="11.85546875" style="14" hidden="1" customWidth="1" outlineLevel="1"/>
    <col min="18" max="19" width="13.28515625" style="14" hidden="1" customWidth="1" outlineLevel="1"/>
    <col min="20" max="20" width="8" style="14" hidden="1" customWidth="1" outlineLevel="1"/>
    <col min="21" max="21" width="12.7109375" style="14" customWidth="1" collapsed="1"/>
    <col min="22" max="22" width="9.5703125" style="14" customWidth="1"/>
    <col min="23" max="24" width="16.42578125" style="14" customWidth="1"/>
    <col min="25" max="25" width="0" style="17" hidden="1" customWidth="1"/>
    <col min="26" max="16384" width="9.140625" style="17"/>
  </cols>
  <sheetData>
    <row r="2" spans="1:25" ht="42" customHeight="1" x14ac:dyDescent="0.25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</row>
    <row r="3" spans="1:25" ht="15.75" x14ac:dyDescent="0.25">
      <c r="G3" s="18"/>
    </row>
    <row r="4" spans="1:25" ht="15.75" x14ac:dyDescent="0.25">
      <c r="G4" s="19" t="s">
        <v>25</v>
      </c>
      <c r="W4" s="191" t="s">
        <v>178</v>
      </c>
      <c r="X4" s="191"/>
    </row>
    <row r="5" spans="1:25" ht="15.75" x14ac:dyDescent="0.25">
      <c r="G5" s="19" t="s">
        <v>50</v>
      </c>
      <c r="W5" s="191" t="s">
        <v>179</v>
      </c>
      <c r="X5" s="191"/>
    </row>
    <row r="6" spans="1:25" ht="15.75" x14ac:dyDescent="0.25">
      <c r="G6" s="19" t="s">
        <v>49</v>
      </c>
    </row>
    <row r="8" spans="1:25" ht="39.75" customHeight="1" x14ac:dyDescent="0.25">
      <c r="C8" s="198" t="s">
        <v>131</v>
      </c>
      <c r="D8" s="198" t="s">
        <v>26</v>
      </c>
      <c r="E8" s="198" t="s">
        <v>183</v>
      </c>
      <c r="F8" s="198" t="s">
        <v>132</v>
      </c>
      <c r="G8" s="198" t="s">
        <v>133</v>
      </c>
      <c r="H8" s="198"/>
      <c r="I8" s="198"/>
      <c r="J8" s="198"/>
      <c r="K8" s="198"/>
      <c r="L8" s="198"/>
      <c r="M8" s="21"/>
      <c r="N8" s="192" t="s">
        <v>27</v>
      </c>
      <c r="O8" s="192"/>
      <c r="P8" s="192"/>
      <c r="Q8" s="192"/>
      <c r="R8" s="192"/>
      <c r="S8" s="192"/>
      <c r="T8" s="192"/>
      <c r="U8" s="192"/>
      <c r="V8" s="192"/>
      <c r="W8" s="192"/>
      <c r="X8" s="192"/>
    </row>
    <row r="9" spans="1:25" ht="15" customHeight="1" x14ac:dyDescent="0.25">
      <c r="C9" s="198"/>
      <c r="D9" s="198"/>
      <c r="E9" s="198"/>
      <c r="F9" s="198"/>
      <c r="G9" s="198" t="s">
        <v>28</v>
      </c>
      <c r="H9" s="198" t="s">
        <v>29</v>
      </c>
      <c r="I9" s="198" t="s">
        <v>30</v>
      </c>
      <c r="J9" s="198"/>
      <c r="K9" s="198"/>
      <c r="L9" s="198"/>
      <c r="M9" s="22"/>
      <c r="N9" s="192">
        <v>2024</v>
      </c>
      <c r="O9" s="193"/>
      <c r="P9" s="193"/>
      <c r="Q9" s="193"/>
      <c r="R9" s="193"/>
      <c r="S9" s="193"/>
      <c r="T9" s="193"/>
      <c r="U9" s="198" t="s">
        <v>112</v>
      </c>
      <c r="V9" s="100" t="s">
        <v>113</v>
      </c>
      <c r="W9" s="198" t="s">
        <v>114</v>
      </c>
      <c r="X9" s="198" t="s">
        <v>115</v>
      </c>
    </row>
    <row r="10" spans="1:25" ht="14.25" customHeight="1" x14ac:dyDescent="0.25">
      <c r="C10" s="198"/>
      <c r="D10" s="198"/>
      <c r="E10" s="198"/>
      <c r="F10" s="198"/>
      <c r="G10" s="198"/>
      <c r="H10" s="198"/>
      <c r="I10" s="198" t="s">
        <v>112</v>
      </c>
      <c r="J10" s="198"/>
      <c r="K10" s="198" t="s">
        <v>114</v>
      </c>
      <c r="L10" s="198" t="s">
        <v>115</v>
      </c>
      <c r="M10" s="22"/>
      <c r="N10" s="192"/>
      <c r="O10" s="194"/>
      <c r="P10" s="194"/>
      <c r="Q10" s="194"/>
      <c r="R10" s="196"/>
      <c r="S10" s="196"/>
      <c r="T10" s="194"/>
      <c r="U10" s="198"/>
      <c r="V10" s="199" t="s">
        <v>116</v>
      </c>
      <c r="W10" s="198"/>
      <c r="X10" s="198"/>
    </row>
    <row r="11" spans="1:25" ht="14.25" customHeight="1" x14ac:dyDescent="0.25">
      <c r="C11" s="198"/>
      <c r="D11" s="198"/>
      <c r="E11" s="198"/>
      <c r="F11" s="198"/>
      <c r="G11" s="198"/>
      <c r="H11" s="198"/>
      <c r="I11" s="104"/>
      <c r="J11" s="106" t="s">
        <v>31</v>
      </c>
      <c r="K11" s="198"/>
      <c r="L11" s="198"/>
      <c r="M11" s="23"/>
      <c r="N11" s="192"/>
      <c r="O11" s="195"/>
      <c r="P11" s="195"/>
      <c r="Q11" s="195"/>
      <c r="R11" s="197"/>
      <c r="S11" s="197"/>
      <c r="T11" s="195"/>
      <c r="U11" s="198"/>
      <c r="V11" s="200"/>
      <c r="W11" s="198"/>
      <c r="X11" s="198"/>
    </row>
    <row r="12" spans="1:25" x14ac:dyDescent="0.25">
      <c r="A12" s="17">
        <v>0</v>
      </c>
      <c r="B12" s="14">
        <v>0</v>
      </c>
      <c r="C12" s="100">
        <v>1</v>
      </c>
      <c r="D12" s="100">
        <v>2</v>
      </c>
      <c r="E12" s="100">
        <v>3</v>
      </c>
      <c r="F12" s="100">
        <v>4</v>
      </c>
      <c r="G12" s="20">
        <v>5</v>
      </c>
      <c r="H12" s="20">
        <v>6</v>
      </c>
      <c r="I12" s="20">
        <v>7</v>
      </c>
      <c r="J12" s="20">
        <v>8</v>
      </c>
      <c r="K12" s="20">
        <v>9</v>
      </c>
      <c r="L12" s="20">
        <v>10</v>
      </c>
      <c r="M12" s="20"/>
      <c r="N12" s="20">
        <v>11</v>
      </c>
      <c r="O12" s="20"/>
      <c r="P12" s="20"/>
      <c r="Q12" s="20"/>
      <c r="R12" s="20"/>
      <c r="S12" s="20"/>
      <c r="T12" s="20"/>
      <c r="U12" s="20">
        <v>11</v>
      </c>
      <c r="V12" s="20">
        <v>12</v>
      </c>
      <c r="W12" s="20">
        <v>13</v>
      </c>
      <c r="X12" s="20">
        <v>14</v>
      </c>
    </row>
    <row r="13" spans="1:25" ht="34.5" customHeight="1" x14ac:dyDescent="0.25">
      <c r="C13" s="24" t="s">
        <v>32</v>
      </c>
      <c r="D13" s="25" t="s">
        <v>32</v>
      </c>
      <c r="E13" s="24" t="s">
        <v>32</v>
      </c>
      <c r="F13" s="26" t="s">
        <v>33</v>
      </c>
      <c r="G13" s="24" t="s">
        <v>32</v>
      </c>
      <c r="H13" s="24" t="s">
        <v>32</v>
      </c>
      <c r="I13" s="24" t="s">
        <v>32</v>
      </c>
      <c r="J13" s="107" t="s">
        <v>32</v>
      </c>
      <c r="K13" s="24" t="s">
        <v>32</v>
      </c>
      <c r="L13" s="24" t="s">
        <v>32</v>
      </c>
      <c r="M13" s="24"/>
      <c r="N13" s="27">
        <f>N15+N31</f>
        <v>0</v>
      </c>
      <c r="O13" s="27">
        <f>O15+O31</f>
        <v>0</v>
      </c>
      <c r="P13" s="27">
        <f>P15+P31</f>
        <v>0</v>
      </c>
      <c r="Q13" s="27">
        <f>Q15+Q31</f>
        <v>0</v>
      </c>
      <c r="R13" s="27">
        <f>R15+R31</f>
        <v>0</v>
      </c>
      <c r="S13" s="27"/>
      <c r="T13" s="27"/>
      <c r="U13" s="27">
        <f>U16+U44</f>
        <v>30627.909999999996</v>
      </c>
      <c r="V13" s="27">
        <v>0</v>
      </c>
      <c r="W13" s="136">
        <f>W15+W31</f>
        <v>4747.0599999999995</v>
      </c>
      <c r="X13" s="136">
        <f>X15+X31</f>
        <v>5262.48</v>
      </c>
      <c r="Y13" s="28"/>
    </row>
    <row r="14" spans="1:25" ht="34.5" customHeight="1" x14ac:dyDescent="0.25">
      <c r="C14" s="24" t="s">
        <v>32</v>
      </c>
      <c r="D14" s="24" t="s">
        <v>32</v>
      </c>
      <c r="E14" s="24" t="s">
        <v>32</v>
      </c>
      <c r="F14" s="26" t="s">
        <v>200</v>
      </c>
      <c r="G14" s="24" t="s">
        <v>32</v>
      </c>
      <c r="H14" s="24" t="s">
        <v>32</v>
      </c>
      <c r="I14" s="24" t="s">
        <v>32</v>
      </c>
      <c r="J14" s="107" t="s">
        <v>32</v>
      </c>
      <c r="K14" s="24" t="s">
        <v>32</v>
      </c>
      <c r="L14" s="24" t="s">
        <v>32</v>
      </c>
      <c r="M14" s="24"/>
      <c r="N14" s="27"/>
      <c r="O14" s="27"/>
      <c r="P14" s="27"/>
      <c r="Q14" s="27"/>
      <c r="R14" s="27"/>
      <c r="S14" s="27"/>
      <c r="T14" s="27"/>
      <c r="U14" s="27">
        <v>0</v>
      </c>
      <c r="V14" s="27">
        <v>0</v>
      </c>
      <c r="W14" s="136">
        <v>0</v>
      </c>
      <c r="X14" s="136">
        <v>0</v>
      </c>
      <c r="Y14" s="28"/>
    </row>
    <row r="15" spans="1:25" x14ac:dyDescent="0.25">
      <c r="C15" s="24" t="s">
        <v>32</v>
      </c>
      <c r="D15" s="25" t="s">
        <v>32</v>
      </c>
      <c r="E15" s="24" t="s">
        <v>32</v>
      </c>
      <c r="F15" s="26" t="s">
        <v>117</v>
      </c>
      <c r="G15" s="24" t="s">
        <v>32</v>
      </c>
      <c r="H15" s="24" t="s">
        <v>32</v>
      </c>
      <c r="I15" s="24" t="s">
        <v>32</v>
      </c>
      <c r="J15" s="107" t="s">
        <v>32</v>
      </c>
      <c r="K15" s="24" t="s">
        <v>32</v>
      </c>
      <c r="L15" s="24" t="s">
        <v>32</v>
      </c>
      <c r="M15" s="24"/>
      <c r="N15" s="27">
        <f>N16+N44</f>
        <v>0</v>
      </c>
      <c r="O15" s="27">
        <f>O16+O44</f>
        <v>0</v>
      </c>
      <c r="P15" s="27">
        <f>P16+P44</f>
        <v>0</v>
      </c>
      <c r="Q15" s="27">
        <f>Q16+Q44</f>
        <v>0</v>
      </c>
      <c r="R15" s="27">
        <f>R16+R44</f>
        <v>0</v>
      </c>
      <c r="S15" s="27"/>
      <c r="T15" s="27"/>
      <c r="U15" s="27">
        <v>0</v>
      </c>
      <c r="V15" s="27">
        <v>0</v>
      </c>
      <c r="W15" s="27">
        <f>W16+W44</f>
        <v>4747.0599999999995</v>
      </c>
      <c r="X15" s="27">
        <f>X16+X44</f>
        <v>5262.48</v>
      </c>
      <c r="Y15" s="28"/>
    </row>
    <row r="16" spans="1:25" s="35" customFormat="1" ht="111.75" customHeight="1" x14ac:dyDescent="0.2">
      <c r="B16" s="29"/>
      <c r="C16" s="30" t="s">
        <v>139</v>
      </c>
      <c r="D16" s="30"/>
      <c r="E16" s="31" t="s">
        <v>32</v>
      </c>
      <c r="F16" s="32" t="str">
        <f>'[1]приложение 1'!C7</f>
        <v>Реализация полномочий собственника в отношении жилых помещений</v>
      </c>
      <c r="G16" s="119" t="s">
        <v>176</v>
      </c>
      <c r="H16" s="31" t="s">
        <v>36</v>
      </c>
      <c r="I16" s="33">
        <v>17</v>
      </c>
      <c r="J16" s="108">
        <v>46021</v>
      </c>
      <c r="K16" s="33">
        <v>6</v>
      </c>
      <c r="L16" s="33">
        <v>6</v>
      </c>
      <c r="M16" s="33"/>
      <c r="N16" s="34"/>
      <c r="O16" s="34"/>
      <c r="P16" s="34"/>
      <c r="Q16" s="34"/>
      <c r="R16" s="34"/>
      <c r="S16" s="34"/>
      <c r="T16" s="34"/>
      <c r="U16" s="34">
        <f>U17+U25</f>
        <v>26710.719999999998</v>
      </c>
      <c r="V16" s="34"/>
      <c r="W16" s="34">
        <f>W17+W25</f>
        <v>3583.5</v>
      </c>
      <c r="X16" s="34">
        <f>X17+X25</f>
        <v>4098.92</v>
      </c>
    </row>
    <row r="17" spans="2:25" s="35" customFormat="1" ht="67.5" customHeight="1" x14ac:dyDescent="0.2">
      <c r="B17" s="29"/>
      <c r="C17" s="36" t="s">
        <v>139</v>
      </c>
      <c r="D17" s="36" t="s">
        <v>52</v>
      </c>
      <c r="E17" s="37" t="s">
        <v>32</v>
      </c>
      <c r="F17" s="38" t="s">
        <v>53</v>
      </c>
      <c r="G17" s="37" t="s">
        <v>35</v>
      </c>
      <c r="H17" s="37" t="s">
        <v>35</v>
      </c>
      <c r="I17" s="37" t="s">
        <v>35</v>
      </c>
      <c r="J17" s="109" t="s">
        <v>35</v>
      </c>
      <c r="K17" s="39" t="s">
        <v>35</v>
      </c>
      <c r="L17" s="39" t="s">
        <v>35</v>
      </c>
      <c r="M17" s="39"/>
      <c r="N17" s="40"/>
      <c r="O17" s="40"/>
      <c r="P17" s="40"/>
      <c r="Q17" s="40"/>
      <c r="R17" s="40"/>
      <c r="S17" s="40"/>
      <c r="T17" s="40"/>
      <c r="U17" s="40">
        <f>SUM(U18:U24)</f>
        <v>2203.9900000000002</v>
      </c>
      <c r="V17" s="40"/>
      <c r="W17" s="137">
        <f>SUM(W18:W24)</f>
        <v>2203.9900000000002</v>
      </c>
      <c r="X17" s="137">
        <f>SUM(X18:X24)</f>
        <v>2203.9900000000002</v>
      </c>
    </row>
    <row r="18" spans="2:25" s="47" customFormat="1" ht="54" hidden="1" customHeight="1" x14ac:dyDescent="0.25">
      <c r="B18" s="14" t="s">
        <v>54</v>
      </c>
      <c r="C18" s="41" t="s">
        <v>139</v>
      </c>
      <c r="D18" s="41" t="s">
        <v>52</v>
      </c>
      <c r="E18" s="42" t="s">
        <v>37</v>
      </c>
      <c r="F18" s="43" t="s">
        <v>55</v>
      </c>
      <c r="G18" s="44" t="s">
        <v>56</v>
      </c>
      <c r="H18" s="44" t="s">
        <v>51</v>
      </c>
      <c r="I18" s="45"/>
      <c r="J18" s="110"/>
      <c r="K18" s="99"/>
      <c r="L18" s="45"/>
      <c r="M18" s="45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7" t="s">
        <v>136</v>
      </c>
    </row>
    <row r="19" spans="2:25" s="47" customFormat="1" ht="47.25" x14ac:dyDescent="0.25">
      <c r="B19" s="14" t="s">
        <v>54</v>
      </c>
      <c r="C19" s="41" t="s">
        <v>139</v>
      </c>
      <c r="D19" s="41" t="s">
        <v>52</v>
      </c>
      <c r="E19" s="42" t="s">
        <v>37</v>
      </c>
      <c r="F19" s="43" t="s">
        <v>58</v>
      </c>
      <c r="G19" s="44" t="s">
        <v>56</v>
      </c>
      <c r="H19" s="44" t="s">
        <v>51</v>
      </c>
      <c r="I19" s="45">
        <v>99</v>
      </c>
      <c r="J19" s="110">
        <v>46021</v>
      </c>
      <c r="K19" s="45">
        <v>99</v>
      </c>
      <c r="L19" s="45">
        <v>99</v>
      </c>
      <c r="M19" s="45"/>
      <c r="N19" s="46"/>
      <c r="O19" s="46"/>
      <c r="P19" s="46"/>
      <c r="Q19" s="46"/>
      <c r="R19" s="46"/>
      <c r="S19" s="46"/>
      <c r="T19" s="46"/>
      <c r="U19" s="46">
        <v>25.26</v>
      </c>
      <c r="V19" s="46"/>
      <c r="W19" s="46">
        <v>25.26</v>
      </c>
      <c r="X19" s="46">
        <v>25.26</v>
      </c>
    </row>
    <row r="20" spans="2:25" s="47" customFormat="1" ht="50.25" hidden="1" customHeight="1" x14ac:dyDescent="0.25">
      <c r="B20" s="49"/>
      <c r="C20" s="41" t="s">
        <v>139</v>
      </c>
      <c r="D20" s="50" t="s">
        <v>52</v>
      </c>
      <c r="E20" s="51" t="s">
        <v>37</v>
      </c>
      <c r="F20" s="52" t="s">
        <v>59</v>
      </c>
      <c r="G20" s="53" t="s">
        <v>146</v>
      </c>
      <c r="H20" s="53" t="s">
        <v>36</v>
      </c>
      <c r="I20" s="54"/>
      <c r="J20" s="110">
        <v>46021</v>
      </c>
      <c r="K20" s="45">
        <v>0</v>
      </c>
      <c r="L20" s="45">
        <v>0</v>
      </c>
      <c r="M20" s="45"/>
      <c r="N20" s="55"/>
      <c r="O20" s="55"/>
      <c r="P20" s="55"/>
      <c r="Q20" s="55"/>
      <c r="R20" s="55"/>
      <c r="S20" s="55"/>
      <c r="T20" s="55"/>
      <c r="U20" s="46"/>
      <c r="V20" s="46"/>
      <c r="W20" s="46"/>
      <c r="X20" s="46"/>
      <c r="Y20" s="47" t="s">
        <v>136</v>
      </c>
    </row>
    <row r="21" spans="2:25" s="47" customFormat="1" ht="62.25" customHeight="1" x14ac:dyDescent="0.25">
      <c r="B21" s="49" t="s">
        <v>57</v>
      </c>
      <c r="C21" s="41" t="s">
        <v>139</v>
      </c>
      <c r="D21" s="50" t="s">
        <v>52</v>
      </c>
      <c r="E21" s="56" t="s">
        <v>37</v>
      </c>
      <c r="F21" s="57" t="s">
        <v>61</v>
      </c>
      <c r="G21" s="58" t="s">
        <v>62</v>
      </c>
      <c r="H21" s="59" t="s">
        <v>51</v>
      </c>
      <c r="I21" s="99">
        <v>18968.36</v>
      </c>
      <c r="J21" s="110">
        <v>46021</v>
      </c>
      <c r="K21" s="45">
        <v>18968.36</v>
      </c>
      <c r="L21" s="45">
        <v>18968.36</v>
      </c>
      <c r="M21" s="45"/>
      <c r="N21" s="46"/>
      <c r="O21" s="46"/>
      <c r="P21" s="46"/>
      <c r="Q21" s="46"/>
      <c r="R21" s="55"/>
      <c r="S21" s="55"/>
      <c r="T21" s="46"/>
      <c r="U21" s="46">
        <v>1985.17</v>
      </c>
      <c r="V21" s="46"/>
      <c r="W21" s="46">
        <v>1985.17</v>
      </c>
      <c r="X21" s="46">
        <v>1985.17</v>
      </c>
    </row>
    <row r="22" spans="2:25" s="47" customFormat="1" ht="62.25" hidden="1" customHeight="1" x14ac:dyDescent="0.25">
      <c r="B22" s="49" t="s">
        <v>60</v>
      </c>
      <c r="C22" s="41" t="s">
        <v>139</v>
      </c>
      <c r="D22" s="50"/>
      <c r="E22" s="56"/>
      <c r="F22" s="57"/>
      <c r="G22" s="58"/>
      <c r="H22" s="59"/>
      <c r="I22" s="99"/>
      <c r="J22" s="110"/>
      <c r="K22" s="45"/>
      <c r="L22" s="45"/>
      <c r="M22" s="45"/>
      <c r="N22" s="46"/>
      <c r="O22" s="46"/>
      <c r="P22" s="46"/>
      <c r="Q22" s="46"/>
      <c r="R22" s="55"/>
      <c r="S22" s="55"/>
      <c r="T22" s="46"/>
      <c r="U22" s="46"/>
      <c r="V22" s="46"/>
      <c r="W22" s="46"/>
      <c r="X22" s="46"/>
    </row>
    <row r="23" spans="2:25" s="47" customFormat="1" ht="54" customHeight="1" x14ac:dyDescent="0.25">
      <c r="B23" s="60" t="s">
        <v>60</v>
      </c>
      <c r="C23" s="41" t="s">
        <v>139</v>
      </c>
      <c r="D23" s="61" t="s">
        <v>52</v>
      </c>
      <c r="E23" s="56" t="s">
        <v>37</v>
      </c>
      <c r="F23" s="57" t="s">
        <v>64</v>
      </c>
      <c r="G23" s="58" t="s">
        <v>147</v>
      </c>
      <c r="H23" s="58" t="s">
        <v>66</v>
      </c>
      <c r="I23" s="121">
        <v>10</v>
      </c>
      <c r="J23" s="113">
        <v>46021</v>
      </c>
      <c r="K23" s="121">
        <v>10</v>
      </c>
      <c r="L23" s="121">
        <v>10</v>
      </c>
      <c r="M23" s="54"/>
      <c r="N23" s="62"/>
      <c r="O23" s="62"/>
      <c r="P23" s="62"/>
      <c r="Q23" s="62"/>
      <c r="R23" s="63"/>
      <c r="S23" s="63"/>
      <c r="T23" s="62"/>
      <c r="U23" s="62">
        <v>74.52</v>
      </c>
      <c r="V23" s="62"/>
      <c r="W23" s="62">
        <v>74.52</v>
      </c>
      <c r="X23" s="62">
        <v>74.52</v>
      </c>
    </row>
    <row r="24" spans="2:25" s="47" customFormat="1" ht="88.15" customHeight="1" x14ac:dyDescent="0.25">
      <c r="B24" s="60" t="s">
        <v>63</v>
      </c>
      <c r="C24" s="41" t="s">
        <v>139</v>
      </c>
      <c r="D24" s="61" t="s">
        <v>52</v>
      </c>
      <c r="E24" s="56" t="s">
        <v>177</v>
      </c>
      <c r="F24" s="135" t="s">
        <v>174</v>
      </c>
      <c r="G24" s="58" t="s">
        <v>148</v>
      </c>
      <c r="H24" s="58" t="s">
        <v>36</v>
      </c>
      <c r="I24" s="121">
        <v>6348</v>
      </c>
      <c r="J24" s="111">
        <v>46021</v>
      </c>
      <c r="K24" s="121">
        <v>6348</v>
      </c>
      <c r="L24" s="121">
        <v>6348</v>
      </c>
      <c r="M24" s="54"/>
      <c r="N24" s="62"/>
      <c r="O24" s="62"/>
      <c r="P24" s="62"/>
      <c r="Q24" s="62"/>
      <c r="R24" s="63"/>
      <c r="S24" s="63"/>
      <c r="T24" s="62"/>
      <c r="U24" s="62">
        <v>119.04</v>
      </c>
      <c r="V24" s="62"/>
      <c r="W24" s="62">
        <v>119.04</v>
      </c>
      <c r="X24" s="62">
        <v>119.04</v>
      </c>
    </row>
    <row r="25" spans="2:25" s="35" customFormat="1" ht="51" customHeight="1" x14ac:dyDescent="0.2">
      <c r="B25" s="29"/>
      <c r="C25" s="36" t="s">
        <v>139</v>
      </c>
      <c r="D25" s="36">
        <v>85440</v>
      </c>
      <c r="E25" s="37" t="s">
        <v>32</v>
      </c>
      <c r="F25" s="64" t="s">
        <v>67</v>
      </c>
      <c r="G25" s="37" t="s">
        <v>35</v>
      </c>
      <c r="H25" s="37" t="s">
        <v>35</v>
      </c>
      <c r="I25" s="39" t="s">
        <v>35</v>
      </c>
      <c r="J25" s="109" t="s">
        <v>35</v>
      </c>
      <c r="K25" s="39" t="s">
        <v>35</v>
      </c>
      <c r="L25" s="39" t="s">
        <v>35</v>
      </c>
      <c r="M25" s="39"/>
      <c r="N25" s="40">
        <f>SUM(N26:N26)</f>
        <v>0</v>
      </c>
      <c r="O25" s="40">
        <f>SUM(O26:O43)</f>
        <v>0</v>
      </c>
      <c r="P25" s="40">
        <f>SUM(P26:P43)</f>
        <v>0</v>
      </c>
      <c r="Q25" s="40">
        <f>SUM(Q26:Q43)</f>
        <v>0</v>
      </c>
      <c r="R25" s="40"/>
      <c r="S25" s="40"/>
      <c r="T25" s="40"/>
      <c r="U25" s="40">
        <f>SUM(U26:U36)</f>
        <v>24506.729999999996</v>
      </c>
      <c r="V25" s="40"/>
      <c r="W25" s="40">
        <f>SUM(W26:W36)</f>
        <v>1379.51</v>
      </c>
      <c r="X25" s="40">
        <f>SUM(X26:X36)</f>
        <v>1894.9299999999998</v>
      </c>
    </row>
    <row r="26" spans="2:25" ht="61.5" customHeight="1" x14ac:dyDescent="0.25">
      <c r="B26" s="14" t="s">
        <v>158</v>
      </c>
      <c r="C26" s="41" t="s">
        <v>139</v>
      </c>
      <c r="D26" s="41" t="s">
        <v>68</v>
      </c>
      <c r="E26" s="56" t="s">
        <v>37</v>
      </c>
      <c r="F26" s="43" t="s">
        <v>192</v>
      </c>
      <c r="G26" s="44" t="s">
        <v>69</v>
      </c>
      <c r="H26" s="44" t="s">
        <v>36</v>
      </c>
      <c r="I26" s="65">
        <v>1</v>
      </c>
      <c r="J26" s="110">
        <v>45900</v>
      </c>
      <c r="K26" s="45"/>
      <c r="L26" s="45"/>
      <c r="M26" s="45"/>
      <c r="N26" s="46"/>
      <c r="O26" s="46"/>
      <c r="P26" s="46"/>
      <c r="Q26" s="46"/>
      <c r="R26" s="46"/>
      <c r="S26" s="46"/>
      <c r="T26" s="46"/>
      <c r="U26" s="46">
        <v>159.62</v>
      </c>
      <c r="V26" s="46"/>
      <c r="W26" s="46">
        <v>0</v>
      </c>
      <c r="X26" s="46">
        <v>0</v>
      </c>
    </row>
    <row r="27" spans="2:25" ht="63" x14ac:dyDescent="0.25">
      <c r="B27" s="14" t="s">
        <v>159</v>
      </c>
      <c r="C27" s="41" t="s">
        <v>139</v>
      </c>
      <c r="D27" s="61" t="s">
        <v>68</v>
      </c>
      <c r="E27" s="56" t="s">
        <v>37</v>
      </c>
      <c r="F27" s="57" t="s">
        <v>193</v>
      </c>
      <c r="G27" s="44" t="s">
        <v>69</v>
      </c>
      <c r="H27" s="44" t="s">
        <v>36</v>
      </c>
      <c r="I27" s="66">
        <v>1</v>
      </c>
      <c r="J27" s="110">
        <v>45900</v>
      </c>
      <c r="K27" s="54"/>
      <c r="L27" s="54"/>
      <c r="M27" s="54"/>
      <c r="N27" s="62"/>
      <c r="O27" s="62"/>
      <c r="P27" s="62"/>
      <c r="Q27" s="62"/>
      <c r="R27" s="62"/>
      <c r="S27" s="62"/>
      <c r="T27" s="62"/>
      <c r="U27" s="62">
        <v>351.1</v>
      </c>
      <c r="V27" s="62"/>
      <c r="W27" s="62">
        <v>0</v>
      </c>
      <c r="X27" s="62">
        <v>0</v>
      </c>
    </row>
    <row r="28" spans="2:25" ht="48" customHeight="1" x14ac:dyDescent="0.25">
      <c r="B28" s="14" t="s">
        <v>70</v>
      </c>
      <c r="C28" s="41" t="s">
        <v>139</v>
      </c>
      <c r="D28" s="61" t="s">
        <v>68</v>
      </c>
      <c r="E28" s="56" t="s">
        <v>37</v>
      </c>
      <c r="F28" s="57" t="s">
        <v>194</v>
      </c>
      <c r="G28" s="44" t="s">
        <v>69</v>
      </c>
      <c r="H28" s="44" t="s">
        <v>36</v>
      </c>
      <c r="I28" s="66">
        <v>1</v>
      </c>
      <c r="J28" s="110">
        <v>45900</v>
      </c>
      <c r="K28" s="54"/>
      <c r="L28" s="54"/>
      <c r="M28" s="54"/>
      <c r="N28" s="62"/>
      <c r="O28" s="62"/>
      <c r="P28" s="62"/>
      <c r="Q28" s="62"/>
      <c r="R28" s="62"/>
      <c r="S28" s="62"/>
      <c r="T28" s="62"/>
      <c r="U28" s="62">
        <v>351.1</v>
      </c>
      <c r="V28" s="62"/>
      <c r="W28" s="62">
        <v>0</v>
      </c>
      <c r="X28" s="62">
        <v>0</v>
      </c>
    </row>
    <row r="29" spans="2:25" ht="63" x14ac:dyDescent="0.25">
      <c r="B29" s="14" t="s">
        <v>160</v>
      </c>
      <c r="C29" s="41" t="s">
        <v>139</v>
      </c>
      <c r="D29" s="61" t="s">
        <v>68</v>
      </c>
      <c r="E29" s="56" t="s">
        <v>37</v>
      </c>
      <c r="F29" s="57" t="s">
        <v>195</v>
      </c>
      <c r="G29" s="44" t="s">
        <v>69</v>
      </c>
      <c r="H29" s="44" t="s">
        <v>36</v>
      </c>
      <c r="I29" s="66">
        <v>1</v>
      </c>
      <c r="J29" s="110">
        <v>45900</v>
      </c>
      <c r="K29" s="54"/>
      <c r="L29" s="54"/>
      <c r="M29" s="54"/>
      <c r="N29" s="62"/>
      <c r="O29" s="62"/>
      <c r="P29" s="62"/>
      <c r="Q29" s="62"/>
      <c r="R29" s="62"/>
      <c r="S29" s="62"/>
      <c r="T29" s="62"/>
      <c r="U29" s="62">
        <v>351.1</v>
      </c>
      <c r="V29" s="62"/>
      <c r="W29" s="62">
        <v>0</v>
      </c>
      <c r="X29" s="62">
        <v>0</v>
      </c>
    </row>
    <row r="30" spans="2:25" ht="51" customHeight="1" x14ac:dyDescent="0.25">
      <c r="B30" s="14" t="s">
        <v>161</v>
      </c>
      <c r="C30" s="41" t="s">
        <v>139</v>
      </c>
      <c r="D30" s="61" t="s">
        <v>68</v>
      </c>
      <c r="E30" s="56" t="s">
        <v>37</v>
      </c>
      <c r="F30" s="57" t="s">
        <v>196</v>
      </c>
      <c r="G30" s="44" t="s">
        <v>69</v>
      </c>
      <c r="H30" s="44" t="s">
        <v>36</v>
      </c>
      <c r="I30" s="66">
        <v>1</v>
      </c>
      <c r="J30" s="110">
        <v>45900</v>
      </c>
      <c r="K30" s="67"/>
      <c r="L30" s="67"/>
      <c r="M30" s="67"/>
      <c r="N30" s="63"/>
      <c r="O30" s="63"/>
      <c r="P30" s="63"/>
      <c r="Q30" s="63"/>
      <c r="R30" s="63"/>
      <c r="S30" s="63"/>
      <c r="T30" s="63"/>
      <c r="U30" s="62">
        <v>110.35</v>
      </c>
      <c r="V30" s="62"/>
      <c r="W30" s="62">
        <v>0</v>
      </c>
      <c r="X30" s="62">
        <v>0</v>
      </c>
    </row>
    <row r="31" spans="2:25" s="35" customFormat="1" ht="63" x14ac:dyDescent="0.25">
      <c r="B31" s="14" t="s">
        <v>162</v>
      </c>
      <c r="C31" s="41" t="s">
        <v>139</v>
      </c>
      <c r="D31" s="61" t="s">
        <v>68</v>
      </c>
      <c r="E31" s="56" t="s">
        <v>37</v>
      </c>
      <c r="F31" s="52" t="s">
        <v>106</v>
      </c>
      <c r="G31" s="44" t="s">
        <v>69</v>
      </c>
      <c r="H31" s="44" t="s">
        <v>36</v>
      </c>
      <c r="I31" s="79">
        <v>1</v>
      </c>
      <c r="J31" s="111">
        <v>46022</v>
      </c>
      <c r="K31" s="97"/>
      <c r="L31" s="97"/>
      <c r="M31" s="97"/>
      <c r="N31" s="55"/>
      <c r="O31" s="55"/>
      <c r="P31" s="55"/>
      <c r="Q31" s="55"/>
      <c r="R31" s="55"/>
      <c r="S31" s="55"/>
      <c r="T31" s="55"/>
      <c r="U31" s="98">
        <v>29.44</v>
      </c>
      <c r="V31" s="98"/>
      <c r="W31" s="98">
        <v>0</v>
      </c>
      <c r="X31" s="98">
        <v>0</v>
      </c>
      <c r="Y31" s="17"/>
    </row>
    <row r="32" spans="2:25" s="35" customFormat="1" ht="63" x14ac:dyDescent="0.25">
      <c r="B32" s="14"/>
      <c r="C32" s="41" t="s">
        <v>139</v>
      </c>
      <c r="D32" s="61" t="s">
        <v>68</v>
      </c>
      <c r="E32" s="56" t="s">
        <v>37</v>
      </c>
      <c r="F32" s="52" t="s">
        <v>153</v>
      </c>
      <c r="G32" s="44" t="s">
        <v>69</v>
      </c>
      <c r="H32" s="44" t="s">
        <v>36</v>
      </c>
      <c r="I32" s="79"/>
      <c r="J32" s="111"/>
      <c r="K32" s="94">
        <v>1</v>
      </c>
      <c r="L32" s="94"/>
      <c r="M32" s="97"/>
      <c r="N32" s="55"/>
      <c r="O32" s="55"/>
      <c r="P32" s="55"/>
      <c r="Q32" s="55"/>
      <c r="R32" s="55"/>
      <c r="S32" s="55"/>
      <c r="T32" s="55"/>
      <c r="U32" s="98"/>
      <c r="V32" s="98"/>
      <c r="W32" s="98">
        <v>534.67999999999995</v>
      </c>
      <c r="X32" s="98">
        <v>0</v>
      </c>
      <c r="Y32" s="17"/>
    </row>
    <row r="33" spans="2:25" s="35" customFormat="1" ht="63" x14ac:dyDescent="0.25">
      <c r="B33" s="14"/>
      <c r="C33" s="41" t="s">
        <v>139</v>
      </c>
      <c r="D33" s="61" t="s">
        <v>68</v>
      </c>
      <c r="E33" s="56" t="s">
        <v>37</v>
      </c>
      <c r="F33" s="52" t="s">
        <v>197</v>
      </c>
      <c r="G33" s="44" t="s">
        <v>69</v>
      </c>
      <c r="H33" s="44" t="s">
        <v>36</v>
      </c>
      <c r="I33" s="79"/>
      <c r="J33" s="111"/>
      <c r="K33" s="94">
        <v>1</v>
      </c>
      <c r="L33" s="94"/>
      <c r="M33" s="97"/>
      <c r="N33" s="55"/>
      <c r="O33" s="55"/>
      <c r="P33" s="55"/>
      <c r="Q33" s="55"/>
      <c r="R33" s="55"/>
      <c r="S33" s="55"/>
      <c r="T33" s="55"/>
      <c r="U33" s="98"/>
      <c r="V33" s="98"/>
      <c r="W33" s="98">
        <v>844.83</v>
      </c>
      <c r="X33" s="98">
        <v>0</v>
      </c>
      <c r="Y33" s="17"/>
    </row>
    <row r="34" spans="2:25" s="35" customFormat="1" ht="63" x14ac:dyDescent="0.25">
      <c r="B34" s="14"/>
      <c r="C34" s="41" t="s">
        <v>139</v>
      </c>
      <c r="D34" s="61" t="s">
        <v>68</v>
      </c>
      <c r="E34" s="56" t="s">
        <v>37</v>
      </c>
      <c r="F34" s="52" t="s">
        <v>154</v>
      </c>
      <c r="G34" s="44" t="s">
        <v>69</v>
      </c>
      <c r="H34" s="44" t="s">
        <v>36</v>
      </c>
      <c r="I34" s="79"/>
      <c r="J34" s="111"/>
      <c r="K34" s="94"/>
      <c r="L34" s="94">
        <v>1</v>
      </c>
      <c r="M34" s="97"/>
      <c r="N34" s="55"/>
      <c r="O34" s="55"/>
      <c r="P34" s="55"/>
      <c r="Q34" s="55"/>
      <c r="R34" s="55"/>
      <c r="S34" s="55"/>
      <c r="T34" s="55"/>
      <c r="U34" s="98"/>
      <c r="V34" s="98"/>
      <c r="W34" s="98"/>
      <c r="X34" s="98">
        <v>1166.52</v>
      </c>
      <c r="Y34" s="17"/>
    </row>
    <row r="35" spans="2:25" s="35" customFormat="1" ht="63" x14ac:dyDescent="0.25">
      <c r="B35" s="14"/>
      <c r="C35" s="41" t="s">
        <v>139</v>
      </c>
      <c r="D35" s="61" t="s">
        <v>68</v>
      </c>
      <c r="E35" s="56" t="s">
        <v>37</v>
      </c>
      <c r="F35" s="52" t="s">
        <v>198</v>
      </c>
      <c r="G35" s="44" t="s">
        <v>69</v>
      </c>
      <c r="H35" s="44" t="s">
        <v>36</v>
      </c>
      <c r="I35" s="79"/>
      <c r="J35" s="111"/>
      <c r="K35" s="94"/>
      <c r="L35" s="94">
        <v>1</v>
      </c>
      <c r="M35" s="97"/>
      <c r="N35" s="55"/>
      <c r="O35" s="55"/>
      <c r="P35" s="55"/>
      <c r="Q35" s="55"/>
      <c r="R35" s="55"/>
      <c r="S35" s="55"/>
      <c r="T35" s="55"/>
      <c r="U35" s="98"/>
      <c r="V35" s="98"/>
      <c r="W35" s="98"/>
      <c r="X35" s="98">
        <v>728.41</v>
      </c>
      <c r="Y35" s="17"/>
    </row>
    <row r="36" spans="2:25" s="35" customFormat="1" ht="63" x14ac:dyDescent="0.25">
      <c r="B36" s="14"/>
      <c r="C36" s="151" t="s">
        <v>139</v>
      </c>
      <c r="D36" s="145" t="s">
        <v>68</v>
      </c>
      <c r="E36" s="144" t="s">
        <v>35</v>
      </c>
      <c r="F36" s="134" t="s">
        <v>175</v>
      </c>
      <c r="G36" s="146" t="s">
        <v>35</v>
      </c>
      <c r="H36" s="146" t="s">
        <v>35</v>
      </c>
      <c r="I36" s="147" t="s">
        <v>35</v>
      </c>
      <c r="J36" s="148" t="s">
        <v>35</v>
      </c>
      <c r="K36" s="149" t="s">
        <v>35</v>
      </c>
      <c r="L36" s="149" t="s">
        <v>35</v>
      </c>
      <c r="M36" s="149"/>
      <c r="N36" s="150"/>
      <c r="O36" s="150"/>
      <c r="P36" s="150"/>
      <c r="Q36" s="150"/>
      <c r="R36" s="150"/>
      <c r="S36" s="150"/>
      <c r="T36" s="150"/>
      <c r="U36" s="150">
        <f>SUM(U37:U43)</f>
        <v>23154.019999999997</v>
      </c>
      <c r="V36" s="150"/>
      <c r="W36" s="150">
        <f>SUM(W37:W43)</f>
        <v>0</v>
      </c>
      <c r="X36" s="150">
        <f>SUM(X37:X43)</f>
        <v>0</v>
      </c>
      <c r="Y36" s="17"/>
    </row>
    <row r="37" spans="2:25" ht="66" customHeight="1" x14ac:dyDescent="0.25">
      <c r="B37" s="14" t="s">
        <v>163</v>
      </c>
      <c r="C37" s="41" t="s">
        <v>139</v>
      </c>
      <c r="D37" s="61" t="s">
        <v>68</v>
      </c>
      <c r="E37" s="56" t="s">
        <v>37</v>
      </c>
      <c r="F37" s="57" t="s">
        <v>103</v>
      </c>
      <c r="G37" s="44" t="s">
        <v>69</v>
      </c>
      <c r="H37" s="44" t="s">
        <v>36</v>
      </c>
      <c r="I37" s="66">
        <v>1</v>
      </c>
      <c r="J37" s="111">
        <v>46022</v>
      </c>
      <c r="K37" s="67"/>
      <c r="L37" s="67"/>
      <c r="M37" s="67"/>
      <c r="N37" s="63"/>
      <c r="O37" s="63"/>
      <c r="P37" s="63"/>
      <c r="Q37" s="63"/>
      <c r="R37" s="63"/>
      <c r="S37" s="63"/>
      <c r="T37" s="63"/>
      <c r="U37" s="62">
        <v>3157.46</v>
      </c>
      <c r="V37" s="62"/>
      <c r="W37" s="62">
        <v>0</v>
      </c>
      <c r="X37" s="62">
        <v>0</v>
      </c>
      <c r="Y37" s="116"/>
    </row>
    <row r="38" spans="2:25" s="35" customFormat="1" ht="63" x14ac:dyDescent="0.25">
      <c r="B38" s="14" t="s">
        <v>164</v>
      </c>
      <c r="C38" s="41" t="s">
        <v>139</v>
      </c>
      <c r="D38" s="61" t="s">
        <v>68</v>
      </c>
      <c r="E38" s="56" t="s">
        <v>37</v>
      </c>
      <c r="F38" s="52" t="s">
        <v>104</v>
      </c>
      <c r="G38" s="44" t="s">
        <v>69</v>
      </c>
      <c r="H38" s="44" t="s">
        <v>36</v>
      </c>
      <c r="I38" s="79">
        <v>1</v>
      </c>
      <c r="J38" s="111">
        <v>46022</v>
      </c>
      <c r="K38" s="97"/>
      <c r="L38" s="97"/>
      <c r="M38" s="97"/>
      <c r="N38" s="55"/>
      <c r="O38" s="55"/>
      <c r="P38" s="55"/>
      <c r="Q38" s="55"/>
      <c r="R38" s="55"/>
      <c r="S38" s="55"/>
      <c r="T38" s="55"/>
      <c r="U38" s="62">
        <v>3546.51</v>
      </c>
      <c r="V38" s="98"/>
      <c r="W38" s="98">
        <v>0</v>
      </c>
      <c r="X38" s="98">
        <v>0</v>
      </c>
      <c r="Y38" s="116"/>
    </row>
    <row r="39" spans="2:25" s="35" customFormat="1" ht="63" x14ac:dyDescent="0.25">
      <c r="B39" s="91" t="s">
        <v>165</v>
      </c>
      <c r="C39" s="41" t="s">
        <v>139</v>
      </c>
      <c r="D39" s="61" t="s">
        <v>68</v>
      </c>
      <c r="E39" s="56" t="s">
        <v>37</v>
      </c>
      <c r="F39" s="52" t="s">
        <v>168</v>
      </c>
      <c r="G39" s="44" t="s">
        <v>69</v>
      </c>
      <c r="H39" s="44" t="s">
        <v>36</v>
      </c>
      <c r="I39" s="79">
        <v>1</v>
      </c>
      <c r="J39" s="111">
        <v>46022</v>
      </c>
      <c r="K39" s="97"/>
      <c r="L39" s="97"/>
      <c r="M39" s="97"/>
      <c r="N39" s="55"/>
      <c r="O39" s="55"/>
      <c r="P39" s="55"/>
      <c r="Q39" s="55"/>
      <c r="R39" s="55"/>
      <c r="S39" s="55"/>
      <c r="T39" s="55"/>
      <c r="U39" s="62">
        <v>3963.42</v>
      </c>
      <c r="V39" s="98"/>
      <c r="W39" s="98">
        <v>0</v>
      </c>
      <c r="X39" s="98">
        <v>0</v>
      </c>
      <c r="Y39" s="116"/>
    </row>
    <row r="40" spans="2:25" s="35" customFormat="1" ht="63" x14ac:dyDescent="0.25">
      <c r="B40" s="91" t="s">
        <v>167</v>
      </c>
      <c r="C40" s="41" t="s">
        <v>139</v>
      </c>
      <c r="D40" s="61" t="s">
        <v>68</v>
      </c>
      <c r="E40" s="56" t="s">
        <v>37</v>
      </c>
      <c r="F40" s="52" t="s">
        <v>169</v>
      </c>
      <c r="G40" s="44" t="s">
        <v>69</v>
      </c>
      <c r="H40" s="44" t="s">
        <v>36</v>
      </c>
      <c r="I40" s="79">
        <v>1</v>
      </c>
      <c r="J40" s="111">
        <v>46022</v>
      </c>
      <c r="K40" s="97"/>
      <c r="L40" s="97"/>
      <c r="M40" s="97"/>
      <c r="N40" s="55"/>
      <c r="O40" s="55"/>
      <c r="P40" s="55"/>
      <c r="Q40" s="55"/>
      <c r="R40" s="55"/>
      <c r="S40" s="55"/>
      <c r="T40" s="55"/>
      <c r="U40" s="62">
        <f>8422.22-3963.42</f>
        <v>4458.7999999999993</v>
      </c>
      <c r="V40" s="98"/>
      <c r="W40" s="98">
        <v>0</v>
      </c>
      <c r="X40" s="98">
        <v>0</v>
      </c>
      <c r="Y40" s="116"/>
    </row>
    <row r="41" spans="2:25" s="35" customFormat="1" ht="47.25" x14ac:dyDescent="0.25">
      <c r="B41" s="14" t="s">
        <v>166</v>
      </c>
      <c r="C41" s="41" t="s">
        <v>139</v>
      </c>
      <c r="D41" s="61" t="s">
        <v>68</v>
      </c>
      <c r="E41" s="56" t="s">
        <v>37</v>
      </c>
      <c r="F41" s="52" t="s">
        <v>102</v>
      </c>
      <c r="G41" s="44" t="s">
        <v>69</v>
      </c>
      <c r="H41" s="44" t="s">
        <v>36</v>
      </c>
      <c r="I41" s="79">
        <v>1</v>
      </c>
      <c r="J41" s="111">
        <v>46022</v>
      </c>
      <c r="K41" s="97"/>
      <c r="L41" s="97"/>
      <c r="M41" s="97"/>
      <c r="N41" s="55"/>
      <c r="O41" s="55"/>
      <c r="P41" s="55"/>
      <c r="Q41" s="55"/>
      <c r="R41" s="55"/>
      <c r="S41" s="55"/>
      <c r="T41" s="55"/>
      <c r="U41" s="62">
        <v>2459</v>
      </c>
      <c r="V41" s="98"/>
      <c r="W41" s="98">
        <v>0</v>
      </c>
      <c r="X41" s="98">
        <v>0</v>
      </c>
      <c r="Y41" s="116"/>
    </row>
    <row r="42" spans="2:25" s="35" customFormat="1" ht="47.25" x14ac:dyDescent="0.25">
      <c r="B42" s="14" t="s">
        <v>170</v>
      </c>
      <c r="C42" s="41" t="s">
        <v>139</v>
      </c>
      <c r="D42" s="61" t="s">
        <v>68</v>
      </c>
      <c r="E42" s="56" t="s">
        <v>37</v>
      </c>
      <c r="F42" s="52" t="s">
        <v>134</v>
      </c>
      <c r="G42" s="44" t="s">
        <v>69</v>
      </c>
      <c r="H42" s="44" t="s">
        <v>36</v>
      </c>
      <c r="I42" s="79">
        <v>1</v>
      </c>
      <c r="J42" s="111">
        <v>46022</v>
      </c>
      <c r="K42" s="97"/>
      <c r="L42" s="97"/>
      <c r="M42" s="97"/>
      <c r="N42" s="55"/>
      <c r="O42" s="55"/>
      <c r="P42" s="55"/>
      <c r="Q42" s="55"/>
      <c r="R42" s="55"/>
      <c r="S42" s="55"/>
      <c r="T42" s="55"/>
      <c r="U42" s="62">
        <v>3525</v>
      </c>
      <c r="V42" s="98"/>
      <c r="W42" s="98">
        <v>0</v>
      </c>
      <c r="X42" s="98">
        <v>0</v>
      </c>
      <c r="Y42" s="116"/>
    </row>
    <row r="43" spans="2:25" s="35" customFormat="1" ht="47.25" x14ac:dyDescent="0.25">
      <c r="B43" s="14" t="s">
        <v>171</v>
      </c>
      <c r="C43" s="41" t="s">
        <v>139</v>
      </c>
      <c r="D43" s="61" t="s">
        <v>68</v>
      </c>
      <c r="E43" s="56" t="s">
        <v>37</v>
      </c>
      <c r="F43" s="52" t="s">
        <v>135</v>
      </c>
      <c r="G43" s="44" t="s">
        <v>69</v>
      </c>
      <c r="H43" s="44" t="s">
        <v>36</v>
      </c>
      <c r="I43" s="79">
        <v>1</v>
      </c>
      <c r="J43" s="111">
        <v>46022</v>
      </c>
      <c r="K43" s="97"/>
      <c r="L43" s="97"/>
      <c r="M43" s="97"/>
      <c r="N43" s="55"/>
      <c r="O43" s="55"/>
      <c r="P43" s="55"/>
      <c r="Q43" s="55"/>
      <c r="R43" s="55"/>
      <c r="S43" s="55"/>
      <c r="T43" s="55"/>
      <c r="U43" s="62">
        <v>2043.83</v>
      </c>
      <c r="V43" s="98"/>
      <c r="W43" s="98">
        <v>0</v>
      </c>
      <c r="X43" s="98">
        <v>0</v>
      </c>
      <c r="Y43" s="116"/>
    </row>
    <row r="44" spans="2:25" s="35" customFormat="1" ht="111" customHeight="1" x14ac:dyDescent="0.25">
      <c r="B44" s="14"/>
      <c r="C44" s="68" t="s">
        <v>140</v>
      </c>
      <c r="D44" s="68" t="s">
        <v>35</v>
      </c>
      <c r="E44" s="31" t="s">
        <v>32</v>
      </c>
      <c r="F44" s="32" t="s">
        <v>72</v>
      </c>
      <c r="G44" s="119" t="s">
        <v>143</v>
      </c>
      <c r="H44" s="31" t="s">
        <v>36</v>
      </c>
      <c r="I44" s="69">
        <v>8</v>
      </c>
      <c r="J44" s="108">
        <v>46021</v>
      </c>
      <c r="K44" s="69">
        <v>7</v>
      </c>
      <c r="L44" s="69">
        <f>K44</f>
        <v>7</v>
      </c>
      <c r="M44" s="69"/>
      <c r="N44" s="70">
        <f>N45++N54+N60</f>
        <v>0</v>
      </c>
      <c r="O44" s="70">
        <f>O45++O54+O60</f>
        <v>0</v>
      </c>
      <c r="P44" s="70"/>
      <c r="Q44" s="70"/>
      <c r="R44" s="70"/>
      <c r="S44" s="70"/>
      <c r="T44" s="70"/>
      <c r="U44" s="70">
        <f>U45++U54+U60</f>
        <v>3917.19</v>
      </c>
      <c r="V44" s="70"/>
      <c r="W44" s="70">
        <f>W45++W54+W60</f>
        <v>1163.56</v>
      </c>
      <c r="X44" s="70">
        <f>X45++X54+X60</f>
        <v>1163.56</v>
      </c>
    </row>
    <row r="45" spans="2:25" s="47" customFormat="1" ht="54.75" customHeight="1" x14ac:dyDescent="0.25">
      <c r="B45" s="14"/>
      <c r="C45" s="71" t="s">
        <v>140</v>
      </c>
      <c r="D45" s="71">
        <v>85450</v>
      </c>
      <c r="E45" s="37" t="s">
        <v>32</v>
      </c>
      <c r="F45" s="38" t="s">
        <v>73</v>
      </c>
      <c r="G45" s="37" t="s">
        <v>35</v>
      </c>
      <c r="H45" s="37" t="s">
        <v>35</v>
      </c>
      <c r="I45" s="72" t="s">
        <v>35</v>
      </c>
      <c r="J45" s="112" t="s">
        <v>35</v>
      </c>
      <c r="K45" s="72" t="s">
        <v>35</v>
      </c>
      <c r="L45" s="72" t="s">
        <v>35</v>
      </c>
      <c r="M45" s="72"/>
      <c r="N45" s="74">
        <f>SUM(N46:N57)</f>
        <v>0</v>
      </c>
      <c r="O45" s="74">
        <f>SUM(O46:O59)</f>
        <v>0</v>
      </c>
      <c r="P45" s="74"/>
      <c r="Q45" s="74"/>
      <c r="R45" s="74"/>
      <c r="S45" s="74"/>
      <c r="T45" s="74"/>
      <c r="U45" s="74">
        <f>SUM(U46:U53)</f>
        <v>1163.56</v>
      </c>
      <c r="V45" s="74"/>
      <c r="W45" s="74">
        <f>SUM(W46:W53)</f>
        <v>1163.56</v>
      </c>
      <c r="X45" s="74">
        <f t="shared" ref="X45" si="0">SUM(X46:X53)</f>
        <v>1163.56</v>
      </c>
      <c r="Y45" s="35"/>
    </row>
    <row r="46" spans="2:25" s="47" customFormat="1" ht="52.5" hidden="1" customHeight="1" x14ac:dyDescent="0.25">
      <c r="B46" s="14"/>
      <c r="C46" s="75" t="s">
        <v>140</v>
      </c>
      <c r="D46" s="75" t="s">
        <v>75</v>
      </c>
      <c r="E46" s="42" t="s">
        <v>37</v>
      </c>
      <c r="F46" s="76" t="s">
        <v>55</v>
      </c>
      <c r="G46" s="59" t="s">
        <v>76</v>
      </c>
      <c r="H46" s="59" t="s">
        <v>51</v>
      </c>
      <c r="I46" s="65"/>
      <c r="J46" s="110"/>
      <c r="K46" s="101"/>
      <c r="L46" s="65"/>
      <c r="M46" s="65"/>
      <c r="N46" s="77">
        <v>0</v>
      </c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47" t="s">
        <v>137</v>
      </c>
    </row>
    <row r="47" spans="2:25" s="47" customFormat="1" ht="52.5" customHeight="1" x14ac:dyDescent="0.25">
      <c r="B47" s="14" t="s">
        <v>74</v>
      </c>
      <c r="C47" s="75" t="s">
        <v>140</v>
      </c>
      <c r="D47" s="78" t="s">
        <v>75</v>
      </c>
      <c r="E47" s="51" t="s">
        <v>37</v>
      </c>
      <c r="F47" s="57" t="s">
        <v>58</v>
      </c>
      <c r="G47" s="58" t="s">
        <v>76</v>
      </c>
      <c r="H47" s="58" t="s">
        <v>51</v>
      </c>
      <c r="I47" s="65">
        <v>708.3</v>
      </c>
      <c r="J47" s="113">
        <v>46021</v>
      </c>
      <c r="K47" s="101">
        <v>708.3</v>
      </c>
      <c r="L47" s="65">
        <f>K47</f>
        <v>708.3</v>
      </c>
      <c r="M47" s="79"/>
      <c r="N47" s="80"/>
      <c r="O47" s="80"/>
      <c r="P47" s="80"/>
      <c r="Q47" s="80"/>
      <c r="R47" s="80"/>
      <c r="S47" s="80"/>
      <c r="T47" s="80"/>
      <c r="U47" s="80">
        <v>101.16</v>
      </c>
      <c r="V47" s="80"/>
      <c r="W47" s="80">
        <v>101.16</v>
      </c>
      <c r="X47" s="80">
        <v>101.16</v>
      </c>
    </row>
    <row r="48" spans="2:25" s="35" customFormat="1" ht="63" x14ac:dyDescent="0.25">
      <c r="B48" s="14" t="s">
        <v>77</v>
      </c>
      <c r="C48" s="75" t="s">
        <v>140</v>
      </c>
      <c r="D48" s="78" t="s">
        <v>75</v>
      </c>
      <c r="E48" s="51" t="s">
        <v>37</v>
      </c>
      <c r="F48" s="81" t="s">
        <v>79</v>
      </c>
      <c r="G48" s="58" t="s">
        <v>80</v>
      </c>
      <c r="H48" s="58" t="s">
        <v>51</v>
      </c>
      <c r="I48" s="79">
        <v>3733.6</v>
      </c>
      <c r="J48" s="113">
        <v>46021</v>
      </c>
      <c r="K48" s="79">
        <v>3733.6</v>
      </c>
      <c r="L48" s="79">
        <v>3733.6</v>
      </c>
      <c r="M48" s="79"/>
      <c r="N48" s="80"/>
      <c r="O48" s="80"/>
      <c r="P48" s="80"/>
      <c r="Q48" s="80"/>
      <c r="R48" s="80"/>
      <c r="S48" s="80"/>
      <c r="T48" s="80"/>
      <c r="U48" s="80">
        <v>292.92</v>
      </c>
      <c r="V48" s="80"/>
      <c r="W48" s="80">
        <v>292.92</v>
      </c>
      <c r="X48" s="80">
        <v>292.92</v>
      </c>
      <c r="Y48" s="48"/>
    </row>
    <row r="49" spans="1:25" s="35" customFormat="1" ht="47.25" x14ac:dyDescent="0.25">
      <c r="B49" s="14" t="s">
        <v>78</v>
      </c>
      <c r="C49" s="75" t="s">
        <v>140</v>
      </c>
      <c r="D49" s="78" t="s">
        <v>75</v>
      </c>
      <c r="E49" s="51" t="s">
        <v>37</v>
      </c>
      <c r="F49" s="57" t="s">
        <v>64</v>
      </c>
      <c r="G49" s="58" t="s">
        <v>65</v>
      </c>
      <c r="H49" s="58" t="s">
        <v>66</v>
      </c>
      <c r="I49" s="54">
        <v>1</v>
      </c>
      <c r="J49" s="113">
        <v>46021</v>
      </c>
      <c r="K49" s="79">
        <v>1</v>
      </c>
      <c r="L49" s="79">
        <v>1</v>
      </c>
      <c r="M49" s="79"/>
      <c r="N49" s="80"/>
      <c r="O49" s="80"/>
      <c r="P49" s="80"/>
      <c r="Q49" s="80"/>
      <c r="R49" s="80"/>
      <c r="S49" s="80"/>
      <c r="T49" s="80"/>
      <c r="U49" s="80">
        <v>4.5</v>
      </c>
      <c r="V49" s="80"/>
      <c r="W49" s="80">
        <v>4.5</v>
      </c>
      <c r="X49" s="80">
        <v>4.5</v>
      </c>
      <c r="Y49" s="48"/>
    </row>
    <row r="50" spans="1:25" s="35" customFormat="1" ht="85.15" customHeight="1" x14ac:dyDescent="0.25">
      <c r="B50" s="14" t="s">
        <v>83</v>
      </c>
      <c r="C50" s="75" t="s">
        <v>140</v>
      </c>
      <c r="D50" s="78" t="s">
        <v>75</v>
      </c>
      <c r="E50" s="56" t="s">
        <v>107</v>
      </c>
      <c r="F50" s="57" t="s">
        <v>108</v>
      </c>
      <c r="G50" s="58" t="s">
        <v>76</v>
      </c>
      <c r="H50" s="58" t="s">
        <v>84</v>
      </c>
      <c r="I50" s="66">
        <v>1242.5</v>
      </c>
      <c r="J50" s="113">
        <v>46022</v>
      </c>
      <c r="K50" s="79">
        <v>1242.5</v>
      </c>
      <c r="L50" s="79">
        <v>1242.5</v>
      </c>
      <c r="M50" s="79"/>
      <c r="N50" s="80"/>
      <c r="O50" s="80"/>
      <c r="P50" s="80"/>
      <c r="Q50" s="80"/>
      <c r="R50" s="80"/>
      <c r="S50" s="80"/>
      <c r="T50" s="80"/>
      <c r="U50" s="80">
        <v>441.96</v>
      </c>
      <c r="V50" s="80"/>
      <c r="W50" s="80">
        <v>441.96</v>
      </c>
      <c r="X50" s="80">
        <v>441.96</v>
      </c>
      <c r="Y50" s="117" t="s">
        <v>138</v>
      </c>
    </row>
    <row r="51" spans="1:25" s="35" customFormat="1" ht="78.75" x14ac:dyDescent="0.25">
      <c r="B51" s="14" t="s">
        <v>85</v>
      </c>
      <c r="C51" s="75" t="s">
        <v>140</v>
      </c>
      <c r="D51" s="78" t="s">
        <v>75</v>
      </c>
      <c r="E51" s="56" t="s">
        <v>107</v>
      </c>
      <c r="F51" s="57" t="s">
        <v>109</v>
      </c>
      <c r="G51" s="58" t="s">
        <v>86</v>
      </c>
      <c r="H51" s="58" t="s">
        <v>84</v>
      </c>
      <c r="I51" s="66">
        <v>520.4</v>
      </c>
      <c r="J51" s="113">
        <v>46021</v>
      </c>
      <c r="K51" s="66">
        <v>520.4</v>
      </c>
      <c r="L51" s="66">
        <v>520.4</v>
      </c>
      <c r="M51" s="79"/>
      <c r="N51" s="80"/>
      <c r="O51" s="80"/>
      <c r="P51" s="80"/>
      <c r="Q51" s="80"/>
      <c r="R51" s="80"/>
      <c r="S51" s="80"/>
      <c r="T51" s="80"/>
      <c r="U51" s="80">
        <v>149.68</v>
      </c>
      <c r="V51" s="80"/>
      <c r="W51" s="80">
        <v>149.68</v>
      </c>
      <c r="X51" s="80">
        <v>149.68</v>
      </c>
      <c r="Y51" s="48"/>
    </row>
    <row r="52" spans="1:25" s="35" customFormat="1" ht="78.75" x14ac:dyDescent="0.25">
      <c r="B52" s="14" t="s">
        <v>87</v>
      </c>
      <c r="C52" s="75" t="s">
        <v>140</v>
      </c>
      <c r="D52" s="78" t="s">
        <v>75</v>
      </c>
      <c r="E52" s="56" t="s">
        <v>107</v>
      </c>
      <c r="F52" s="57" t="s">
        <v>110</v>
      </c>
      <c r="G52" s="58" t="s">
        <v>86</v>
      </c>
      <c r="H52" s="58" t="s">
        <v>84</v>
      </c>
      <c r="I52" s="66">
        <v>224.4</v>
      </c>
      <c r="J52" s="113">
        <v>46021</v>
      </c>
      <c r="K52" s="66">
        <v>224.4</v>
      </c>
      <c r="L52" s="66">
        <v>224.4</v>
      </c>
      <c r="M52" s="79"/>
      <c r="N52" s="80"/>
      <c r="O52" s="80"/>
      <c r="P52" s="80"/>
      <c r="Q52" s="80"/>
      <c r="R52" s="80"/>
      <c r="S52" s="80"/>
      <c r="T52" s="80"/>
      <c r="U52" s="80">
        <v>70.23</v>
      </c>
      <c r="V52" s="80"/>
      <c r="W52" s="80">
        <v>70.23</v>
      </c>
      <c r="X52" s="80">
        <v>70.23</v>
      </c>
      <c r="Y52" s="48"/>
    </row>
    <row r="53" spans="1:25" s="35" customFormat="1" ht="78.75" x14ac:dyDescent="0.25">
      <c r="B53" s="14" t="s">
        <v>88</v>
      </c>
      <c r="C53" s="75" t="s">
        <v>140</v>
      </c>
      <c r="D53" s="78" t="s">
        <v>75</v>
      </c>
      <c r="E53" s="56" t="s">
        <v>107</v>
      </c>
      <c r="F53" s="57" t="s">
        <v>111</v>
      </c>
      <c r="G53" s="58" t="s">
        <v>86</v>
      </c>
      <c r="H53" s="58" t="s">
        <v>84</v>
      </c>
      <c r="I53" s="66">
        <v>378.2</v>
      </c>
      <c r="J53" s="113">
        <v>46021</v>
      </c>
      <c r="K53" s="66">
        <v>378.2</v>
      </c>
      <c r="L53" s="66">
        <v>378.2</v>
      </c>
      <c r="M53" s="79"/>
      <c r="N53" s="80"/>
      <c r="O53" s="80"/>
      <c r="P53" s="80"/>
      <c r="Q53" s="80"/>
      <c r="R53" s="80"/>
      <c r="S53" s="80"/>
      <c r="T53" s="80"/>
      <c r="U53" s="80">
        <v>103.11</v>
      </c>
      <c r="V53" s="80"/>
      <c r="W53" s="80">
        <v>103.11</v>
      </c>
      <c r="X53" s="80">
        <v>103.11</v>
      </c>
      <c r="Y53" s="48"/>
    </row>
    <row r="54" spans="1:25" ht="31.5" hidden="1" x14ac:dyDescent="0.25">
      <c r="B54" s="14" t="s">
        <v>172</v>
      </c>
      <c r="C54" s="82" t="s">
        <v>71</v>
      </c>
      <c r="D54" s="82"/>
      <c r="E54" s="83" t="s">
        <v>32</v>
      </c>
      <c r="F54" s="64" t="s">
        <v>81</v>
      </c>
      <c r="G54" s="83" t="s">
        <v>35</v>
      </c>
      <c r="H54" s="83" t="s">
        <v>35</v>
      </c>
      <c r="I54" s="84" t="s">
        <v>35</v>
      </c>
      <c r="J54" s="114" t="s">
        <v>35</v>
      </c>
      <c r="K54" s="84" t="s">
        <v>35</v>
      </c>
      <c r="L54" s="84" t="s">
        <v>35</v>
      </c>
      <c r="M54" s="84"/>
      <c r="N54" s="85">
        <f>SUM(N55)</f>
        <v>0</v>
      </c>
      <c r="O54" s="85"/>
      <c r="P54" s="85"/>
      <c r="Q54" s="85"/>
      <c r="R54" s="85"/>
      <c r="S54" s="85"/>
      <c r="T54" s="85"/>
      <c r="U54" s="85">
        <f>SUM(U55)</f>
        <v>0</v>
      </c>
      <c r="V54" s="85"/>
      <c r="W54" s="85">
        <f>SUM(W55)</f>
        <v>0</v>
      </c>
      <c r="X54" s="85">
        <f>SUM(X55)</f>
        <v>0</v>
      </c>
      <c r="Y54" s="86"/>
    </row>
    <row r="55" spans="1:25" ht="67.5" hidden="1" customHeight="1" x14ac:dyDescent="0.25">
      <c r="A55" s="87"/>
      <c r="B55" s="60" t="s">
        <v>83</v>
      </c>
      <c r="C55" s="78" t="s">
        <v>71</v>
      </c>
      <c r="D55" s="78"/>
      <c r="E55" s="51" t="s">
        <v>37</v>
      </c>
      <c r="F55" s="57"/>
      <c r="G55" s="58" t="s">
        <v>82</v>
      </c>
      <c r="H55" s="58" t="s">
        <v>36</v>
      </c>
      <c r="I55" s="79">
        <v>0</v>
      </c>
      <c r="J55" s="113"/>
      <c r="K55" s="79">
        <v>0</v>
      </c>
      <c r="L55" s="79">
        <v>0</v>
      </c>
      <c r="M55" s="79"/>
      <c r="N55" s="80">
        <v>0</v>
      </c>
      <c r="O55" s="80"/>
      <c r="P55" s="80"/>
      <c r="Q55" s="80"/>
      <c r="R55" s="80"/>
      <c r="S55" s="80"/>
      <c r="T55" s="80"/>
      <c r="U55" s="80">
        <v>0</v>
      </c>
      <c r="V55" s="80"/>
      <c r="W55" s="80">
        <v>0</v>
      </c>
      <c r="X55" s="80">
        <v>0</v>
      </c>
    </row>
    <row r="56" spans="1:25" ht="53.25" hidden="1" customHeight="1" x14ac:dyDescent="0.25">
      <c r="A56" s="87"/>
      <c r="B56" s="60" t="s">
        <v>85</v>
      </c>
      <c r="C56" s="88" t="s">
        <v>71</v>
      </c>
      <c r="D56" s="88"/>
      <c r="E56" s="56"/>
      <c r="F56" s="57"/>
      <c r="G56" s="58" t="s">
        <v>76</v>
      </c>
      <c r="H56" s="58" t="s">
        <v>84</v>
      </c>
      <c r="I56" s="66"/>
      <c r="J56" s="111"/>
      <c r="K56" s="66">
        <v>0</v>
      </c>
      <c r="L56" s="66">
        <v>0</v>
      </c>
      <c r="M56" s="66"/>
      <c r="N56" s="89"/>
      <c r="O56" s="89"/>
      <c r="P56" s="89"/>
      <c r="Q56" s="89"/>
      <c r="R56" s="89"/>
      <c r="S56" s="89"/>
      <c r="T56" s="89"/>
      <c r="U56" s="89">
        <v>0</v>
      </c>
      <c r="V56" s="89"/>
      <c r="W56" s="89">
        <v>0</v>
      </c>
      <c r="X56" s="89">
        <v>0</v>
      </c>
    </row>
    <row r="57" spans="1:25" ht="53.25" hidden="1" customHeight="1" x14ac:dyDescent="0.25">
      <c r="A57" s="87"/>
      <c r="B57" s="60" t="s">
        <v>87</v>
      </c>
      <c r="C57" s="88" t="s">
        <v>71</v>
      </c>
      <c r="D57" s="88"/>
      <c r="E57" s="56"/>
      <c r="F57" s="57"/>
      <c r="G57" s="58" t="s">
        <v>86</v>
      </c>
      <c r="H57" s="58" t="s">
        <v>84</v>
      </c>
      <c r="I57" s="66"/>
      <c r="J57" s="111"/>
      <c r="K57" s="66">
        <v>0</v>
      </c>
      <c r="L57" s="66">
        <v>0</v>
      </c>
      <c r="M57" s="66"/>
      <c r="N57" s="89"/>
      <c r="O57" s="89"/>
      <c r="P57" s="89"/>
      <c r="Q57" s="89"/>
      <c r="R57" s="89"/>
      <c r="S57" s="89"/>
      <c r="T57" s="89"/>
      <c r="U57" s="89">
        <v>0</v>
      </c>
      <c r="V57" s="89"/>
      <c r="W57" s="89">
        <v>0</v>
      </c>
      <c r="X57" s="89">
        <v>0</v>
      </c>
    </row>
    <row r="58" spans="1:25" ht="53.25" hidden="1" customHeight="1" x14ac:dyDescent="0.25">
      <c r="A58" s="87"/>
      <c r="B58" s="60" t="s">
        <v>88</v>
      </c>
      <c r="C58" s="88" t="s">
        <v>71</v>
      </c>
      <c r="D58" s="88"/>
      <c r="E58" s="56"/>
      <c r="F58" s="57"/>
      <c r="G58" s="58" t="s">
        <v>86</v>
      </c>
      <c r="H58" s="58" t="s">
        <v>84</v>
      </c>
      <c r="I58" s="66"/>
      <c r="J58" s="111"/>
      <c r="K58" s="66">
        <v>0</v>
      </c>
      <c r="L58" s="66">
        <v>0</v>
      </c>
      <c r="M58" s="66"/>
      <c r="N58" s="89"/>
      <c r="O58" s="89"/>
      <c r="P58" s="89"/>
      <c r="Q58" s="89"/>
      <c r="R58" s="89"/>
      <c r="S58" s="89"/>
      <c r="T58" s="89"/>
      <c r="U58" s="89">
        <v>0</v>
      </c>
      <c r="V58" s="89"/>
      <c r="W58" s="89">
        <v>0</v>
      </c>
      <c r="X58" s="89">
        <v>0</v>
      </c>
    </row>
    <row r="59" spans="1:25" ht="47.25" hidden="1" x14ac:dyDescent="0.25">
      <c r="C59" s="88" t="s">
        <v>71</v>
      </c>
      <c r="D59" s="88"/>
      <c r="E59" s="56"/>
      <c r="F59" s="57"/>
      <c r="G59" s="58" t="s">
        <v>86</v>
      </c>
      <c r="H59" s="58" t="s">
        <v>84</v>
      </c>
      <c r="I59" s="66"/>
      <c r="J59" s="111"/>
      <c r="K59" s="66">
        <v>0</v>
      </c>
      <c r="L59" s="66">
        <v>0</v>
      </c>
      <c r="M59" s="66"/>
      <c r="N59" s="89"/>
      <c r="O59" s="89"/>
      <c r="P59" s="89"/>
      <c r="Q59" s="89"/>
      <c r="R59" s="89"/>
      <c r="S59" s="89"/>
      <c r="T59" s="89"/>
      <c r="U59" s="89">
        <v>0</v>
      </c>
      <c r="V59" s="89"/>
      <c r="W59" s="89">
        <v>0</v>
      </c>
      <c r="X59" s="89">
        <v>0</v>
      </c>
    </row>
    <row r="60" spans="1:25" ht="47.25" x14ac:dyDescent="0.25">
      <c r="C60" s="71" t="s">
        <v>140</v>
      </c>
      <c r="D60" s="71">
        <v>85460</v>
      </c>
      <c r="E60" s="73" t="s">
        <v>35</v>
      </c>
      <c r="F60" s="38" t="s">
        <v>89</v>
      </c>
      <c r="G60" s="37" t="s">
        <v>35</v>
      </c>
      <c r="H60" s="37" t="s">
        <v>35</v>
      </c>
      <c r="I60" s="72" t="s">
        <v>35</v>
      </c>
      <c r="J60" s="112" t="s">
        <v>35</v>
      </c>
      <c r="K60" s="73" t="s">
        <v>35</v>
      </c>
      <c r="L60" s="73" t="s">
        <v>35</v>
      </c>
      <c r="M60" s="73"/>
      <c r="N60" s="74">
        <f>SUM(N61:N61)</f>
        <v>0</v>
      </c>
      <c r="O60" s="74"/>
      <c r="P60" s="74"/>
      <c r="Q60" s="74"/>
      <c r="R60" s="74"/>
      <c r="S60" s="74"/>
      <c r="T60" s="74"/>
      <c r="U60" s="74">
        <f>U61</f>
        <v>2753.63</v>
      </c>
      <c r="V60" s="74"/>
      <c r="W60" s="74">
        <v>0</v>
      </c>
      <c r="X60" s="74">
        <v>0</v>
      </c>
    </row>
    <row r="61" spans="1:25" ht="47.25" x14ac:dyDescent="0.25">
      <c r="B61" s="14" t="s">
        <v>90</v>
      </c>
      <c r="C61" s="75" t="s">
        <v>140</v>
      </c>
      <c r="D61" s="75">
        <v>85460</v>
      </c>
      <c r="E61" s="90" t="s">
        <v>37</v>
      </c>
      <c r="F61" s="42" t="s">
        <v>105</v>
      </c>
      <c r="G61" s="44" t="s">
        <v>69</v>
      </c>
      <c r="H61" s="44" t="s">
        <v>36</v>
      </c>
      <c r="I61" s="65">
        <v>1</v>
      </c>
      <c r="J61" s="113">
        <v>45991</v>
      </c>
      <c r="K61" s="45">
        <v>0</v>
      </c>
      <c r="L61" s="45">
        <v>0</v>
      </c>
      <c r="M61" s="45"/>
      <c r="N61" s="46"/>
      <c r="O61" s="46"/>
      <c r="P61" s="46"/>
      <c r="Q61" s="46"/>
      <c r="R61" s="46"/>
      <c r="S61" s="46"/>
      <c r="T61" s="46"/>
      <c r="U61" s="46">
        <v>2753.63</v>
      </c>
      <c r="V61" s="46"/>
      <c r="W61" s="46">
        <v>0</v>
      </c>
      <c r="X61" s="46">
        <v>0</v>
      </c>
    </row>
    <row r="62" spans="1:25" x14ac:dyDescent="0.25">
      <c r="F62" s="91"/>
    </row>
    <row r="63" spans="1:25" x14ac:dyDescent="0.25">
      <c r="F63" s="91"/>
    </row>
    <row r="64" spans="1:25" x14ac:dyDescent="0.25">
      <c r="F64" s="91"/>
    </row>
    <row r="65" spans="6:6" x14ac:dyDescent="0.25">
      <c r="F65" s="91"/>
    </row>
    <row r="66" spans="6:6" x14ac:dyDescent="0.25">
      <c r="F66" s="91"/>
    </row>
    <row r="67" spans="6:6" x14ac:dyDescent="0.25">
      <c r="F67" s="91"/>
    </row>
    <row r="68" spans="6:6" x14ac:dyDescent="0.25">
      <c r="F68" s="91"/>
    </row>
    <row r="69" spans="6:6" x14ac:dyDescent="0.25">
      <c r="F69" s="91"/>
    </row>
    <row r="70" spans="6:6" x14ac:dyDescent="0.25">
      <c r="F70" s="91"/>
    </row>
    <row r="71" spans="6:6" x14ac:dyDescent="0.25">
      <c r="F71" s="91"/>
    </row>
    <row r="72" spans="6:6" x14ac:dyDescent="0.25">
      <c r="F72" s="91"/>
    </row>
    <row r="73" spans="6:6" x14ac:dyDescent="0.25">
      <c r="F73" s="91"/>
    </row>
    <row r="74" spans="6:6" x14ac:dyDescent="0.25">
      <c r="F74" s="91"/>
    </row>
    <row r="75" spans="6:6" x14ac:dyDescent="0.25">
      <c r="F75" s="91"/>
    </row>
    <row r="76" spans="6:6" x14ac:dyDescent="0.25">
      <c r="F76" s="91"/>
    </row>
    <row r="77" spans="6:6" x14ac:dyDescent="0.25">
      <c r="F77" s="91"/>
    </row>
    <row r="78" spans="6:6" x14ac:dyDescent="0.25">
      <c r="F78" s="91"/>
    </row>
    <row r="79" spans="6:6" x14ac:dyDescent="0.25">
      <c r="F79" s="91"/>
    </row>
    <row r="80" spans="6:6" x14ac:dyDescent="0.25">
      <c r="F80" s="91"/>
    </row>
    <row r="81" spans="6:6" x14ac:dyDescent="0.25">
      <c r="F81" s="91"/>
    </row>
    <row r="82" spans="6:6" x14ac:dyDescent="0.25">
      <c r="F82" s="91"/>
    </row>
    <row r="83" spans="6:6" x14ac:dyDescent="0.25">
      <c r="F83" s="91"/>
    </row>
    <row r="84" spans="6:6" x14ac:dyDescent="0.25">
      <c r="F84" s="91"/>
    </row>
    <row r="85" spans="6:6" x14ac:dyDescent="0.25">
      <c r="F85" s="91"/>
    </row>
    <row r="86" spans="6:6" x14ac:dyDescent="0.25">
      <c r="F86" s="91"/>
    </row>
    <row r="87" spans="6:6" x14ac:dyDescent="0.25">
      <c r="F87" s="91"/>
    </row>
    <row r="88" spans="6:6" x14ac:dyDescent="0.25">
      <c r="F88" s="91"/>
    </row>
    <row r="89" spans="6:6" x14ac:dyDescent="0.25">
      <c r="F89" s="91"/>
    </row>
    <row r="90" spans="6:6" x14ac:dyDescent="0.25">
      <c r="F90" s="91"/>
    </row>
    <row r="91" spans="6:6" x14ac:dyDescent="0.25">
      <c r="F91" s="91"/>
    </row>
    <row r="92" spans="6:6" x14ac:dyDescent="0.25">
      <c r="F92" s="91"/>
    </row>
    <row r="93" spans="6:6" x14ac:dyDescent="0.25">
      <c r="F93" s="91"/>
    </row>
    <row r="94" spans="6:6" x14ac:dyDescent="0.25">
      <c r="F94" s="91"/>
    </row>
    <row r="95" spans="6:6" x14ac:dyDescent="0.25">
      <c r="F95" s="91"/>
    </row>
    <row r="96" spans="6:6" x14ac:dyDescent="0.25">
      <c r="F96" s="91"/>
    </row>
    <row r="97" spans="6:6" x14ac:dyDescent="0.25">
      <c r="F97" s="91"/>
    </row>
    <row r="98" spans="6:6" x14ac:dyDescent="0.25">
      <c r="F98" s="91"/>
    </row>
    <row r="99" spans="6:6" x14ac:dyDescent="0.25">
      <c r="F99" s="91"/>
    </row>
    <row r="100" spans="6:6" x14ac:dyDescent="0.25">
      <c r="F100" s="91"/>
    </row>
    <row r="101" spans="6:6" x14ac:dyDescent="0.25">
      <c r="F101" s="91"/>
    </row>
    <row r="102" spans="6:6" x14ac:dyDescent="0.25">
      <c r="F102" s="91"/>
    </row>
    <row r="103" spans="6:6" x14ac:dyDescent="0.25">
      <c r="F103" s="91"/>
    </row>
    <row r="104" spans="6:6" x14ac:dyDescent="0.25">
      <c r="F104" s="91"/>
    </row>
    <row r="105" spans="6:6" x14ac:dyDescent="0.25">
      <c r="F105" s="91"/>
    </row>
    <row r="106" spans="6:6" x14ac:dyDescent="0.25">
      <c r="F106" s="91"/>
    </row>
    <row r="107" spans="6:6" x14ac:dyDescent="0.25">
      <c r="F107" s="91"/>
    </row>
    <row r="108" spans="6:6" x14ac:dyDescent="0.25">
      <c r="F108" s="91"/>
    </row>
    <row r="109" spans="6:6" x14ac:dyDescent="0.25">
      <c r="F109" s="91"/>
    </row>
    <row r="110" spans="6:6" x14ac:dyDescent="0.25">
      <c r="F110" s="91"/>
    </row>
    <row r="111" spans="6:6" x14ac:dyDescent="0.25">
      <c r="F111" s="91"/>
    </row>
    <row r="112" spans="6:6" x14ac:dyDescent="0.25">
      <c r="F112" s="91"/>
    </row>
    <row r="113" spans="6:6" x14ac:dyDescent="0.25">
      <c r="F113" s="91"/>
    </row>
    <row r="114" spans="6:6" x14ac:dyDescent="0.25">
      <c r="F114" s="91"/>
    </row>
    <row r="115" spans="6:6" x14ac:dyDescent="0.25">
      <c r="F115" s="91"/>
    </row>
    <row r="116" spans="6:6" x14ac:dyDescent="0.25">
      <c r="F116" s="91"/>
    </row>
    <row r="117" spans="6:6" x14ac:dyDescent="0.25">
      <c r="F117" s="91"/>
    </row>
    <row r="118" spans="6:6" x14ac:dyDescent="0.25">
      <c r="F118" s="91"/>
    </row>
    <row r="119" spans="6:6" x14ac:dyDescent="0.25">
      <c r="F119" s="91"/>
    </row>
    <row r="120" spans="6:6" x14ac:dyDescent="0.25">
      <c r="F120" s="91"/>
    </row>
    <row r="121" spans="6:6" x14ac:dyDescent="0.25">
      <c r="F121" s="91"/>
    </row>
    <row r="122" spans="6:6" x14ac:dyDescent="0.25">
      <c r="F122" s="91"/>
    </row>
    <row r="123" spans="6:6" x14ac:dyDescent="0.25">
      <c r="F123" s="91"/>
    </row>
    <row r="124" spans="6:6" x14ac:dyDescent="0.25">
      <c r="F124" s="91"/>
    </row>
    <row r="125" spans="6:6" x14ac:dyDescent="0.25">
      <c r="F125" s="91"/>
    </row>
    <row r="126" spans="6:6" x14ac:dyDescent="0.25">
      <c r="F126" s="91"/>
    </row>
    <row r="127" spans="6:6" x14ac:dyDescent="0.25">
      <c r="F127" s="91"/>
    </row>
    <row r="128" spans="6:6" x14ac:dyDescent="0.25">
      <c r="F128" s="91"/>
    </row>
    <row r="129" spans="6:6" x14ac:dyDescent="0.25">
      <c r="F129" s="91"/>
    </row>
    <row r="130" spans="6:6" x14ac:dyDescent="0.25">
      <c r="F130" s="91"/>
    </row>
    <row r="131" spans="6:6" x14ac:dyDescent="0.25">
      <c r="F131" s="91"/>
    </row>
    <row r="132" spans="6:6" x14ac:dyDescent="0.25">
      <c r="F132" s="91"/>
    </row>
    <row r="133" spans="6:6" x14ac:dyDescent="0.25">
      <c r="F133" s="91"/>
    </row>
    <row r="134" spans="6:6" x14ac:dyDescent="0.25">
      <c r="F134" s="91"/>
    </row>
    <row r="135" spans="6:6" x14ac:dyDescent="0.25">
      <c r="F135" s="91"/>
    </row>
    <row r="136" spans="6:6" x14ac:dyDescent="0.25">
      <c r="F136" s="91"/>
    </row>
    <row r="137" spans="6:6" x14ac:dyDescent="0.25">
      <c r="F137" s="91"/>
    </row>
    <row r="138" spans="6:6" x14ac:dyDescent="0.25">
      <c r="F138" s="91"/>
    </row>
    <row r="139" spans="6:6" x14ac:dyDescent="0.25">
      <c r="F139" s="91"/>
    </row>
    <row r="140" spans="6:6" x14ac:dyDescent="0.25">
      <c r="F140" s="91"/>
    </row>
    <row r="141" spans="6:6" x14ac:dyDescent="0.25">
      <c r="F141" s="91"/>
    </row>
    <row r="142" spans="6:6" x14ac:dyDescent="0.25">
      <c r="F142" s="91"/>
    </row>
  </sheetData>
  <autoFilter ref="A12:Y12" xr:uid="{8D483445-8605-402A-B4DC-99F503AAF3BD}"/>
  <mergeCells count="26">
    <mergeCell ref="C8:C11"/>
    <mergeCell ref="D8:D11"/>
    <mergeCell ref="E8:E11"/>
    <mergeCell ref="F8:F11"/>
    <mergeCell ref="G8:L8"/>
    <mergeCell ref="G9:G11"/>
    <mergeCell ref="H9:H11"/>
    <mergeCell ref="I9:L9"/>
    <mergeCell ref="I10:J10"/>
    <mergeCell ref="K10:K11"/>
    <mergeCell ref="L2:X2"/>
    <mergeCell ref="W5:X5"/>
    <mergeCell ref="N8:X8"/>
    <mergeCell ref="P9:P11"/>
    <mergeCell ref="Q9:Q11"/>
    <mergeCell ref="R9:R11"/>
    <mergeCell ref="N9:N11"/>
    <mergeCell ref="O9:O11"/>
    <mergeCell ref="L10:L11"/>
    <mergeCell ref="S9:S11"/>
    <mergeCell ref="T9:T11"/>
    <mergeCell ref="U9:U11"/>
    <mergeCell ref="W9:W11"/>
    <mergeCell ref="X9:X11"/>
    <mergeCell ref="V10:V11"/>
    <mergeCell ref="W4:X4"/>
  </mergeCells>
  <phoneticPr fontId="18" type="noConversion"/>
  <pageMargins left="0.39370078740157483" right="0.35433070866141736" top="0.74803149606299213" bottom="0.59055118110236227" header="0.31496062992125984" footer="0.31496062992125984"/>
  <pageSetup paperSize="9" scale="56" fitToHeight="0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0F5B5-D3D8-4E9A-8F9D-52E8C5B89E56}">
  <dimension ref="B1:K12"/>
  <sheetViews>
    <sheetView topLeftCell="A4" workbookViewId="0">
      <selection activeCell="K7" sqref="K7"/>
    </sheetView>
  </sheetViews>
  <sheetFormatPr defaultRowHeight="15" x14ac:dyDescent="0.25"/>
  <cols>
    <col min="3" max="3" width="40.42578125" customWidth="1"/>
    <col min="4" max="4" width="20.5703125" customWidth="1"/>
    <col min="5" max="5" width="15" customWidth="1"/>
    <col min="6" max="6" width="11.85546875" customWidth="1"/>
    <col min="7" max="7" width="12.42578125" customWidth="1"/>
    <col min="10" max="10" width="11.7109375" customWidth="1"/>
    <col min="11" max="11" width="42.140625" customWidth="1"/>
  </cols>
  <sheetData>
    <row r="1" spans="2:11" ht="22.5" customHeight="1" x14ac:dyDescent="0.25">
      <c r="J1" s="201" t="s">
        <v>91</v>
      </c>
      <c r="K1" s="202"/>
    </row>
    <row r="2" spans="2:11" ht="90.75" customHeight="1" x14ac:dyDescent="0.25">
      <c r="J2" s="202"/>
      <c r="K2" s="202"/>
    </row>
    <row r="3" spans="2:11" ht="18.75" customHeight="1" x14ac:dyDescent="0.25">
      <c r="B3" s="203" t="s">
        <v>38</v>
      </c>
      <c r="C3" s="204"/>
      <c r="D3" s="204"/>
      <c r="E3" s="204"/>
      <c r="F3" s="204"/>
      <c r="G3" s="204"/>
      <c r="H3" s="204"/>
      <c r="I3" s="204"/>
      <c r="J3" s="204"/>
      <c r="K3" s="204"/>
    </row>
    <row r="4" spans="2:11" ht="63" x14ac:dyDescent="0.25">
      <c r="B4" s="10" t="s">
        <v>39</v>
      </c>
      <c r="C4" s="10" t="s">
        <v>40</v>
      </c>
      <c r="D4" s="10" t="s">
        <v>41</v>
      </c>
      <c r="E4" s="10" t="s">
        <v>42</v>
      </c>
      <c r="F4" s="10" t="s">
        <v>43</v>
      </c>
      <c r="G4" s="10" t="s">
        <v>44</v>
      </c>
      <c r="H4" s="10" t="s">
        <v>45</v>
      </c>
      <c r="I4" s="10" t="s">
        <v>46</v>
      </c>
      <c r="J4" s="10" t="s">
        <v>4</v>
      </c>
      <c r="K4" s="10" t="s">
        <v>47</v>
      </c>
    </row>
    <row r="5" spans="2:11" ht="15.75" customHeight="1" x14ac:dyDescent="0.25">
      <c r="B5" s="10" t="s">
        <v>8</v>
      </c>
      <c r="C5" s="179" t="s">
        <v>92</v>
      </c>
      <c r="D5" s="180"/>
      <c r="E5" s="180"/>
      <c r="F5" s="180"/>
      <c r="G5" s="180"/>
      <c r="H5" s="180"/>
      <c r="I5" s="180"/>
      <c r="J5" s="180"/>
      <c r="K5" s="181"/>
    </row>
    <row r="6" spans="2:11" ht="110.25" x14ac:dyDescent="0.25">
      <c r="B6" s="10" t="s">
        <v>17</v>
      </c>
      <c r="C6" s="205" t="s">
        <v>93</v>
      </c>
      <c r="D6" s="206"/>
      <c r="E6" s="92" t="s">
        <v>36</v>
      </c>
      <c r="F6" s="93">
        <v>15</v>
      </c>
      <c r="G6" s="94">
        <v>15</v>
      </c>
      <c r="H6" s="93">
        <v>0</v>
      </c>
      <c r="I6" s="93">
        <v>0</v>
      </c>
      <c r="J6" s="94">
        <f>G6+F6</f>
        <v>30</v>
      </c>
      <c r="K6" s="10" t="s">
        <v>48</v>
      </c>
    </row>
    <row r="7" spans="2:11" ht="110.25" x14ac:dyDescent="0.25">
      <c r="B7" s="12" t="s">
        <v>34</v>
      </c>
      <c r="C7" s="11" t="s">
        <v>94</v>
      </c>
      <c r="D7" s="13" t="s">
        <v>95</v>
      </c>
      <c r="E7" s="92" t="s">
        <v>96</v>
      </c>
      <c r="F7" s="95">
        <f>[1]план!I14</f>
        <v>17534.649999999998</v>
      </c>
      <c r="G7" s="95">
        <f t="shared" ref="G7:J8" si="0">F7</f>
        <v>17534.649999999998</v>
      </c>
      <c r="H7" s="95">
        <f t="shared" si="0"/>
        <v>17534.649999999998</v>
      </c>
      <c r="I7" s="95">
        <f t="shared" si="0"/>
        <v>17534.649999999998</v>
      </c>
      <c r="J7" s="95">
        <f t="shared" si="0"/>
        <v>17534.649999999998</v>
      </c>
      <c r="K7" s="10" t="s">
        <v>97</v>
      </c>
    </row>
    <row r="8" spans="2:11" ht="110.25" x14ac:dyDescent="0.25">
      <c r="B8" s="12" t="s">
        <v>71</v>
      </c>
      <c r="C8" s="11" t="s">
        <v>98</v>
      </c>
      <c r="D8" s="13" t="s">
        <v>99</v>
      </c>
      <c r="E8" s="92" t="s">
        <v>96</v>
      </c>
      <c r="F8" s="95">
        <v>4027.3</v>
      </c>
      <c r="G8" s="95">
        <v>6392.8</v>
      </c>
      <c r="H8" s="95">
        <v>4027.3</v>
      </c>
      <c r="I8" s="95">
        <f t="shared" si="0"/>
        <v>4027.3</v>
      </c>
      <c r="J8" s="95">
        <v>4027.3</v>
      </c>
      <c r="K8" s="10" t="s">
        <v>48</v>
      </c>
    </row>
    <row r="12" spans="2:11" x14ac:dyDescent="0.25">
      <c r="G12" s="96"/>
    </row>
  </sheetData>
  <mergeCells count="4">
    <mergeCell ref="J1:K2"/>
    <mergeCell ref="B3:K3"/>
    <mergeCell ref="C5:K5"/>
    <mergeCell ref="C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ПАСПОРТ МП кап рем</vt:lpstr>
      <vt:lpstr>01</vt:lpstr>
      <vt:lpstr>02</vt:lpstr>
      <vt:lpstr>Лист2</vt:lpstr>
      <vt:lpstr>План на 25 кап рем</vt:lpstr>
      <vt:lpstr>Лист1</vt:lpstr>
      <vt:lpstr>'План на 25 кап рем'!Заголовки_для_печати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Албанова Анна Николаевна</dc:creator>
  <cp:lastModifiedBy>Сорокина Марина</cp:lastModifiedBy>
  <cp:lastPrinted>2024-11-12T07:56:43Z</cp:lastPrinted>
  <dcterms:created xsi:type="dcterms:W3CDTF">2015-06-05T18:19:34Z</dcterms:created>
  <dcterms:modified xsi:type="dcterms:W3CDTF">2024-11-19T07:09:42Z</dcterms:modified>
</cp:coreProperties>
</file>