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nalbadyan\Desktop\Марина 2024\ГОРСОВЕТ декабрь 2024\"/>
    </mc:Choice>
  </mc:AlternateContent>
  <xr:revisionPtr revIDLastSave="0" documentId="13_ncr:1_{D9E85A03-55DE-4359-8D7C-0DDF7B5AC42C}" xr6:coauthVersionLast="47" xr6:coauthVersionMax="47" xr10:uidLastSave="{00000000-0000-0000-0000-000000000000}"/>
  <bookViews>
    <workbookView xWindow="-120" yWindow="-120" windowWidth="29040" windowHeight="15840" firstSheet="2" activeTab="2" xr2:uid="{BD3A9220-2F1B-41E1-A41A-ACD5555BAB63}"/>
  </bookViews>
  <sheets>
    <sheet name="приложение 1" sheetId="1" state="hidden" r:id="rId1"/>
    <sheet name="приложение 2" sheetId="2" state="hidden" r:id="rId2"/>
    <sheet name="план" sheetId="5" r:id="rId3"/>
    <sheet name="Лист1" sheetId="6" state="hidden" r:id="rId4"/>
    <sheet name="Лист2" sheetId="7" state="hidden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R28" i="6"/>
  <c r="R29" i="6"/>
  <c r="Q29" i="6"/>
  <c r="F6" i="1"/>
  <c r="J6" i="1" s="1"/>
  <c r="K14" i="5"/>
  <c r="L14" i="5"/>
  <c r="I14" i="5"/>
  <c r="F8" i="2"/>
  <c r="G8" i="2"/>
  <c r="F10" i="2"/>
  <c r="G10" i="2"/>
  <c r="E8" i="2"/>
  <c r="E10" i="2"/>
  <c r="N16" i="5" l="1"/>
  <c r="O16" i="5"/>
  <c r="P16" i="5"/>
  <c r="N18" i="5"/>
  <c r="O18" i="5"/>
  <c r="P18" i="5"/>
  <c r="O22" i="5"/>
  <c r="P22" i="5"/>
  <c r="N22" i="5"/>
  <c r="P15" i="5" l="1"/>
  <c r="N15" i="5"/>
  <c r="N14" i="5" s="1"/>
  <c r="N13" i="5" s="1"/>
  <c r="O15" i="5"/>
  <c r="G20" i="2" l="1"/>
  <c r="G22" i="2"/>
  <c r="F20" i="2"/>
  <c r="F22" i="2"/>
  <c r="E20" i="2"/>
  <c r="E22" i="2"/>
  <c r="O14" i="5" l="1"/>
  <c r="O13" i="5" s="1"/>
  <c r="H7" i="1"/>
  <c r="P14" i="5"/>
  <c r="P13" i="5" s="1"/>
  <c r="C11" i="2"/>
  <c r="C19" i="2" s="1"/>
  <c r="I7" i="1" l="1"/>
  <c r="J7" i="1"/>
  <c r="G13" i="2" l="1"/>
  <c r="G9" i="2" s="1"/>
  <c r="G21" i="2"/>
  <c r="E13" i="2"/>
  <c r="E9" i="2" s="1"/>
  <c r="E21" i="2"/>
  <c r="F13" i="2"/>
  <c r="F9" i="2" s="1"/>
  <c r="F21" i="2"/>
  <c r="F11" i="2" l="1"/>
  <c r="F7" i="2" s="1"/>
  <c r="E17" i="2"/>
  <c r="E15" i="2" s="1"/>
  <c r="E19" i="2"/>
  <c r="E11" i="2"/>
  <c r="E7" i="2" s="1"/>
  <c r="G19" i="2"/>
  <c r="G17" i="2"/>
  <c r="G15" i="2" s="1"/>
  <c r="G11" i="2"/>
  <c r="G7" i="2" s="1"/>
  <c r="F19" i="2"/>
  <c r="F17" i="2"/>
  <c r="F15" i="2" s="1"/>
  <c r="I13" i="6" l="1"/>
  <c r="I12" i="6"/>
  <c r="I11" i="6"/>
  <c r="I15" i="6" l="1"/>
</calcChain>
</file>

<file path=xl/sharedStrings.xml><?xml version="1.0" encoding="utf-8"?>
<sst xmlns="http://schemas.openxmlformats.org/spreadsheetml/2006/main" count="204" uniqueCount="86">
  <si>
    <t>№ п/п</t>
  </si>
  <si>
    <t>Наименование задачи, целевого показателя,  основного мероприятия</t>
  </si>
  <si>
    <t>Наименование показателя основного мероприятия</t>
  </si>
  <si>
    <t>Единица измерения</t>
  </si>
  <si>
    <t>Базовое значение</t>
  </si>
  <si>
    <t>2024 г.</t>
  </si>
  <si>
    <t>2025 г.</t>
  </si>
  <si>
    <t>Целевое значение</t>
  </si>
  <si>
    <t>Ответственный исполнитель / соисполнитель</t>
  </si>
  <si>
    <t>1.</t>
  </si>
  <si>
    <t>Номер основного мероприятия</t>
  </si>
  <si>
    <t>Наименование основного мероприятия</t>
  </si>
  <si>
    <t>Источники финансирования</t>
  </si>
  <si>
    <t>Объемы финансового обеспечения, тыс. руб. </t>
  </si>
  <si>
    <t>2024 год</t>
  </si>
  <si>
    <t>2025 год</t>
  </si>
  <si>
    <t>Общий объем  финансового обеспечения выполнения основных  мероприятий Программы</t>
  </si>
  <si>
    <t>Всего</t>
  </si>
  <si>
    <t>ОБ</t>
  </si>
  <si>
    <t>МБ</t>
  </si>
  <si>
    <t>ПП</t>
  </si>
  <si>
    <t>2026 г.</t>
  </si>
  <si>
    <t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услуг.</t>
  </si>
  <si>
    <t xml:space="preserve">Строительство и проектирование газопроводов </t>
  </si>
  <si>
    <t>Протяженность газопровода</t>
  </si>
  <si>
    <t>Код основного мероприятия муниципальной программы</t>
  </si>
  <si>
    <t>Код направления расходов</t>
  </si>
  <si>
    <t>Исполнитель мероприятия муниципальной программы</t>
  </si>
  <si>
    <t>Основное мероприятие муниципальной программы/направление расходов/мероприятие муниципальной программы</t>
  </si>
  <si>
    <t>Показатели выполнения основного мероприятия муниципальной программы/направления расходов/мероприятия муниципальной программы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</si>
  <si>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</si>
  <si>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</si>
  <si>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</si>
  <si>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</si>
  <si>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(n) год</t>
  </si>
  <si>
    <t>Срок реализации</t>
  </si>
  <si>
    <t>x</t>
  </si>
  <si>
    <t>Всего по программе</t>
  </si>
  <si>
    <t>ПЛАН</t>
  </si>
  <si>
    <t>Комплект документации</t>
  </si>
  <si>
    <t>ед.</t>
  </si>
  <si>
    <t>реализации муниципальной программы "Газификация муниципального образования"</t>
  </si>
  <si>
    <t xml:space="preserve">Приложение № 1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1
к Программе «Газификация муниципального образования»  </t>
  </si>
  <si>
    <t>01</t>
  </si>
  <si>
    <t>Содержание объектов газоснабжения</t>
  </si>
  <si>
    <t>п.м.</t>
  </si>
  <si>
    <t>Строительство: замена участка  распределительного газопровода низкого давления, от выхода ШРП № 27   по ул. Хуторская в г.Светлогорск до отводов к жилым домам пер.Железнодорожному № 4,6 в г.Светлогорск</t>
  </si>
  <si>
    <t>2026 год</t>
  </si>
  <si>
    <t>Проведение технической инвентаризации и постановка на кадастровый учет бесхозяйных сетей газоснабжения</t>
  </si>
  <si>
    <t>МКУ "ОЖКХ"</t>
  </si>
  <si>
    <t>Сведения
о целевых показателях (индикаторах) достижения целей МП, перечень основных 
мероприятий муниципальной программы</t>
  </si>
  <si>
    <t xml:space="preserve">Сведения
 о финансовом обеспечении выполнения основных мероприятий муниципальной программы </t>
  </si>
  <si>
    <t>Задача 1.Обеспечение природным газом населения, объектов жилищно-коммунального хозяйства, иных организаций муниципального образования «Светлогорский городской округ».</t>
  </si>
  <si>
    <t xml:space="preserve">Приложение № 2              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2
к Программе «Газификация муниципального образования»  </t>
  </si>
  <si>
    <t>Разработка проектной и рабочей  документации по строительству газопровода к котельной «Детский круглогодичный спортивно-оздоровительный центр
Калининградская область»п. Приморье (эксплуатационная зона «Приморье») КН 39:05:030502:124</t>
  </si>
  <si>
    <t>1.1.</t>
  </si>
  <si>
    <t>на 2024 г. и плановый период 2025-2026 гг.</t>
  </si>
  <si>
    <t>цель</t>
  </si>
  <si>
    <t>все</t>
  </si>
  <si>
    <t>газ</t>
  </si>
  <si>
    <t>Создание условий для обеспечения природным газом населения, объектов жилищно-коммунального хозяйства, иных организаций муниципального образования «Светлогорский городской округ»</t>
  </si>
  <si>
    <t>х</t>
  </si>
  <si>
    <t xml:space="preserve"> Проектирование</t>
  </si>
  <si>
    <t>Строительство</t>
  </si>
  <si>
    <t>Техническое обслуживание газопроводов находящиеся в муниципальной собственности</t>
  </si>
  <si>
    <t>Разработка проектной и рабочей  документации по строительству газопровода к МБУДО «Детская школа искусств имени Гречанинова А.Т.», по адресу: г. Светлогорск, Калининградский проспект, 32, 34</t>
  </si>
  <si>
    <t>пг_85810.01</t>
  </si>
  <si>
    <t>пг_85810.02</t>
  </si>
  <si>
    <t>пг_85810.03</t>
  </si>
  <si>
    <t>пг_85810.04</t>
  </si>
  <si>
    <t>пг_85820.01</t>
  </si>
  <si>
    <t>пг_85820.02</t>
  </si>
  <si>
    <t>домовладений</t>
  </si>
  <si>
    <t>Разработка проектной и рабочей  документации по реконструкции газопровода к котельной «Филино» п. Донское (эксплуатационная зона «Филино»)</t>
  </si>
  <si>
    <t>совет 12.24</t>
  </si>
  <si>
    <t>перенос мероприятия на 2025 год</t>
  </si>
  <si>
    <t>мероприятие муниципальной программы</t>
  </si>
  <si>
    <t>показатель было</t>
  </si>
  <si>
    <t>показатель стало</t>
  </si>
  <si>
    <t>Сумма, тыс. руб. было</t>
  </si>
  <si>
    <t>Сумма, тыс. руб. стало</t>
  </si>
  <si>
    <t>причина</t>
  </si>
  <si>
    <t xml:space="preserve">Код основного мероприятия </t>
  </si>
  <si>
    <t xml:space="preserve">Исполнитель мероприятия </t>
  </si>
  <si>
    <t>-</t>
  </si>
  <si>
    <t xml:space="preserve">Приложение                                                                                                к распоряжению администрации
			МО "Светлогорский городской округ" 
			от " 25"  декабря 2024 года № 505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</si>
</sst>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₽"/>
    <numFmt numFmtId="165" formatCode="#,##0\ _₽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.5"/>
      <name val="Times New Roman"/>
      <family val="1"/>
      <charset val="204"/>
    </font>
    <font>
      <sz val="11.5"/>
      <color theme="1" tint="4.9989318521683403E-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.5"/>
      <color theme="1"/>
      <name val="Times New Roman"/>
      <family val="1"/>
      <charset val="204"/>
    </font>
    <font>
      <b/>
      <sz val="11.5"/>
      <color rgb="FF0070C0"/>
      <name val="Times New Roman"/>
      <family val="1"/>
      <charset val="204"/>
    </font>
    <font>
      <b/>
      <sz val="11"/>
      <color rgb="FF0070C0"/>
      <name val="Calibri"/>
      <family val="2"/>
      <charset val="204"/>
      <scheme val="minor"/>
    </font>
    <font>
      <b/>
      <sz val="11.5"/>
      <color theme="1" tint="4.9989318521683403E-2"/>
      <name val="Times New Roman"/>
      <family val="1"/>
      <charset val="204"/>
    </font>
    <font>
      <b/>
      <sz val="11.5"/>
      <color rgb="FF7030A0"/>
      <name val="Times New Roman"/>
      <family val="1"/>
      <charset val="204"/>
    </font>
    <font>
      <b/>
      <sz val="11"/>
      <color rgb="FF7030A0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9" fillId="0" borderId="0" xfId="0" applyFont="1"/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/>
    <xf numFmtId="14" fontId="1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10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D3DAA-4659-4138-964D-E791DEFF49A8}">
  <sheetPr>
    <pageSetUpPr fitToPage="1"/>
  </sheetPr>
  <dimension ref="B1:K7"/>
  <sheetViews>
    <sheetView workbookViewId="0">
      <selection activeCell="J1" sqref="J1:K2"/>
    </sheetView>
  </sheetViews>
  <sheetFormatPr defaultRowHeight="15" x14ac:dyDescent="0.25"/>
  <cols>
    <col min="3" max="3" width="33.85546875" customWidth="1"/>
    <col min="4" max="4" width="23.42578125" customWidth="1"/>
    <col min="5" max="5" width="12.42578125" customWidth="1"/>
    <col min="6" max="6" width="11.85546875" customWidth="1"/>
    <col min="7" max="7" width="12.140625" customWidth="1"/>
    <col min="8" max="8" width="12.5703125" customWidth="1"/>
    <col min="9" max="10" width="11.7109375" customWidth="1"/>
    <col min="11" max="11" width="42.140625" customWidth="1"/>
  </cols>
  <sheetData>
    <row r="1" spans="2:11" ht="22.5" customHeight="1" x14ac:dyDescent="0.25">
      <c r="J1" s="51" t="s">
        <v>42</v>
      </c>
      <c r="K1" s="52"/>
    </row>
    <row r="2" spans="2:11" ht="90.75" customHeight="1" x14ac:dyDescent="0.25">
      <c r="J2" s="52"/>
      <c r="K2" s="52"/>
    </row>
    <row r="3" spans="2:11" ht="61.5" customHeight="1" x14ac:dyDescent="0.25">
      <c r="B3" s="49" t="s">
        <v>50</v>
      </c>
      <c r="C3" s="50"/>
      <c r="D3" s="50"/>
      <c r="E3" s="50"/>
      <c r="F3" s="50"/>
      <c r="G3" s="50"/>
      <c r="H3" s="50"/>
      <c r="I3" s="50"/>
      <c r="J3" s="50"/>
      <c r="K3" s="50"/>
    </row>
    <row r="4" spans="2:11" ht="48" customHeight="1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21</v>
      </c>
      <c r="J4" s="2" t="s">
        <v>7</v>
      </c>
      <c r="K4" s="2" t="s">
        <v>8</v>
      </c>
    </row>
    <row r="5" spans="2:11" ht="48" customHeight="1" x14ac:dyDescent="0.25">
      <c r="B5" s="2" t="s">
        <v>9</v>
      </c>
      <c r="C5" s="53" t="s">
        <v>52</v>
      </c>
      <c r="D5" s="54"/>
      <c r="E5" s="54"/>
      <c r="F5" s="54"/>
      <c r="G5" s="54"/>
      <c r="H5" s="54"/>
      <c r="I5" s="54"/>
      <c r="J5" s="54"/>
      <c r="K5" s="55"/>
    </row>
    <row r="6" spans="2:11" ht="117" customHeight="1" x14ac:dyDescent="0.25">
      <c r="B6" s="2" t="s">
        <v>55</v>
      </c>
      <c r="C6" s="56" t="s">
        <v>24</v>
      </c>
      <c r="D6" s="57"/>
      <c r="E6" s="12" t="s">
        <v>45</v>
      </c>
      <c r="F6" s="45">
        <f>F7</f>
        <v>22827.98</v>
      </c>
      <c r="G6" s="45">
        <v>295</v>
      </c>
      <c r="H6" s="45">
        <v>0</v>
      </c>
      <c r="I6" s="45">
        <v>0</v>
      </c>
      <c r="J6" s="45">
        <f>F6+G6</f>
        <v>23122.98</v>
      </c>
      <c r="K6" s="2" t="s">
        <v>22</v>
      </c>
    </row>
    <row r="7" spans="2:11" ht="115.5" customHeight="1" x14ac:dyDescent="0.25">
      <c r="B7" s="13" t="s">
        <v>43</v>
      </c>
      <c r="C7" s="1" t="s">
        <v>60</v>
      </c>
      <c r="D7" s="11" t="s">
        <v>24</v>
      </c>
      <c r="E7" s="12" t="s">
        <v>45</v>
      </c>
      <c r="F7" s="46">
        <v>22827.98</v>
      </c>
      <c r="G7" s="46">
        <f>F7+G6</f>
        <v>23122.98</v>
      </c>
      <c r="H7" s="46">
        <f>G7</f>
        <v>23122.98</v>
      </c>
      <c r="I7" s="46">
        <f>H7</f>
        <v>23122.98</v>
      </c>
      <c r="J7" s="46">
        <f>G7</f>
        <v>23122.98</v>
      </c>
      <c r="K7" s="2" t="s">
        <v>22</v>
      </c>
    </row>
  </sheetData>
  <mergeCells count="4">
    <mergeCell ref="B3:K3"/>
    <mergeCell ref="J1:K2"/>
    <mergeCell ref="C5:K5"/>
    <mergeCell ref="C6:D6"/>
  </mergeCells>
  <phoneticPr fontId="3" type="noConversion"/>
  <pageMargins left="0.7" right="0.7" top="0.75" bottom="0.75" header="0.3" footer="0.3"/>
  <pageSetup paperSize="9" scale="6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0B7FE-0B6B-43E6-80B0-089AD6966C1B}">
  <sheetPr>
    <pageSetUpPr fitToPage="1"/>
  </sheetPr>
  <dimension ref="B1:H22"/>
  <sheetViews>
    <sheetView workbookViewId="0">
      <selection activeCell="F1" sqref="F1:G1"/>
    </sheetView>
  </sheetViews>
  <sheetFormatPr defaultRowHeight="15" x14ac:dyDescent="0.25"/>
  <cols>
    <col min="2" max="2" width="19.85546875" customWidth="1"/>
    <col min="3" max="3" width="39.42578125" customWidth="1"/>
    <col min="4" max="4" width="23.28515625" customWidth="1"/>
    <col min="5" max="5" width="17.7109375" customWidth="1"/>
    <col min="6" max="6" width="18.42578125" customWidth="1"/>
    <col min="7" max="7" width="23" customWidth="1"/>
  </cols>
  <sheetData>
    <row r="1" spans="2:7" ht="105.75" customHeight="1" x14ac:dyDescent="0.25">
      <c r="F1" s="51" t="s">
        <v>53</v>
      </c>
      <c r="G1" s="51"/>
    </row>
    <row r="3" spans="2:7" ht="45" customHeight="1" x14ac:dyDescent="0.25">
      <c r="B3" s="61" t="s">
        <v>51</v>
      </c>
      <c r="C3" s="61"/>
      <c r="D3" s="61"/>
      <c r="E3" s="61"/>
      <c r="F3" s="61"/>
      <c r="G3" s="61"/>
    </row>
    <row r="4" spans="2:7" ht="15.75" customHeight="1" x14ac:dyDescent="0.25">
      <c r="B4" s="60" t="s">
        <v>10</v>
      </c>
      <c r="C4" s="60" t="s">
        <v>11</v>
      </c>
      <c r="D4" s="60" t="s">
        <v>12</v>
      </c>
      <c r="E4" s="60" t="s">
        <v>13</v>
      </c>
      <c r="F4" s="60"/>
      <c r="G4" s="60"/>
    </row>
    <row r="5" spans="2:7" ht="15.75" x14ac:dyDescent="0.25">
      <c r="B5" s="60"/>
      <c r="C5" s="60"/>
      <c r="D5" s="60"/>
      <c r="E5" s="2" t="s">
        <v>14</v>
      </c>
      <c r="F5" s="2" t="s">
        <v>15</v>
      </c>
      <c r="G5" s="2" t="s">
        <v>47</v>
      </c>
    </row>
    <row r="6" spans="2:7" ht="15.75" x14ac:dyDescent="0.25"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</row>
    <row r="7" spans="2:7" ht="15.75" x14ac:dyDescent="0.25">
      <c r="B7" s="62" t="s">
        <v>16</v>
      </c>
      <c r="C7" s="62"/>
      <c r="D7" s="7" t="s">
        <v>17</v>
      </c>
      <c r="E7" s="8">
        <f t="shared" ref="E7:G9" si="0">E11</f>
        <v>3622.7799999999997</v>
      </c>
      <c r="F7" s="8">
        <f t="shared" si="0"/>
        <v>1010.2</v>
      </c>
      <c r="G7" s="8">
        <f t="shared" si="0"/>
        <v>1010.2</v>
      </c>
    </row>
    <row r="8" spans="2:7" ht="15.75" x14ac:dyDescent="0.25">
      <c r="B8" s="62"/>
      <c r="C8" s="62"/>
      <c r="D8" s="7" t="s">
        <v>18</v>
      </c>
      <c r="E8" s="8">
        <f t="shared" si="0"/>
        <v>0</v>
      </c>
      <c r="F8" s="8">
        <f t="shared" si="0"/>
        <v>0</v>
      </c>
      <c r="G8" s="8">
        <f t="shared" si="0"/>
        <v>0</v>
      </c>
    </row>
    <row r="9" spans="2:7" ht="15.75" x14ac:dyDescent="0.25">
      <c r="B9" s="62"/>
      <c r="C9" s="62"/>
      <c r="D9" s="7" t="s">
        <v>19</v>
      </c>
      <c r="E9" s="8">
        <f t="shared" si="0"/>
        <v>3622.7799999999997</v>
      </c>
      <c r="F9" s="8">
        <f t="shared" si="0"/>
        <v>1010.2</v>
      </c>
      <c r="G9" s="8">
        <f t="shared" si="0"/>
        <v>1010.2</v>
      </c>
    </row>
    <row r="10" spans="2:7" ht="15.75" x14ac:dyDescent="0.25">
      <c r="B10" s="62"/>
      <c r="C10" s="62"/>
      <c r="D10" s="7" t="s">
        <v>20</v>
      </c>
      <c r="E10" s="8">
        <f>E14</f>
        <v>0</v>
      </c>
      <c r="F10" s="8">
        <f t="shared" ref="F10:G10" si="1">F14</f>
        <v>0</v>
      </c>
      <c r="G10" s="8">
        <f t="shared" si="1"/>
        <v>0</v>
      </c>
    </row>
    <row r="11" spans="2:7" ht="15.75" x14ac:dyDescent="0.25">
      <c r="B11" s="58" t="s">
        <v>43</v>
      </c>
      <c r="C11" s="59" t="str">
        <f>'приложение 1'!C7</f>
        <v>Создание условий для обеспечения природным газом населения, объектов жилищно-коммунального хозяйства, иных организаций муниципального образования «Светлогорский городской округ»</v>
      </c>
      <c r="D11" s="7" t="s">
        <v>17</v>
      </c>
      <c r="E11" s="10">
        <f>SUM(E12:E14)</f>
        <v>3622.7799999999997</v>
      </c>
      <c r="F11" s="10">
        <f t="shared" ref="F11" si="2">SUM(F12:F14)</f>
        <v>1010.2</v>
      </c>
      <c r="G11" s="10">
        <f>SUM(G12:G14)</f>
        <v>1010.2</v>
      </c>
    </row>
    <row r="12" spans="2:7" ht="15.75" x14ac:dyDescent="0.25">
      <c r="B12" s="58"/>
      <c r="C12" s="59"/>
      <c r="D12" s="7" t="s">
        <v>18</v>
      </c>
      <c r="E12" s="10">
        <v>0</v>
      </c>
      <c r="F12" s="10">
        <v>0</v>
      </c>
      <c r="G12" s="10">
        <v>0</v>
      </c>
    </row>
    <row r="13" spans="2:7" ht="15.75" x14ac:dyDescent="0.25">
      <c r="B13" s="58"/>
      <c r="C13" s="59"/>
      <c r="D13" s="7" t="s">
        <v>19</v>
      </c>
      <c r="E13" s="10">
        <f>план!N13</f>
        <v>3622.7799999999997</v>
      </c>
      <c r="F13" s="10">
        <f>план!O13</f>
        <v>1010.2</v>
      </c>
      <c r="G13" s="10">
        <f>план!P13</f>
        <v>1010.2</v>
      </c>
    </row>
    <row r="14" spans="2:7" ht="15.75" x14ac:dyDescent="0.25">
      <c r="B14" s="58"/>
      <c r="C14" s="59"/>
      <c r="D14" s="7" t="s">
        <v>20</v>
      </c>
      <c r="E14" s="10">
        <v>0</v>
      </c>
      <c r="F14" s="10">
        <v>0</v>
      </c>
      <c r="G14" s="10">
        <v>0</v>
      </c>
    </row>
    <row r="15" spans="2:7" ht="15.75" x14ac:dyDescent="0.25">
      <c r="B15" s="62" t="s">
        <v>49</v>
      </c>
      <c r="C15" s="62"/>
      <c r="D15" s="7" t="s">
        <v>17</v>
      </c>
      <c r="E15" s="9">
        <f>SUM(E16:E18)</f>
        <v>3622.7799999999997</v>
      </c>
      <c r="F15" s="9">
        <f t="shared" ref="F15:G15" si="3">SUM(F16:F18)</f>
        <v>1010.2</v>
      </c>
      <c r="G15" s="9">
        <f t="shared" si="3"/>
        <v>1010.2</v>
      </c>
    </row>
    <row r="16" spans="2:7" ht="15.75" x14ac:dyDescent="0.25">
      <c r="B16" s="62"/>
      <c r="C16" s="62"/>
      <c r="D16" s="7" t="s">
        <v>18</v>
      </c>
      <c r="E16" s="9">
        <v>0</v>
      </c>
      <c r="F16" s="9">
        <v>0</v>
      </c>
      <c r="G16" s="9">
        <v>0</v>
      </c>
    </row>
    <row r="17" spans="2:8" ht="15.75" x14ac:dyDescent="0.25">
      <c r="B17" s="62"/>
      <c r="C17" s="62"/>
      <c r="D17" s="7" t="s">
        <v>19</v>
      </c>
      <c r="E17" s="8">
        <f>E21</f>
        <v>3622.7799999999997</v>
      </c>
      <c r="F17" s="8">
        <f t="shared" ref="F17:G17" si="4">F21</f>
        <v>1010.2</v>
      </c>
      <c r="G17" s="8">
        <f t="shared" si="4"/>
        <v>1010.2</v>
      </c>
      <c r="H17" s="3"/>
    </row>
    <row r="18" spans="2:8" ht="15.75" x14ac:dyDescent="0.25">
      <c r="B18" s="62"/>
      <c r="C18" s="62"/>
      <c r="D18" s="7" t="s">
        <v>20</v>
      </c>
      <c r="E18" s="9">
        <v>0</v>
      </c>
      <c r="F18" s="9">
        <v>0</v>
      </c>
      <c r="G18" s="9">
        <v>0</v>
      </c>
    </row>
    <row r="19" spans="2:8" ht="15.75" x14ac:dyDescent="0.25">
      <c r="B19" s="58" t="s">
        <v>43</v>
      </c>
      <c r="C19" s="59" t="str">
        <f>C11</f>
        <v>Создание условий для обеспечения природным газом населения, объектов жилищно-коммунального хозяйства, иных организаций муниципального образования «Светлогорский городской округ»</v>
      </c>
      <c r="D19" s="7" t="s">
        <v>17</v>
      </c>
      <c r="E19" s="10">
        <f>E21</f>
        <v>3622.7799999999997</v>
      </c>
      <c r="F19" s="10">
        <f t="shared" ref="F19:G19" si="5">F21</f>
        <v>1010.2</v>
      </c>
      <c r="G19" s="10">
        <f t="shared" si="5"/>
        <v>1010.2</v>
      </c>
    </row>
    <row r="20" spans="2:8" ht="15.75" x14ac:dyDescent="0.25">
      <c r="B20" s="58"/>
      <c r="C20" s="59"/>
      <c r="D20" s="7" t="s">
        <v>18</v>
      </c>
      <c r="E20" s="10">
        <f>E12</f>
        <v>0</v>
      </c>
      <c r="F20" s="10">
        <f>F12</f>
        <v>0</v>
      </c>
      <c r="G20" s="10">
        <f>G12</f>
        <v>0</v>
      </c>
    </row>
    <row r="21" spans="2:8" ht="15.75" x14ac:dyDescent="0.25">
      <c r="B21" s="58"/>
      <c r="C21" s="59"/>
      <c r="D21" s="7" t="s">
        <v>19</v>
      </c>
      <c r="E21" s="10">
        <f>план!N13</f>
        <v>3622.7799999999997</v>
      </c>
      <c r="F21" s="10">
        <f>план!O13</f>
        <v>1010.2</v>
      </c>
      <c r="G21" s="10">
        <f>план!P13</f>
        <v>1010.2</v>
      </c>
    </row>
    <row r="22" spans="2:8" ht="15.75" x14ac:dyDescent="0.25">
      <c r="B22" s="58"/>
      <c r="C22" s="59"/>
      <c r="D22" s="7" t="s">
        <v>20</v>
      </c>
      <c r="E22" s="10">
        <f>E14</f>
        <v>0</v>
      </c>
      <c r="F22" s="10">
        <f>F14</f>
        <v>0</v>
      </c>
      <c r="G22" s="10">
        <f>G14</f>
        <v>0</v>
      </c>
    </row>
  </sheetData>
  <mergeCells count="12">
    <mergeCell ref="B19:B22"/>
    <mergeCell ref="C19:C22"/>
    <mergeCell ref="F1:G1"/>
    <mergeCell ref="E4:G4"/>
    <mergeCell ref="B3:G3"/>
    <mergeCell ref="B11:B14"/>
    <mergeCell ref="D4:D5"/>
    <mergeCell ref="B7:C10"/>
    <mergeCell ref="B4:B5"/>
    <mergeCell ref="C4:C5"/>
    <mergeCell ref="C11:C14"/>
    <mergeCell ref="B15:C18"/>
  </mergeCells>
  <phoneticPr fontId="3" type="noConversion"/>
  <pageMargins left="0.7" right="0.7" top="0.75" bottom="0.75" header="0.3" footer="0.3"/>
  <pageSetup paperSize="9" scale="86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A720D-38ED-400F-9DCD-28F6DB12E698}">
  <sheetPr>
    <pageSetUpPr fitToPage="1"/>
  </sheetPr>
  <dimension ref="B2:P24"/>
  <sheetViews>
    <sheetView tabSelected="1" topLeftCell="A10" zoomScale="80" zoomScaleNormal="80" workbookViewId="0">
      <selection activeCell="H18" sqref="H18"/>
    </sheetView>
  </sheetViews>
  <sheetFormatPr defaultRowHeight="15" x14ac:dyDescent="0.25"/>
  <cols>
    <col min="1" max="1" width="0.42578125" customWidth="1"/>
    <col min="2" max="2" width="12.7109375" hidden="1" customWidth="1"/>
    <col min="3" max="3" width="11.28515625" customWidth="1"/>
    <col min="5" max="5" width="26.28515625" customWidth="1"/>
    <col min="6" max="6" width="53.7109375" customWidth="1"/>
    <col min="7" max="7" width="29.140625" customWidth="1"/>
    <col min="9" max="9" width="11.42578125" bestFit="1" customWidth="1"/>
    <col min="10" max="10" width="15.28515625" customWidth="1"/>
    <col min="11" max="11" width="12.140625" bestFit="1" customWidth="1"/>
    <col min="12" max="12" width="11.42578125" bestFit="1" customWidth="1"/>
    <col min="13" max="13" width="0.140625" customWidth="1"/>
    <col min="14" max="14" width="14.85546875" customWidth="1"/>
    <col min="15" max="16" width="14.28515625" bestFit="1" customWidth="1"/>
  </cols>
  <sheetData>
    <row r="2" spans="3:16" x14ac:dyDescent="0.25">
      <c r="N2" s="51" t="s">
        <v>85</v>
      </c>
      <c r="O2" s="52"/>
      <c r="P2" s="52"/>
    </row>
    <row r="3" spans="3:16" ht="15.75" x14ac:dyDescent="0.25">
      <c r="G3" s="4"/>
      <c r="N3" s="52"/>
      <c r="O3" s="52"/>
      <c r="P3" s="52"/>
    </row>
    <row r="4" spans="3:16" ht="15.75" x14ac:dyDescent="0.25">
      <c r="G4" s="5" t="s">
        <v>38</v>
      </c>
      <c r="N4" s="52"/>
      <c r="O4" s="52"/>
      <c r="P4" s="52"/>
    </row>
    <row r="5" spans="3:16" ht="15.75" x14ac:dyDescent="0.25">
      <c r="G5" s="5" t="s">
        <v>41</v>
      </c>
      <c r="N5" s="52"/>
      <c r="O5" s="52"/>
      <c r="P5" s="52"/>
    </row>
    <row r="6" spans="3:16" ht="15.75" x14ac:dyDescent="0.25">
      <c r="G6" s="5" t="s">
        <v>56</v>
      </c>
    </row>
    <row r="8" spans="3:16" ht="57.75" customHeight="1" x14ac:dyDescent="0.25">
      <c r="C8" s="63" t="s">
        <v>25</v>
      </c>
      <c r="D8" s="63" t="s">
        <v>26</v>
      </c>
      <c r="E8" s="63" t="s">
        <v>27</v>
      </c>
      <c r="F8" s="63" t="s">
        <v>28</v>
      </c>
      <c r="G8" s="63" t="s">
        <v>29</v>
      </c>
      <c r="H8" s="63"/>
      <c r="I8" s="63"/>
      <c r="J8" s="63"/>
      <c r="K8" s="63"/>
      <c r="L8" s="63"/>
      <c r="M8" s="6"/>
      <c r="N8" s="63" t="s">
        <v>30</v>
      </c>
      <c r="O8" s="63"/>
      <c r="P8" s="63"/>
    </row>
    <row r="9" spans="3:16" ht="15" customHeight="1" x14ac:dyDescent="0.25">
      <c r="C9" s="63"/>
      <c r="D9" s="63"/>
      <c r="E9" s="63"/>
      <c r="F9" s="63"/>
      <c r="G9" s="63" t="s">
        <v>31</v>
      </c>
      <c r="H9" s="63" t="s">
        <v>32</v>
      </c>
      <c r="I9" s="63" t="s">
        <v>33</v>
      </c>
      <c r="J9" s="63"/>
      <c r="K9" s="63"/>
      <c r="L9" s="63"/>
      <c r="M9" s="6"/>
      <c r="N9" s="63">
        <v>2024</v>
      </c>
      <c r="O9" s="63">
        <v>2025</v>
      </c>
      <c r="P9" s="63">
        <v>2026</v>
      </c>
    </row>
    <row r="10" spans="3:16" ht="15" customHeight="1" x14ac:dyDescent="0.25">
      <c r="C10" s="63"/>
      <c r="D10" s="63"/>
      <c r="E10" s="63"/>
      <c r="F10" s="63"/>
      <c r="G10" s="63"/>
      <c r="H10" s="63"/>
      <c r="I10" s="63" t="s">
        <v>34</v>
      </c>
      <c r="J10" s="63"/>
      <c r="K10" s="63">
        <v>2025</v>
      </c>
      <c r="L10" s="63">
        <v>2026</v>
      </c>
      <c r="M10" s="6"/>
      <c r="N10" s="63"/>
      <c r="O10" s="63"/>
      <c r="P10" s="63"/>
    </row>
    <row r="11" spans="3:16" ht="30.75" customHeight="1" x14ac:dyDescent="0.25">
      <c r="C11" s="63"/>
      <c r="D11" s="63"/>
      <c r="E11" s="63"/>
      <c r="F11" s="63"/>
      <c r="G11" s="63"/>
      <c r="H11" s="63"/>
      <c r="I11" s="6">
        <v>2024</v>
      </c>
      <c r="J11" s="6" t="s">
        <v>35</v>
      </c>
      <c r="K11" s="63"/>
      <c r="L11" s="63"/>
      <c r="M11" s="6" t="s">
        <v>74</v>
      </c>
      <c r="N11" s="63"/>
      <c r="O11" s="63"/>
      <c r="P11" s="63"/>
    </row>
    <row r="12" spans="3:16" x14ac:dyDescent="0.25">
      <c r="C12" s="6">
        <v>1</v>
      </c>
      <c r="D12" s="6">
        <v>2</v>
      </c>
      <c r="E12" s="6">
        <v>3</v>
      </c>
      <c r="F12" s="6">
        <v>4</v>
      </c>
      <c r="G12" s="6">
        <v>5</v>
      </c>
      <c r="H12" s="6">
        <v>6</v>
      </c>
      <c r="I12" s="6">
        <v>7</v>
      </c>
      <c r="J12" s="6">
        <v>8</v>
      </c>
      <c r="K12" s="6">
        <v>9</v>
      </c>
      <c r="L12" s="6">
        <v>10</v>
      </c>
      <c r="M12" s="6"/>
      <c r="N12" s="6">
        <v>11</v>
      </c>
      <c r="O12" s="6">
        <v>12</v>
      </c>
      <c r="P12" s="6">
        <v>13</v>
      </c>
    </row>
    <row r="13" spans="3:16" ht="24.75" customHeight="1" x14ac:dyDescent="0.25">
      <c r="C13" s="14" t="s">
        <v>36</v>
      </c>
      <c r="D13" s="14" t="s">
        <v>36</v>
      </c>
      <c r="E13" s="14" t="s">
        <v>36</v>
      </c>
      <c r="F13" s="15" t="s">
        <v>37</v>
      </c>
      <c r="G13" s="14" t="s">
        <v>36</v>
      </c>
      <c r="H13" s="14" t="s">
        <v>36</v>
      </c>
      <c r="I13" s="14" t="s">
        <v>36</v>
      </c>
      <c r="J13" s="14" t="s">
        <v>36</v>
      </c>
      <c r="K13" s="14" t="s">
        <v>36</v>
      </c>
      <c r="L13" s="14" t="s">
        <v>36</v>
      </c>
      <c r="M13" s="14"/>
      <c r="N13" s="16">
        <f>N14</f>
        <v>3622.7799999999997</v>
      </c>
      <c r="O13" s="16">
        <f t="shared" ref="O13:P13" si="0">O14</f>
        <v>1010.2</v>
      </c>
      <c r="P13" s="16">
        <f t="shared" si="0"/>
        <v>1010.2</v>
      </c>
    </row>
    <row r="14" spans="3:16" s="18" customFormat="1" ht="66.75" customHeight="1" x14ac:dyDescent="0.25">
      <c r="C14" s="19" t="s">
        <v>43</v>
      </c>
      <c r="D14" s="20" t="s">
        <v>36</v>
      </c>
      <c r="E14" s="20" t="s">
        <v>36</v>
      </c>
      <c r="F14" s="44" t="s">
        <v>60</v>
      </c>
      <c r="G14" s="20" t="s">
        <v>24</v>
      </c>
      <c r="H14" s="20" t="s">
        <v>45</v>
      </c>
      <c r="I14" s="47">
        <f>I24+I17</f>
        <v>23122.98</v>
      </c>
      <c r="J14" s="47" t="s">
        <v>61</v>
      </c>
      <c r="K14" s="47">
        <f t="shared" ref="K14:L14" si="1">K24+K17</f>
        <v>23122.98</v>
      </c>
      <c r="L14" s="47">
        <f t="shared" si="1"/>
        <v>23122.98</v>
      </c>
      <c r="M14" s="47"/>
      <c r="N14" s="21">
        <f>N15+N22</f>
        <v>3622.7799999999997</v>
      </c>
      <c r="O14" s="21">
        <f>O15+O22</f>
        <v>1010.2</v>
      </c>
      <c r="P14" s="21">
        <f>P15+P22</f>
        <v>1010.2</v>
      </c>
    </row>
    <row r="15" spans="3:16" s="34" customFormat="1" ht="21.75" customHeight="1" x14ac:dyDescent="0.25">
      <c r="C15" s="29" t="s">
        <v>43</v>
      </c>
      <c r="D15" s="33">
        <v>85810</v>
      </c>
      <c r="E15" s="30" t="s">
        <v>36</v>
      </c>
      <c r="F15" s="31" t="s">
        <v>23</v>
      </c>
      <c r="G15" s="30" t="s">
        <v>61</v>
      </c>
      <c r="H15" s="30" t="s">
        <v>61</v>
      </c>
      <c r="I15" s="32" t="s">
        <v>61</v>
      </c>
      <c r="J15" s="30" t="s">
        <v>36</v>
      </c>
      <c r="K15" s="32" t="s">
        <v>61</v>
      </c>
      <c r="L15" s="32" t="s">
        <v>61</v>
      </c>
      <c r="M15" s="32"/>
      <c r="N15" s="32">
        <f>N18+N16</f>
        <v>2612.58</v>
      </c>
      <c r="O15" s="32">
        <f t="shared" ref="O15:P15" si="2">O18+O16</f>
        <v>0</v>
      </c>
      <c r="P15" s="32">
        <f t="shared" si="2"/>
        <v>0</v>
      </c>
    </row>
    <row r="16" spans="3:16" s="41" customFormat="1" ht="21.75" customHeight="1" x14ac:dyDescent="0.25">
      <c r="C16" s="37" t="s">
        <v>43</v>
      </c>
      <c r="D16" s="38"/>
      <c r="E16" s="40" t="s">
        <v>61</v>
      </c>
      <c r="F16" s="36" t="s">
        <v>63</v>
      </c>
      <c r="G16" s="40" t="s">
        <v>61</v>
      </c>
      <c r="H16" s="40" t="s">
        <v>61</v>
      </c>
      <c r="I16" s="39" t="s">
        <v>61</v>
      </c>
      <c r="J16" s="40" t="s">
        <v>61</v>
      </c>
      <c r="K16" s="39" t="s">
        <v>61</v>
      </c>
      <c r="L16" s="39" t="s">
        <v>61</v>
      </c>
      <c r="M16" s="39"/>
      <c r="N16" s="39">
        <f t="shared" ref="N16:P16" si="3">N17</f>
        <v>2612.58</v>
      </c>
      <c r="O16" s="39">
        <f t="shared" si="3"/>
        <v>0</v>
      </c>
      <c r="P16" s="39">
        <f t="shared" si="3"/>
        <v>0</v>
      </c>
    </row>
    <row r="17" spans="2:16" ht="71.25" customHeight="1" x14ac:dyDescent="0.25">
      <c r="B17" t="s">
        <v>66</v>
      </c>
      <c r="C17" s="22" t="s">
        <v>43</v>
      </c>
      <c r="D17" s="6"/>
      <c r="E17" s="23" t="s">
        <v>49</v>
      </c>
      <c r="F17" s="24" t="s">
        <v>46</v>
      </c>
      <c r="G17" s="6" t="s">
        <v>24</v>
      </c>
      <c r="H17" s="6" t="s">
        <v>45</v>
      </c>
      <c r="I17" s="43">
        <v>295</v>
      </c>
      <c r="J17" s="25">
        <v>45656</v>
      </c>
      <c r="K17" s="26">
        <v>0</v>
      </c>
      <c r="L17" s="26">
        <v>0</v>
      </c>
      <c r="M17" s="26"/>
      <c r="N17" s="26">
        <v>2612.58</v>
      </c>
      <c r="O17" s="26">
        <v>0</v>
      </c>
      <c r="P17" s="26">
        <v>0</v>
      </c>
    </row>
    <row r="18" spans="2:16" s="41" customFormat="1" ht="30" customHeight="1" x14ac:dyDescent="0.25">
      <c r="C18" s="37" t="s">
        <v>43</v>
      </c>
      <c r="D18" s="40"/>
      <c r="E18" s="40" t="s">
        <v>61</v>
      </c>
      <c r="F18" s="36" t="s">
        <v>62</v>
      </c>
      <c r="G18" s="40" t="s">
        <v>61</v>
      </c>
      <c r="H18" s="40" t="s">
        <v>61</v>
      </c>
      <c r="I18" s="39" t="s">
        <v>61</v>
      </c>
      <c r="J18" s="42" t="s">
        <v>61</v>
      </c>
      <c r="K18" s="39" t="s">
        <v>61</v>
      </c>
      <c r="L18" s="39" t="s">
        <v>61</v>
      </c>
      <c r="M18" s="39"/>
      <c r="N18" s="39">
        <f t="shared" ref="N18:P18" si="4">SUM(N19:N21)</f>
        <v>0</v>
      </c>
      <c r="O18" s="39">
        <f t="shared" si="4"/>
        <v>0</v>
      </c>
      <c r="P18" s="39">
        <f t="shared" si="4"/>
        <v>0</v>
      </c>
    </row>
    <row r="19" spans="2:16" ht="90" x14ac:dyDescent="0.25">
      <c r="B19" t="s">
        <v>67</v>
      </c>
      <c r="C19" s="22" t="s">
        <v>43</v>
      </c>
      <c r="D19" s="6"/>
      <c r="E19" s="23" t="s">
        <v>49</v>
      </c>
      <c r="F19" s="27" t="s">
        <v>54</v>
      </c>
      <c r="G19" s="6" t="s">
        <v>39</v>
      </c>
      <c r="H19" s="6" t="s">
        <v>40</v>
      </c>
      <c r="I19" s="26" t="s">
        <v>84</v>
      </c>
      <c r="J19" s="25" t="s">
        <v>84</v>
      </c>
      <c r="K19" s="26">
        <v>0</v>
      </c>
      <c r="L19" s="26">
        <v>0</v>
      </c>
      <c r="M19" s="26">
        <v>924.97</v>
      </c>
      <c r="N19" s="26">
        <v>0</v>
      </c>
      <c r="O19" s="26">
        <v>0</v>
      </c>
      <c r="P19" s="26">
        <v>0</v>
      </c>
    </row>
    <row r="20" spans="2:16" ht="45" x14ac:dyDescent="0.25">
      <c r="B20" t="s">
        <v>68</v>
      </c>
      <c r="C20" s="22" t="s">
        <v>43</v>
      </c>
      <c r="D20" s="6"/>
      <c r="E20" s="23" t="s">
        <v>49</v>
      </c>
      <c r="F20" s="27" t="s">
        <v>73</v>
      </c>
      <c r="G20" s="6" t="s">
        <v>39</v>
      </c>
      <c r="H20" s="6" t="s">
        <v>40</v>
      </c>
      <c r="I20" s="26" t="s">
        <v>84</v>
      </c>
      <c r="J20" s="25" t="s">
        <v>84</v>
      </c>
      <c r="K20" s="26">
        <v>0</v>
      </c>
      <c r="L20" s="26">
        <v>0</v>
      </c>
      <c r="M20" s="26">
        <v>1100.28</v>
      </c>
      <c r="N20" s="26">
        <v>0</v>
      </c>
      <c r="O20" s="26">
        <v>0</v>
      </c>
      <c r="P20" s="26">
        <v>0</v>
      </c>
    </row>
    <row r="21" spans="2:16" ht="60" x14ac:dyDescent="0.25">
      <c r="B21" t="s">
        <v>69</v>
      </c>
      <c r="C21" s="22" t="s">
        <v>43</v>
      </c>
      <c r="D21" s="6"/>
      <c r="E21" s="23" t="s">
        <v>49</v>
      </c>
      <c r="F21" s="27" t="s">
        <v>65</v>
      </c>
      <c r="G21" s="6" t="s">
        <v>39</v>
      </c>
      <c r="H21" s="6" t="s">
        <v>40</v>
      </c>
      <c r="I21" s="26" t="s">
        <v>84</v>
      </c>
      <c r="J21" s="25" t="s">
        <v>84</v>
      </c>
      <c r="K21" s="26">
        <v>0</v>
      </c>
      <c r="L21" s="26">
        <v>0</v>
      </c>
      <c r="M21" s="26">
        <v>444.64</v>
      </c>
      <c r="N21" s="26">
        <v>0</v>
      </c>
      <c r="O21" s="26">
        <v>0</v>
      </c>
      <c r="P21" s="26">
        <v>0</v>
      </c>
    </row>
    <row r="22" spans="2:16" s="18" customFormat="1" ht="26.25" customHeight="1" x14ac:dyDescent="0.25">
      <c r="C22" s="29" t="s">
        <v>43</v>
      </c>
      <c r="D22" s="30">
        <v>85820</v>
      </c>
      <c r="E22" s="30" t="s">
        <v>36</v>
      </c>
      <c r="F22" s="31" t="s">
        <v>44</v>
      </c>
      <c r="G22" s="30" t="s">
        <v>61</v>
      </c>
      <c r="H22" s="30" t="s">
        <v>61</v>
      </c>
      <c r="I22" s="32" t="s">
        <v>61</v>
      </c>
      <c r="J22" s="30" t="s">
        <v>36</v>
      </c>
      <c r="K22" s="32" t="s">
        <v>61</v>
      </c>
      <c r="L22" s="32" t="s">
        <v>61</v>
      </c>
      <c r="M22" s="32"/>
      <c r="N22" s="32">
        <f>SUM(N23:N24)</f>
        <v>1010.2</v>
      </c>
      <c r="O22" s="32">
        <f t="shared" ref="O22:P22" si="5">SUM(O23:O24)</f>
        <v>1010.2</v>
      </c>
      <c r="P22" s="32">
        <f t="shared" si="5"/>
        <v>1010.2</v>
      </c>
    </row>
    <row r="23" spans="2:16" ht="30" x14ac:dyDescent="0.25">
      <c r="B23" t="s">
        <v>70</v>
      </c>
      <c r="C23" s="22" t="s">
        <v>43</v>
      </c>
      <c r="D23" s="6"/>
      <c r="E23" s="23" t="s">
        <v>49</v>
      </c>
      <c r="F23" s="35" t="s">
        <v>48</v>
      </c>
      <c r="G23" s="6" t="s">
        <v>39</v>
      </c>
      <c r="H23" s="6" t="s">
        <v>40</v>
      </c>
      <c r="I23" s="26" t="s">
        <v>84</v>
      </c>
      <c r="J23" s="25" t="s">
        <v>84</v>
      </c>
      <c r="K23" s="26">
        <v>0</v>
      </c>
      <c r="L23" s="26">
        <v>0</v>
      </c>
      <c r="M23" s="26">
        <v>1200</v>
      </c>
      <c r="N23" s="26">
        <v>0</v>
      </c>
      <c r="O23" s="26">
        <v>0</v>
      </c>
      <c r="P23" s="26">
        <v>0</v>
      </c>
    </row>
    <row r="24" spans="2:16" ht="37.5" customHeight="1" x14ac:dyDescent="0.25">
      <c r="B24" t="s">
        <v>71</v>
      </c>
      <c r="C24" s="22" t="s">
        <v>43</v>
      </c>
      <c r="D24" s="6"/>
      <c r="E24" s="23" t="s">
        <v>49</v>
      </c>
      <c r="F24" s="28" t="s">
        <v>64</v>
      </c>
      <c r="G24" s="6" t="s">
        <v>24</v>
      </c>
      <c r="H24" s="6" t="s">
        <v>45</v>
      </c>
      <c r="I24" s="26">
        <v>22827.98</v>
      </c>
      <c r="J24" s="25">
        <v>45656</v>
      </c>
      <c r="K24" s="26">
        <v>23122.98</v>
      </c>
      <c r="L24" s="26">
        <v>23122.98</v>
      </c>
      <c r="M24" s="26"/>
      <c r="N24" s="26">
        <v>1010.2</v>
      </c>
      <c r="O24" s="26">
        <v>1010.2</v>
      </c>
      <c r="P24" s="26">
        <v>1010.2</v>
      </c>
    </row>
  </sheetData>
  <mergeCells count="16">
    <mergeCell ref="O9:O11"/>
    <mergeCell ref="P9:P11"/>
    <mergeCell ref="N8:P8"/>
    <mergeCell ref="N9:N11"/>
    <mergeCell ref="N2:P5"/>
    <mergeCell ref="C8:C11"/>
    <mergeCell ref="D8:D11"/>
    <mergeCell ref="E8:E11"/>
    <mergeCell ref="F8:F11"/>
    <mergeCell ref="G8:L8"/>
    <mergeCell ref="G9:G11"/>
    <mergeCell ref="H9:H11"/>
    <mergeCell ref="I9:L9"/>
    <mergeCell ref="I10:J10"/>
    <mergeCell ref="K10:K11"/>
    <mergeCell ref="L10:L11"/>
  </mergeCells>
  <phoneticPr fontId="3" type="noConversion"/>
  <pageMargins left="0.7" right="0.7" top="0.75" bottom="0.75" header="0.3" footer="0.3"/>
  <pageSetup paperSize="9" scale="5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A424B-8A29-4F2C-BC0A-E1D72A698B74}">
  <dimension ref="H6:R29"/>
  <sheetViews>
    <sheetView workbookViewId="0">
      <selection activeCell="R29" sqref="R29"/>
    </sheetView>
  </sheetViews>
  <sheetFormatPr defaultRowHeight="15" x14ac:dyDescent="0.25"/>
  <cols>
    <col min="9" max="9" width="17.42578125" customWidth="1"/>
    <col min="18" max="18" width="9.5703125" bestFit="1" customWidth="1"/>
  </cols>
  <sheetData>
    <row r="6" spans="8:9" x14ac:dyDescent="0.25">
      <c r="H6">
        <v>2019</v>
      </c>
    </row>
    <row r="7" spans="8:9" x14ac:dyDescent="0.25">
      <c r="H7">
        <v>2020</v>
      </c>
    </row>
    <row r="8" spans="8:9" x14ac:dyDescent="0.25">
      <c r="H8">
        <v>2021</v>
      </c>
    </row>
    <row r="9" spans="8:9" x14ac:dyDescent="0.25">
      <c r="H9">
        <v>2022</v>
      </c>
    </row>
    <row r="10" spans="8:9" x14ac:dyDescent="0.25">
      <c r="H10">
        <v>2023</v>
      </c>
    </row>
    <row r="11" spans="8:9" x14ac:dyDescent="0.25">
      <c r="H11">
        <v>2024</v>
      </c>
      <c r="I11" s="3">
        <f>'приложение 2'!E7</f>
        <v>3622.7799999999997</v>
      </c>
    </row>
    <row r="12" spans="8:9" x14ac:dyDescent="0.25">
      <c r="H12">
        <v>2025</v>
      </c>
      <c r="I12" s="3">
        <f>'приложение 2'!F7</f>
        <v>1010.2</v>
      </c>
    </row>
    <row r="13" spans="8:9" x14ac:dyDescent="0.25">
      <c r="H13">
        <v>2026</v>
      </c>
      <c r="I13" s="3">
        <f>'приложение 2'!G7</f>
        <v>1010.2</v>
      </c>
    </row>
    <row r="15" spans="8:9" x14ac:dyDescent="0.25">
      <c r="I15" s="17">
        <f>SUM(I6:I13)</f>
        <v>5643.1799999999994</v>
      </c>
    </row>
    <row r="27" spans="14:18" x14ac:dyDescent="0.25">
      <c r="N27" t="s">
        <v>57</v>
      </c>
      <c r="O27" t="s">
        <v>58</v>
      </c>
      <c r="P27">
        <v>7818</v>
      </c>
      <c r="Q27" t="s">
        <v>72</v>
      </c>
    </row>
    <row r="28" spans="14:18" x14ac:dyDescent="0.25">
      <c r="O28">
        <v>2023</v>
      </c>
      <c r="P28" t="s">
        <v>59</v>
      </c>
      <c r="Q28">
        <v>7034</v>
      </c>
      <c r="R28" s="17">
        <f>Q28/P27*100</f>
        <v>89.97185981069326</v>
      </c>
    </row>
    <row r="29" spans="14:18" x14ac:dyDescent="0.25">
      <c r="O29">
        <v>2024</v>
      </c>
      <c r="Q29">
        <f>7034+34</f>
        <v>7068</v>
      </c>
      <c r="R29" s="17">
        <f>Q29/P27*100</f>
        <v>90.406753645433611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1502C-E9F2-450F-8184-6C35F8929B94}">
  <dimension ref="A1:K5"/>
  <sheetViews>
    <sheetView workbookViewId="0">
      <selection activeCell="D17" sqref="D17"/>
    </sheetView>
  </sheetViews>
  <sheetFormatPr defaultRowHeight="15" x14ac:dyDescent="0.25"/>
  <cols>
    <col min="1" max="1" width="7" customWidth="1"/>
    <col min="2" max="2" width="6.42578125" customWidth="1"/>
    <col min="3" max="3" width="8.7109375" customWidth="1"/>
    <col min="4" max="4" width="41.7109375" customWidth="1"/>
    <col min="5" max="5" width="20.5703125" customWidth="1"/>
    <col min="6" max="6" width="6" customWidth="1"/>
    <col min="7" max="7" width="8.42578125" customWidth="1"/>
    <col min="8" max="8" width="8.5703125" customWidth="1"/>
    <col min="9" max="9" width="8.85546875" customWidth="1"/>
    <col min="10" max="10" width="5.28515625" customWidth="1"/>
  </cols>
  <sheetData>
    <row r="1" spans="1:11" ht="60.75" x14ac:dyDescent="0.25">
      <c r="A1" s="48" t="s">
        <v>82</v>
      </c>
      <c r="B1" s="48" t="s">
        <v>26</v>
      </c>
      <c r="C1" s="48" t="s">
        <v>83</v>
      </c>
      <c r="D1" s="48" t="s">
        <v>76</v>
      </c>
      <c r="E1" s="48" t="s">
        <v>31</v>
      </c>
      <c r="F1" s="48" t="s">
        <v>32</v>
      </c>
      <c r="G1" s="48" t="s">
        <v>77</v>
      </c>
      <c r="H1" s="48" t="s">
        <v>78</v>
      </c>
      <c r="I1" s="48" t="s">
        <v>79</v>
      </c>
      <c r="J1" s="48" t="s">
        <v>80</v>
      </c>
      <c r="K1" s="48" t="s">
        <v>81</v>
      </c>
    </row>
    <row r="2" spans="1:11" ht="72.75" x14ac:dyDescent="0.25">
      <c r="A2" s="48" t="s">
        <v>43</v>
      </c>
      <c r="B2" s="48">
        <v>85810</v>
      </c>
      <c r="C2" s="48" t="s">
        <v>49</v>
      </c>
      <c r="D2" s="48" t="s">
        <v>54</v>
      </c>
      <c r="E2" s="48" t="s">
        <v>39</v>
      </c>
      <c r="F2" s="48" t="s">
        <v>40</v>
      </c>
      <c r="G2" s="48">
        <v>1</v>
      </c>
      <c r="H2" s="48">
        <v>0</v>
      </c>
      <c r="I2" s="48">
        <v>924.97</v>
      </c>
      <c r="J2" s="48">
        <v>0</v>
      </c>
      <c r="K2" s="48" t="s">
        <v>75</v>
      </c>
    </row>
    <row r="3" spans="1:11" ht="48.75" x14ac:dyDescent="0.25">
      <c r="A3" s="48" t="s">
        <v>43</v>
      </c>
      <c r="B3" s="48">
        <v>85810</v>
      </c>
      <c r="C3" s="48" t="s">
        <v>49</v>
      </c>
      <c r="D3" s="48" t="s">
        <v>73</v>
      </c>
      <c r="E3" s="48" t="s">
        <v>39</v>
      </c>
      <c r="F3" s="48" t="s">
        <v>40</v>
      </c>
      <c r="G3" s="48">
        <v>1</v>
      </c>
      <c r="H3" s="48">
        <v>0</v>
      </c>
      <c r="I3" s="48">
        <v>1100.28</v>
      </c>
      <c r="J3" s="48">
        <v>0</v>
      </c>
      <c r="K3" s="48" t="s">
        <v>75</v>
      </c>
    </row>
    <row r="4" spans="1:11" ht="48.75" x14ac:dyDescent="0.25">
      <c r="A4" s="48" t="s">
        <v>43</v>
      </c>
      <c r="B4" s="48">
        <v>85810</v>
      </c>
      <c r="C4" s="48" t="s">
        <v>49</v>
      </c>
      <c r="D4" s="48" t="s">
        <v>65</v>
      </c>
      <c r="E4" s="48" t="s">
        <v>39</v>
      </c>
      <c r="F4" s="48" t="s">
        <v>40</v>
      </c>
      <c r="G4" s="48">
        <v>1</v>
      </c>
      <c r="H4" s="48">
        <v>0</v>
      </c>
      <c r="I4" s="48">
        <v>444.64</v>
      </c>
      <c r="J4" s="48">
        <v>0</v>
      </c>
      <c r="K4" s="48" t="s">
        <v>75</v>
      </c>
    </row>
    <row r="5" spans="1:11" ht="48.75" x14ac:dyDescent="0.25">
      <c r="A5" s="48" t="s">
        <v>43</v>
      </c>
      <c r="B5" s="48">
        <v>85820</v>
      </c>
      <c r="C5" s="48" t="s">
        <v>49</v>
      </c>
      <c r="D5" s="48" t="s">
        <v>48</v>
      </c>
      <c r="E5" s="48" t="s">
        <v>39</v>
      </c>
      <c r="F5" s="48" t="s">
        <v>40</v>
      </c>
      <c r="G5" s="48">
        <v>1</v>
      </c>
      <c r="H5" s="48">
        <v>0</v>
      </c>
      <c r="I5" s="48">
        <v>1200</v>
      </c>
      <c r="J5" s="48">
        <v>0</v>
      </c>
      <c r="K5" s="48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приложение 1</vt:lpstr>
      <vt:lpstr>приложение 2</vt:lpstr>
      <vt:lpstr>план</vt:lpstr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Диана Налбандян</dc:creator>
  <cp:lastModifiedBy>Сорокина Марина</cp:lastModifiedBy>
  <cp:lastPrinted>2024-12-13T10:04:06Z</cp:lastPrinted>
  <dcterms:created xsi:type="dcterms:W3CDTF">2023-06-19T08:09:41Z</dcterms:created>
  <dcterms:modified xsi:type="dcterms:W3CDTF">2024-12-27T12:53:29Z</dcterms:modified>
</cp:coreProperties>
</file>