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9165" yWindow="465" windowWidth="13425" windowHeight="14850"/>
  </bookViews>
  <sheets>
    <sheet name="03231643277340003500" sheetId="2" r:id="rId1"/>
  </sheets>
  <definedNames>
    <definedName name="_xlnm.Print_Titles" localSheetId="0">'03231643277340003500'!$5:$5</definedName>
  </definedNames>
  <calcPr calcId="125725"/>
</workbook>
</file>

<file path=xl/calcChain.xml><?xml version="1.0" encoding="utf-8"?>
<calcChain xmlns="http://schemas.openxmlformats.org/spreadsheetml/2006/main">
  <c r="F522" i="2"/>
  <c r="F523"/>
  <c r="F524"/>
  <c r="F526"/>
  <c r="F527"/>
  <c r="F529"/>
  <c r="F532"/>
  <c r="F533"/>
  <c r="F534"/>
  <c r="F536"/>
  <c r="F537"/>
  <c r="F538"/>
  <c r="F540"/>
  <c r="F541"/>
  <c r="F542"/>
  <c r="F544"/>
  <c r="F545"/>
  <c r="F546"/>
  <c r="F548"/>
  <c r="F549"/>
  <c r="F550"/>
  <c r="F553"/>
  <c r="F555"/>
  <c r="F557"/>
  <c r="F559"/>
  <c r="F9"/>
  <c r="F10"/>
  <c r="F12"/>
  <c r="F13"/>
  <c r="F15"/>
  <c r="F16"/>
  <c r="F18"/>
  <c r="F19"/>
  <c r="F21"/>
  <c r="F22"/>
  <c r="F24"/>
  <c r="F25"/>
  <c r="F27"/>
  <c r="F28"/>
  <c r="F30"/>
  <c r="F33"/>
  <c r="F34"/>
  <c r="F36"/>
  <c r="F37"/>
  <c r="F39"/>
  <c r="F40"/>
  <c r="F42"/>
  <c r="F43"/>
  <c r="F45"/>
  <c r="F46"/>
  <c r="F49"/>
  <c r="F50"/>
  <c r="F52"/>
  <c r="F55"/>
  <c r="F56"/>
  <c r="F59"/>
  <c r="F61"/>
  <c r="F62"/>
  <c r="F64"/>
  <c r="F67"/>
  <c r="F68"/>
  <c r="F70"/>
  <c r="F71"/>
  <c r="F73"/>
  <c r="F75"/>
  <c r="F76"/>
  <c r="F78"/>
  <c r="F81"/>
  <c r="F82"/>
  <c r="F83"/>
  <c r="F85"/>
  <c r="F86"/>
  <c r="F89"/>
  <c r="F90"/>
  <c r="F93"/>
  <c r="F96"/>
  <c r="F99"/>
  <c r="F102"/>
  <c r="F103"/>
  <c r="F107"/>
  <c r="F108"/>
  <c r="F110"/>
  <c r="F111"/>
  <c r="F113"/>
  <c r="F114"/>
  <c r="F116"/>
  <c r="F117"/>
  <c r="F121"/>
  <c r="F123"/>
  <c r="F125"/>
  <c r="F127"/>
  <c r="F128"/>
  <c r="F130"/>
  <c r="F131"/>
  <c r="F133"/>
  <c r="F135"/>
  <c r="F137"/>
  <c r="F138"/>
  <c r="F141"/>
  <c r="F144"/>
  <c r="F148"/>
  <c r="F150"/>
  <c r="F152"/>
  <c r="F153"/>
  <c r="F155"/>
  <c r="F157"/>
  <c r="F159"/>
  <c r="F161"/>
  <c r="F163"/>
  <c r="F167"/>
  <c r="F168"/>
  <c r="F172"/>
  <c r="F174"/>
  <c r="F175"/>
  <c r="F177"/>
  <c r="F180"/>
  <c r="F185"/>
  <c r="F189"/>
  <c r="F191"/>
  <c r="F192"/>
  <c r="F193"/>
  <c r="F195"/>
  <c r="F198"/>
  <c r="F200"/>
  <c r="F202"/>
  <c r="F205"/>
  <c r="F207"/>
  <c r="F209"/>
  <c r="F211"/>
  <c r="F213"/>
  <c r="F215"/>
  <c r="F219"/>
  <c r="F221"/>
  <c r="F222"/>
  <c r="F226"/>
  <c r="F228"/>
  <c r="F230"/>
  <c r="F231"/>
  <c r="F232"/>
  <c r="F237"/>
  <c r="F239"/>
  <c r="F241"/>
  <c r="F243"/>
  <c r="F244"/>
  <c r="F248"/>
  <c r="F249"/>
  <c r="F253"/>
  <c r="F254"/>
  <c r="F256"/>
  <c r="F257"/>
  <c r="F259"/>
  <c r="F260"/>
  <c r="F264"/>
  <c r="F267"/>
  <c r="F269"/>
  <c r="F271"/>
  <c r="F273"/>
  <c r="F275"/>
  <c r="F278"/>
  <c r="F279"/>
  <c r="F283"/>
  <c r="F284"/>
  <c r="F289"/>
  <c r="F293"/>
  <c r="F294"/>
  <c r="F296"/>
  <c r="F298"/>
  <c r="F300"/>
  <c r="F302"/>
  <c r="F306"/>
  <c r="F308"/>
  <c r="F310"/>
  <c r="F314"/>
  <c r="F316"/>
  <c r="F319"/>
  <c r="F322"/>
  <c r="F326"/>
  <c r="F327"/>
  <c r="F329"/>
  <c r="F330"/>
  <c r="F332"/>
  <c r="F333"/>
  <c r="F335"/>
  <c r="F339"/>
  <c r="F343"/>
  <c r="F345"/>
  <c r="F347"/>
  <c r="F348"/>
  <c r="F349"/>
  <c r="F351"/>
  <c r="F355"/>
  <c r="F357"/>
  <c r="F361"/>
  <c r="F362"/>
  <c r="F364"/>
  <c r="F366"/>
  <c r="F368"/>
  <c r="F369"/>
  <c r="F371"/>
  <c r="F373"/>
  <c r="F375"/>
  <c r="F379"/>
  <c r="F381"/>
  <c r="F382"/>
  <c r="F384"/>
  <c r="F386"/>
  <c r="F389"/>
  <c r="F392"/>
  <c r="F394"/>
  <c r="F396"/>
  <c r="F398"/>
  <c r="F400"/>
  <c r="F403"/>
  <c r="F405"/>
  <c r="F406"/>
  <c r="F408"/>
  <c r="F411"/>
  <c r="F413"/>
  <c r="F415"/>
  <c r="F417"/>
  <c r="F419"/>
  <c r="F421"/>
  <c r="F423"/>
  <c r="F425"/>
  <c r="F427"/>
  <c r="F429"/>
  <c r="F432"/>
  <c r="F434"/>
  <c r="F435"/>
  <c r="F437"/>
  <c r="F439"/>
  <c r="F442"/>
  <c r="F445"/>
  <c r="F449"/>
  <c r="F451"/>
  <c r="F453"/>
  <c r="F456"/>
  <c r="F459"/>
  <c r="F462"/>
  <c r="F463"/>
  <c r="F466"/>
  <c r="F470"/>
  <c r="F472"/>
  <c r="F473"/>
  <c r="F476"/>
  <c r="F480"/>
  <c r="F483"/>
  <c r="F484"/>
  <c r="F488"/>
  <c r="F492"/>
  <c r="F495"/>
  <c r="F500"/>
  <c r="F501"/>
  <c r="F502"/>
  <c r="F503"/>
  <c r="F505"/>
  <c r="F509"/>
  <c r="F513"/>
  <c r="F514"/>
  <c r="F516"/>
  <c r="F518"/>
  <c r="F520"/>
  <c r="E77"/>
  <c r="D77"/>
  <c r="E558"/>
  <c r="E556"/>
  <c r="E554"/>
  <c r="E552"/>
  <c r="E547"/>
  <c r="E543"/>
  <c r="F543" s="1"/>
  <c r="E539"/>
  <c r="E535"/>
  <c r="E531"/>
  <c r="E528"/>
  <c r="E525"/>
  <c r="E521"/>
  <c r="F521" s="1"/>
  <c r="E519"/>
  <c r="E517"/>
  <c r="E515"/>
  <c r="E512"/>
  <c r="E508"/>
  <c r="E507" s="1"/>
  <c r="E506" s="1"/>
  <c r="E504"/>
  <c r="E499"/>
  <c r="E494"/>
  <c r="E493" s="1"/>
  <c r="E491"/>
  <c r="E490" s="1"/>
  <c r="E487"/>
  <c r="E486" s="1"/>
  <c r="E485" s="1"/>
  <c r="E483"/>
  <c r="E482" s="1"/>
  <c r="E481" s="1"/>
  <c r="E479"/>
  <c r="E478" s="1"/>
  <c r="E477" s="1"/>
  <c r="F477" s="1"/>
  <c r="E475"/>
  <c r="E474" s="1"/>
  <c r="E471"/>
  <c r="E469"/>
  <c r="E465"/>
  <c r="E464" s="1"/>
  <c r="E461"/>
  <c r="E460" s="1"/>
  <c r="E458"/>
  <c r="E457" s="1"/>
  <c r="F457" s="1"/>
  <c r="E455"/>
  <c r="E454" s="1"/>
  <c r="E452"/>
  <c r="E450"/>
  <c r="E448"/>
  <c r="E444"/>
  <c r="E443" s="1"/>
  <c r="E441"/>
  <c r="E440" s="1"/>
  <c r="F440" s="1"/>
  <c r="E438"/>
  <c r="E436"/>
  <c r="E433"/>
  <c r="E431"/>
  <c r="E428"/>
  <c r="E426"/>
  <c r="F426" s="1"/>
  <c r="E424"/>
  <c r="E422"/>
  <c r="E420"/>
  <c r="E418"/>
  <c r="E416"/>
  <c r="E414"/>
  <c r="F414" s="1"/>
  <c r="E412"/>
  <c r="E410"/>
  <c r="E407"/>
  <c r="E404"/>
  <c r="E402"/>
  <c r="E399"/>
  <c r="F399" s="1"/>
  <c r="E397"/>
  <c r="E395"/>
  <c r="E393"/>
  <c r="F393" s="1"/>
  <c r="E391"/>
  <c r="E388"/>
  <c r="E387" s="1"/>
  <c r="E385"/>
  <c r="F385" s="1"/>
  <c r="E383"/>
  <c r="E380"/>
  <c r="E378"/>
  <c r="E374"/>
  <c r="E372"/>
  <c r="E370"/>
  <c r="F370" s="1"/>
  <c r="E367"/>
  <c r="E365"/>
  <c r="E363"/>
  <c r="F363" s="1"/>
  <c r="E360"/>
  <c r="E356"/>
  <c r="E354"/>
  <c r="F354" s="1"/>
  <c r="E350"/>
  <c r="E346"/>
  <c r="E344"/>
  <c r="E342"/>
  <c r="E338"/>
  <c r="E337" s="1"/>
  <c r="E336" s="1"/>
  <c r="E334"/>
  <c r="F334" s="1"/>
  <c r="E331"/>
  <c r="E328"/>
  <c r="E325"/>
  <c r="E321"/>
  <c r="E320" s="1"/>
  <c r="E318"/>
  <c r="E317" s="1"/>
  <c r="E315"/>
  <c r="F315" s="1"/>
  <c r="E313"/>
  <c r="E309"/>
  <c r="E307"/>
  <c r="E305"/>
  <c r="E301"/>
  <c r="E299"/>
  <c r="F299" s="1"/>
  <c r="E297"/>
  <c r="E295"/>
  <c r="E292"/>
  <c r="E288"/>
  <c r="E287" s="1"/>
  <c r="E286" s="1"/>
  <c r="E282"/>
  <c r="E281" s="1"/>
  <c r="E280" s="1"/>
  <c r="E279" s="1"/>
  <c r="E277"/>
  <c r="E276" s="1"/>
  <c r="F276" s="1"/>
  <c r="E274"/>
  <c r="E272"/>
  <c r="E270"/>
  <c r="E268"/>
  <c r="E266"/>
  <c r="E263"/>
  <c r="E262" s="1"/>
  <c r="F262" s="1"/>
  <c r="E258"/>
  <c r="E255"/>
  <c r="E252"/>
  <c r="E247"/>
  <c r="E246" s="1"/>
  <c r="E245" s="1"/>
  <c r="E242"/>
  <c r="E240"/>
  <c r="F240" s="1"/>
  <c r="E238"/>
  <c r="E236"/>
  <c r="E229"/>
  <c r="E227"/>
  <c r="E225"/>
  <c r="F225" s="1"/>
  <c r="E220"/>
  <c r="F220" s="1"/>
  <c r="E218"/>
  <c r="E214"/>
  <c r="E212"/>
  <c r="E210"/>
  <c r="E208"/>
  <c r="E206"/>
  <c r="F206" s="1"/>
  <c r="E204"/>
  <c r="E201"/>
  <c r="E199"/>
  <c r="E197"/>
  <c r="E194"/>
  <c r="E190"/>
  <c r="F190" s="1"/>
  <c r="E188"/>
  <c r="E184"/>
  <c r="E183" s="1"/>
  <c r="E182" s="1"/>
  <c r="E179"/>
  <c r="E178" s="1"/>
  <c r="E176"/>
  <c r="E173"/>
  <c r="E171"/>
  <c r="F171" s="1"/>
  <c r="E166"/>
  <c r="E165" s="1"/>
  <c r="E164" s="1"/>
  <c r="E162"/>
  <c r="E160"/>
  <c r="E158"/>
  <c r="E156"/>
  <c r="E154"/>
  <c r="F154" s="1"/>
  <c r="E151"/>
  <c r="E149"/>
  <c r="E147"/>
  <c r="F147" s="1"/>
  <c r="E143"/>
  <c r="E142" s="1"/>
  <c r="E140"/>
  <c r="E139" s="1"/>
  <c r="E136"/>
  <c r="F136" s="1"/>
  <c r="E134"/>
  <c r="E132"/>
  <c r="F132" s="1"/>
  <c r="E129"/>
  <c r="F129" s="1"/>
  <c r="E126"/>
  <c r="E124"/>
  <c r="E122"/>
  <c r="F122" s="1"/>
  <c r="E120"/>
  <c r="E115"/>
  <c r="F115" s="1"/>
  <c r="E112"/>
  <c r="E109"/>
  <c r="E106"/>
  <c r="E101"/>
  <c r="E100" s="1"/>
  <c r="F100" s="1"/>
  <c r="E98"/>
  <c r="E97" s="1"/>
  <c r="E95"/>
  <c r="E94" s="1"/>
  <c r="F94" s="1"/>
  <c r="E92"/>
  <c r="E91" s="1"/>
  <c r="E88"/>
  <c r="E87" s="1"/>
  <c r="F87" s="1"/>
  <c r="E84"/>
  <c r="E80"/>
  <c r="F80" s="1"/>
  <c r="E74"/>
  <c r="E72"/>
  <c r="F72" s="1"/>
  <c r="E69"/>
  <c r="F69" s="1"/>
  <c r="E66"/>
  <c r="E63"/>
  <c r="E60"/>
  <c r="F60" s="1"/>
  <c r="E58"/>
  <c r="E54"/>
  <c r="E53" s="1"/>
  <c r="F53" s="1"/>
  <c r="E51"/>
  <c r="F51" s="1"/>
  <c r="E48"/>
  <c r="E44"/>
  <c r="E41"/>
  <c r="F41" s="1"/>
  <c r="E38"/>
  <c r="E35"/>
  <c r="F35" s="1"/>
  <c r="E32"/>
  <c r="E29"/>
  <c r="E26"/>
  <c r="E23"/>
  <c r="F23" s="1"/>
  <c r="E20"/>
  <c r="E17"/>
  <c r="F17" s="1"/>
  <c r="E14"/>
  <c r="E11"/>
  <c r="E8"/>
  <c r="D558"/>
  <c r="D556"/>
  <c r="F556" s="1"/>
  <c r="D554"/>
  <c r="D552"/>
  <c r="D547"/>
  <c r="D543"/>
  <c r="D539"/>
  <c r="D535"/>
  <c r="D531"/>
  <c r="D528"/>
  <c r="D525"/>
  <c r="D521"/>
  <c r="D519"/>
  <c r="D517"/>
  <c r="D515"/>
  <c r="D512"/>
  <c r="D508"/>
  <c r="D507" s="1"/>
  <c r="D506" s="1"/>
  <c r="D504"/>
  <c r="D499"/>
  <c r="D494"/>
  <c r="D493" s="1"/>
  <c r="D491"/>
  <c r="D490" s="1"/>
  <c r="D487"/>
  <c r="D486" s="1"/>
  <c r="D485" s="1"/>
  <c r="D483"/>
  <c r="D482" s="1"/>
  <c r="D481" s="1"/>
  <c r="D479"/>
  <c r="D478" s="1"/>
  <c r="D477" s="1"/>
  <c r="D475"/>
  <c r="D474" s="1"/>
  <c r="D471"/>
  <c r="F471" s="1"/>
  <c r="D469"/>
  <c r="D465"/>
  <c r="D464" s="1"/>
  <c r="D461"/>
  <c r="D460" s="1"/>
  <c r="D458"/>
  <c r="D457" s="1"/>
  <c r="D455"/>
  <c r="D454" s="1"/>
  <c r="D452"/>
  <c r="D450"/>
  <c r="D448"/>
  <c r="D444"/>
  <c r="D443" s="1"/>
  <c r="D441"/>
  <c r="D440" s="1"/>
  <c r="D438"/>
  <c r="D436"/>
  <c r="D433"/>
  <c r="D431"/>
  <c r="D428"/>
  <c r="D426"/>
  <c r="D424"/>
  <c r="D422"/>
  <c r="D420"/>
  <c r="D418"/>
  <c r="D416"/>
  <c r="D414"/>
  <c r="D412"/>
  <c r="D410"/>
  <c r="D407"/>
  <c r="D404"/>
  <c r="D402"/>
  <c r="D399"/>
  <c r="D397"/>
  <c r="D395"/>
  <c r="D393"/>
  <c r="D391"/>
  <c r="D388"/>
  <c r="D387" s="1"/>
  <c r="F387" s="1"/>
  <c r="D385"/>
  <c r="D383"/>
  <c r="D380"/>
  <c r="D378"/>
  <c r="D374"/>
  <c r="D372"/>
  <c r="D370"/>
  <c r="D367"/>
  <c r="D365"/>
  <c r="D363"/>
  <c r="D360"/>
  <c r="D356"/>
  <c r="D354"/>
  <c r="D350"/>
  <c r="D346"/>
  <c r="D344"/>
  <c r="D342"/>
  <c r="D338"/>
  <c r="D337" s="1"/>
  <c r="D336" s="1"/>
  <c r="D334"/>
  <c r="D331"/>
  <c r="D328"/>
  <c r="D325"/>
  <c r="D321"/>
  <c r="D320" s="1"/>
  <c r="D318"/>
  <c r="D317" s="1"/>
  <c r="D315"/>
  <c r="D313"/>
  <c r="D309"/>
  <c r="F309" s="1"/>
  <c r="D307"/>
  <c r="D305"/>
  <c r="D301"/>
  <c r="D299"/>
  <c r="D297"/>
  <c r="D295"/>
  <c r="D292"/>
  <c r="D288"/>
  <c r="D287" s="1"/>
  <c r="D286" s="1"/>
  <c r="D282"/>
  <c r="D281" s="1"/>
  <c r="D280" s="1"/>
  <c r="D279" s="1"/>
  <c r="D277"/>
  <c r="D276" s="1"/>
  <c r="D274"/>
  <c r="D272"/>
  <c r="D270"/>
  <c r="D268"/>
  <c r="D266"/>
  <c r="D263"/>
  <c r="D262" s="1"/>
  <c r="D258"/>
  <c r="D255"/>
  <c r="F255" s="1"/>
  <c r="D252"/>
  <c r="D247"/>
  <c r="D246" s="1"/>
  <c r="D245" s="1"/>
  <c r="D242"/>
  <c r="D240"/>
  <c r="D238"/>
  <c r="D236"/>
  <c r="D229"/>
  <c r="D227"/>
  <c r="D225"/>
  <c r="D220"/>
  <c r="D218"/>
  <c r="D214"/>
  <c r="D212"/>
  <c r="D210"/>
  <c r="D208"/>
  <c r="D206"/>
  <c r="D204"/>
  <c r="D201"/>
  <c r="F201" s="1"/>
  <c r="D199"/>
  <c r="D197"/>
  <c r="D194"/>
  <c r="D190"/>
  <c r="D188"/>
  <c r="D184"/>
  <c r="D183" s="1"/>
  <c r="D182" s="1"/>
  <c r="D179"/>
  <c r="D178" s="1"/>
  <c r="D176"/>
  <c r="D173"/>
  <c r="D171"/>
  <c r="D166"/>
  <c r="D165" s="1"/>
  <c r="D164" s="1"/>
  <c r="D162"/>
  <c r="D160"/>
  <c r="D158"/>
  <c r="D156"/>
  <c r="D154"/>
  <c r="D151"/>
  <c r="D149"/>
  <c r="D147"/>
  <c r="D143"/>
  <c r="D142" s="1"/>
  <c r="D140"/>
  <c r="D139" s="1"/>
  <c r="D136"/>
  <c r="D134"/>
  <c r="D132"/>
  <c r="D129"/>
  <c r="D126"/>
  <c r="D124"/>
  <c r="D122"/>
  <c r="D120"/>
  <c r="D115"/>
  <c r="D112"/>
  <c r="D109"/>
  <c r="D106"/>
  <c r="D101"/>
  <c r="D100" s="1"/>
  <c r="D98"/>
  <c r="D97" s="1"/>
  <c r="D95"/>
  <c r="D94" s="1"/>
  <c r="D92"/>
  <c r="D91" s="1"/>
  <c r="D88"/>
  <c r="D87" s="1"/>
  <c r="D84"/>
  <c r="D80"/>
  <c r="D74"/>
  <c r="D72"/>
  <c r="D69"/>
  <c r="D66"/>
  <c r="D63"/>
  <c r="F63" s="1"/>
  <c r="D60"/>
  <c r="D58"/>
  <c r="D54"/>
  <c r="D53" s="1"/>
  <c r="D51"/>
  <c r="D48"/>
  <c r="D44"/>
  <c r="D41"/>
  <c r="D38"/>
  <c r="D35"/>
  <c r="D32"/>
  <c r="D29"/>
  <c r="D26"/>
  <c r="D23"/>
  <c r="D20"/>
  <c r="D17"/>
  <c r="D14"/>
  <c r="D11"/>
  <c r="D8"/>
  <c r="F504" l="1"/>
  <c r="F8"/>
  <c r="F26"/>
  <c r="F44"/>
  <c r="F84"/>
  <c r="F106"/>
  <c r="F124"/>
  <c r="F139"/>
  <c r="F156"/>
  <c r="F173"/>
  <c r="F194"/>
  <c r="F208"/>
  <c r="F242"/>
  <c r="F266"/>
  <c r="F301"/>
  <c r="F317"/>
  <c r="F336"/>
  <c r="F356"/>
  <c r="F372"/>
  <c r="F402"/>
  <c r="F416"/>
  <c r="F428"/>
  <c r="F443"/>
  <c r="F460"/>
  <c r="F481"/>
  <c r="F506"/>
  <c r="F525"/>
  <c r="F547"/>
  <c r="F77"/>
  <c r="F321"/>
  <c r="F441"/>
  <c r="F11"/>
  <c r="F29"/>
  <c r="F48"/>
  <c r="F66"/>
  <c r="F109"/>
  <c r="F126"/>
  <c r="F142"/>
  <c r="F158"/>
  <c r="F176"/>
  <c r="F197"/>
  <c r="F210"/>
  <c r="F227"/>
  <c r="F245"/>
  <c r="F268"/>
  <c r="F286"/>
  <c r="F305"/>
  <c r="F320"/>
  <c r="F342"/>
  <c r="F360"/>
  <c r="F374"/>
  <c r="F391"/>
  <c r="F404"/>
  <c r="F418"/>
  <c r="F431"/>
  <c r="F448"/>
  <c r="F464"/>
  <c r="F485"/>
  <c r="F512"/>
  <c r="F528"/>
  <c r="F552"/>
  <c r="F507"/>
  <c r="F465"/>
  <c r="F14"/>
  <c r="F32"/>
  <c r="F91"/>
  <c r="F112"/>
  <c r="F160"/>
  <c r="F178"/>
  <c r="F199"/>
  <c r="F212"/>
  <c r="F229"/>
  <c r="F252"/>
  <c r="F270"/>
  <c r="F292"/>
  <c r="F307"/>
  <c r="F325"/>
  <c r="F344"/>
  <c r="F378"/>
  <c r="F407"/>
  <c r="F420"/>
  <c r="F433"/>
  <c r="F450"/>
  <c r="F469"/>
  <c r="F490"/>
  <c r="F515"/>
  <c r="F531"/>
  <c r="F554"/>
  <c r="F149"/>
  <c r="F162"/>
  <c r="F182"/>
  <c r="F214"/>
  <c r="F236"/>
  <c r="F272"/>
  <c r="F295"/>
  <c r="F328"/>
  <c r="F346"/>
  <c r="F365"/>
  <c r="F380"/>
  <c r="F395"/>
  <c r="F410"/>
  <c r="F422"/>
  <c r="F436"/>
  <c r="F452"/>
  <c r="F493"/>
  <c r="F517"/>
  <c r="F535"/>
  <c r="F20"/>
  <c r="F38"/>
  <c r="F58"/>
  <c r="F74"/>
  <c r="F97"/>
  <c r="F120"/>
  <c r="F134"/>
  <c r="F151"/>
  <c r="F164"/>
  <c r="F188"/>
  <c r="F204"/>
  <c r="F218"/>
  <c r="F238"/>
  <c r="F258"/>
  <c r="F274"/>
  <c r="F297"/>
  <c r="F313"/>
  <c r="F331"/>
  <c r="F350"/>
  <c r="F367"/>
  <c r="F383"/>
  <c r="F397"/>
  <c r="F412"/>
  <c r="F424"/>
  <c r="F438"/>
  <c r="F454"/>
  <c r="F474"/>
  <c r="F499"/>
  <c r="F519"/>
  <c r="F539"/>
  <c r="F558"/>
  <c r="F165"/>
  <c r="F494"/>
  <c r="F482"/>
  <c r="F458"/>
  <c r="F338"/>
  <c r="F140"/>
  <c r="F98"/>
  <c r="F92"/>
  <c r="F487"/>
  <c r="F475"/>
  <c r="F337"/>
  <c r="F277"/>
  <c r="F247"/>
  <c r="F486"/>
  <c r="F444"/>
  <c r="F318"/>
  <c r="F288"/>
  <c r="F282"/>
  <c r="F246"/>
  <c r="F54"/>
  <c r="F183"/>
  <c r="F491"/>
  <c r="F479"/>
  <c r="F461"/>
  <c r="F455"/>
  <c r="F287"/>
  <c r="F281"/>
  <c r="F263"/>
  <c r="F179"/>
  <c r="F143"/>
  <c r="F101"/>
  <c r="F95"/>
  <c r="F508"/>
  <c r="F478"/>
  <c r="F388"/>
  <c r="F280"/>
  <c r="F184"/>
  <c r="F166"/>
  <c r="F88"/>
  <c r="E187"/>
  <c r="F187" s="1"/>
  <c r="D187"/>
  <c r="D47"/>
  <c r="E353"/>
  <c r="D65"/>
  <c r="E65"/>
  <c r="F65" s="1"/>
  <c r="E324"/>
  <c r="E359"/>
  <c r="E401"/>
  <c r="F401" s="1"/>
  <c r="E447"/>
  <c r="E530"/>
  <c r="F530" s="1"/>
  <c r="E312"/>
  <c r="E468"/>
  <c r="D57"/>
  <c r="E57"/>
  <c r="F57" s="1"/>
  <c r="E224"/>
  <c r="D79"/>
  <c r="D353"/>
  <c r="D352" s="1"/>
  <c r="E235"/>
  <c r="D401"/>
  <c r="E170"/>
  <c r="E105"/>
  <c r="E430"/>
  <c r="D468"/>
  <c r="D467" s="1"/>
  <c r="E217"/>
  <c r="E511"/>
  <c r="D7"/>
  <c r="E79"/>
  <c r="E498"/>
  <c r="E551"/>
  <c r="F551" s="1"/>
  <c r="E47"/>
  <c r="F47" s="1"/>
  <c r="E7"/>
  <c r="D312"/>
  <c r="D311" s="1"/>
  <c r="D498"/>
  <c r="D497" s="1"/>
  <c r="D203"/>
  <c r="E196"/>
  <c r="F196" s="1"/>
  <c r="E409"/>
  <c r="F409" s="1"/>
  <c r="E203"/>
  <c r="D217"/>
  <c r="D216" s="1"/>
  <c r="D170"/>
  <c r="D169" s="1"/>
  <c r="D551"/>
  <c r="E341"/>
  <c r="E377"/>
  <c r="F377" s="1"/>
  <c r="D196"/>
  <c r="E31"/>
  <c r="E119"/>
  <c r="E146"/>
  <c r="E390"/>
  <c r="D235"/>
  <c r="D234" s="1"/>
  <c r="D324"/>
  <c r="D323" s="1"/>
  <c r="E251"/>
  <c r="E265"/>
  <c r="E291"/>
  <c r="E304"/>
  <c r="E489"/>
  <c r="F489" s="1"/>
  <c r="D530"/>
  <c r="D511"/>
  <c r="D447"/>
  <c r="D446" s="1"/>
  <c r="D430"/>
  <c r="D409"/>
  <c r="D390"/>
  <c r="D377"/>
  <c r="D359"/>
  <c r="D358" s="1"/>
  <c r="D341"/>
  <c r="D340" s="1"/>
  <c r="D304"/>
  <c r="D303" s="1"/>
  <c r="D291"/>
  <c r="D290" s="1"/>
  <c r="D265"/>
  <c r="D261" s="1"/>
  <c r="D251"/>
  <c r="D250" s="1"/>
  <c r="D224"/>
  <c r="D223" s="1"/>
  <c r="D146"/>
  <c r="D145" s="1"/>
  <c r="D119"/>
  <c r="D118" s="1"/>
  <c r="D105"/>
  <c r="D31"/>
  <c r="D489"/>
  <c r="E234" l="1"/>
  <c r="F234" s="1"/>
  <c r="F235"/>
  <c r="E467"/>
  <c r="F467" s="1"/>
  <c r="F468"/>
  <c r="E323"/>
  <c r="F323" s="1"/>
  <c r="F324"/>
  <c r="E303"/>
  <c r="F303" s="1"/>
  <c r="F304"/>
  <c r="F390"/>
  <c r="E340"/>
  <c r="F340" s="1"/>
  <c r="F341"/>
  <c r="E311"/>
  <c r="F311" s="1"/>
  <c r="F312"/>
  <c r="E290"/>
  <c r="F290" s="1"/>
  <c r="F291"/>
  <c r="E145"/>
  <c r="F145" s="1"/>
  <c r="F146"/>
  <c r="E497"/>
  <c r="F497" s="1"/>
  <c r="F498"/>
  <c r="F430"/>
  <c r="E261"/>
  <c r="F261" s="1"/>
  <c r="F265"/>
  <c r="E118"/>
  <c r="F118" s="1"/>
  <c r="F119"/>
  <c r="F79"/>
  <c r="F105"/>
  <c r="E223"/>
  <c r="F223" s="1"/>
  <c r="F224"/>
  <c r="E446"/>
  <c r="F446" s="1"/>
  <c r="F447"/>
  <c r="E352"/>
  <c r="F352" s="1"/>
  <c r="F353"/>
  <c r="E250"/>
  <c r="F250" s="1"/>
  <c r="F251"/>
  <c r="F31"/>
  <c r="E169"/>
  <c r="F169" s="1"/>
  <c r="F170"/>
  <c r="F203"/>
  <c r="F7"/>
  <c r="F511"/>
  <c r="E358"/>
  <c r="F358" s="1"/>
  <c r="F359"/>
  <c r="E216"/>
  <c r="F216" s="1"/>
  <c r="F217"/>
  <c r="D233"/>
  <c r="E285"/>
  <c r="E510"/>
  <c r="E186"/>
  <c r="D186"/>
  <c r="D181" s="1"/>
  <c r="E376"/>
  <c r="F376" s="1"/>
  <c r="D285"/>
  <c r="D510"/>
  <c r="D496" s="1"/>
  <c r="E6"/>
  <c r="D376"/>
  <c r="D104"/>
  <c r="D6"/>
  <c r="F285" l="1"/>
  <c r="F6"/>
  <c r="E181"/>
  <c r="F181" s="1"/>
  <c r="F186"/>
  <c r="E104"/>
  <c r="F104" s="1"/>
  <c r="E233"/>
  <c r="F233" s="1"/>
  <c r="E496"/>
  <c r="F496" s="1"/>
  <c r="F510"/>
  <c r="E560"/>
  <c r="D560"/>
  <c r="F560" l="1"/>
</calcChain>
</file>

<file path=xl/sharedStrings.xml><?xml version="1.0" encoding="utf-8"?>
<sst xmlns="http://schemas.openxmlformats.org/spreadsheetml/2006/main" count="1381" uniqueCount="631">
  <si>
    <t>Наименование показателя</t>
  </si>
  <si>
    <t>Ц.ст.</t>
  </si>
  <si>
    <t>Расх.</t>
  </si>
  <si>
    <t>Уточненная роспись/план</t>
  </si>
  <si>
    <t>Касс. расход</t>
  </si>
  <si>
    <t xml:space="preserve">    Муниципальная программа "Развитие образования"</t>
  </si>
  <si>
    <t>0100000000</t>
  </si>
  <si>
    <t xml:space="preserve">    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</si>
  <si>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</si>
  <si>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</si>
  <si>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</si>
  <si>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    Субсидии бюджетным учреждениям</t>
  </si>
  <si>
    <t>610</t>
  </si>
  <si>
    <t xml:space="preserve">            Субсидии автономным учреждениям</t>
  </si>
  <si>
    <t>620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</si>
  <si>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</si>
  <si>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</si>
  <si>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</si>
  <si>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</si>
  <si>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 xml:space="preserve">  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</si>
  <si>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</si>
  <si>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</si>
  <si>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</si>
  <si>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</si>
  <si>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</si>
  <si>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</si>
  <si>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</si>
  <si>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 xml:space="preserve">          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</si>
  <si>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</si>
  <si>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 xml:space="preserve">        Основное мероприятие "Совершенствование организации питания обучающихся"</t>
  </si>
  <si>
    <t>0100200000</t>
  </si>
  <si>
    <t xml:space="preserve">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</si>
  <si>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</si>
  <si>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Организация питания обучающихся школ</t>
  </si>
  <si>
    <t>0100287410</t>
  </si>
  <si>
    <t xml:space="preserve">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</si>
  <si>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</si>
  <si>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</si>
  <si>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</si>
  <si>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</si>
  <si>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Основное мероприятие "Совершенствование организации подвоза обучающихся школ"</t>
  </si>
  <si>
    <t>0100300000</t>
  </si>
  <si>
    <t xml:space="preserve">          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</si>
  <si>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</si>
  <si>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 xml:space="preserve">    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</si>
  <si>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</si>
  <si>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</si>
  <si>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</si>
  <si>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</si>
  <si>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</si>
  <si>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    Совершенствование системы выявления, поддержки и развития способностей и талантов</t>
  </si>
  <si>
    <t>0100487610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</si>
  <si>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</si>
  <si>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</si>
  <si>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Премии и гранты</t>
  </si>
  <si>
    <t>350</t>
  </si>
  <si>
    <t xml:space="preserve">        Основное мероприятие "Развитие кадрового потенциала муниципальной системы образования"</t>
  </si>
  <si>
    <t>0100500000</t>
  </si>
  <si>
    <t xml:space="preserve">          Стимулирование трудоустройства молодых специалистов в муниципальных общеобразовательных организациях</t>
  </si>
  <si>
    <t>0100574060</t>
  </si>
  <si>
    <t xml:space="preserve">          Профессиональный рост педагогических работников</t>
  </si>
  <si>
    <t>0100587710</t>
  </si>
  <si>
    <t xml:space="preserve">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</si>
  <si>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</si>
  <si>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</si>
  <si>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</si>
  <si>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</si>
  <si>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</si>
  <si>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    Выполнение ремонтных работ в образовательных учреждениях</t>
  </si>
  <si>
    <t>0100687810</t>
  </si>
  <si>
    <t xml:space="preserve">          Материально-техническое обеспечение и оснащенность муниципальных образовательных учреждений</t>
  </si>
  <si>
    <t>0100687820</t>
  </si>
  <si>
    <t xml:space="preserve">          Мероприятия, связанные с развитием сети учреждений образования</t>
  </si>
  <si>
    <t>0100687830</t>
  </si>
  <si>
    <t xml:space="preserve">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</si>
  <si>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</si>
  <si>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</si>
  <si>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</si>
  <si>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округа"</t>
  </si>
  <si>
    <t>01006S4091</t>
  </si>
  <si>
    <t xml:space="preserve">    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</si>
  <si>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</si>
  <si>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 xml:space="preserve">    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</si>
  <si>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</si>
  <si>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    Расходы на выплаты персоналу государственных (муниципальных) органов</t>
  </si>
  <si>
    <t>120</t>
  </si>
  <si>
    <t xml:space="preserve">  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</si>
  <si>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</si>
  <si>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  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воспитанников"</t>
  </si>
  <si>
    <t>0101200000</t>
  </si>
  <si>
    <t xml:space="preserve">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</si>
  <si>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</si>
  <si>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 xml:space="preserve">        Основное мероприятие "Патриотическое воспитание граждан Российской Федерации"</t>
  </si>
  <si>
    <t>0101300000</t>
  </si>
  <si>
    <t xml:space="preserve">          Оснащение обмундированием для юнармейского отряда</t>
  </si>
  <si>
    <t>0101387П30</t>
  </si>
  <si>
    <t xml:space="preserve">        Региональный проект "Современная школа"</t>
  </si>
  <si>
    <t>010E100000</t>
  </si>
  <si>
    <t xml:space="preserve">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</si>
  <si>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</si>
  <si>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Региональный проект "Успех каждого ребенка"</t>
  </si>
  <si>
    <t>010E200000</t>
  </si>
  <si>
    <t xml:space="preserve">  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</si>
  <si>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010E251710</t>
  </si>
  <si>
    <t xml:space="preserve">        Региональный проект "Патриотическое воспитание граждан Российской Федерации"</t>
  </si>
  <si>
    <t>010EВ00000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</si>
  <si>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</si>
  <si>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</si>
  <si>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Муниципальная программа "Социальная поддержка населения"</t>
  </si>
  <si>
    <t>0200000000</t>
  </si>
  <si>
    <t xml:space="preserve">    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</si>
  <si>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</si>
  <si>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</si>
  <si>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</si>
  <si>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  Осуществление деятельности по опеке и попечительству в отношении совершеннолетних граждан</t>
  </si>
  <si>
    <t>0200170650</t>
  </si>
  <si>
    <t xml:space="preserve">          Обеспечение руководства в сфере социальной поддержки населения</t>
  </si>
  <si>
    <t>0200170670</t>
  </si>
  <si>
    <t xml:space="preserve">          Расходы на обеспечение функций муниципальными органами</t>
  </si>
  <si>
    <t>0200181140</t>
  </si>
  <si>
    <t xml:space="preserve">      Подпрограмма "Совершенствование мер социальной поддержки отдельных категорий граждан, повышение качества жизни граждан"</t>
  </si>
  <si>
    <t>0210000000</t>
  </si>
  <si>
    <t xml:space="preserve">  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</si>
  <si>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</si>
  <si>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</si>
  <si>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</si>
  <si>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Предоставление ежемесячной доплаты к государственной пенсии за муниципальную службу</t>
  </si>
  <si>
    <t>0210182420</t>
  </si>
  <si>
    <t xml:space="preserve">            Публичные нормативные социальные выплаты гражданам</t>
  </si>
  <si>
    <t>310</t>
  </si>
  <si>
    <t xml:space="preserve">  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</si>
  <si>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</si>
  <si>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</si>
  <si>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</si>
  <si>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</si>
  <si>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</si>
  <si>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</si>
  <si>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</si>
  <si>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</si>
  <si>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</si>
  <si>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</si>
  <si>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</si>
  <si>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</si>
  <si>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</si>
  <si>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 xml:space="preserve">        Основное мероприятие "Повышение качества и доступности социального обслуживания населения"</t>
  </si>
  <si>
    <t>0210200000</t>
  </si>
  <si>
    <t xml:space="preserve">          Социальное обслуживание граждан</t>
  </si>
  <si>
    <t>0210270710</t>
  </si>
  <si>
    <t xml:space="preserve">    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</si>
  <si>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</si>
  <si>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    Обеспечение участия гражданам, нуждающихся в поддержке государства в социально значимых мероприятиях</t>
  </si>
  <si>
    <t>0210382620</t>
  </si>
  <si>
    <t xml:space="preserve">      Подпрограмма "Совершенствование социальной поддержки детей и семей с детьми"</t>
  </si>
  <si>
    <t>0220000000</t>
  </si>
  <si>
    <t xml:space="preserve">    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</si>
  <si>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</si>
  <si>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</si>
  <si>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0220121Ф20</t>
  </si>
  <si>
    <t xml:space="preserve">          Предоставление мер социальной поддержки в сфере организации отдыха детей в Калининградской области</t>
  </si>
  <si>
    <t>0220170120</t>
  </si>
  <si>
    <t xml:space="preserve">  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</si>
  <si>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</si>
  <si>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</si>
  <si>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</si>
  <si>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  Организация отдыха, оздоровления и занятости детей из семей Светлогорского городского округа</t>
  </si>
  <si>
    <t>0220182730</t>
  </si>
  <si>
    <t xml:space="preserve">  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</si>
  <si>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</si>
  <si>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    Обеспечение участия семей с детьми, находящимися в трудной жизненной ситуации, в социально значимых мероприятиях</t>
  </si>
  <si>
    <t>0220182750</t>
  </si>
  <si>
    <t xml:space="preserve">          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</si>
  <si>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</si>
  <si>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 xml:space="preserve">      Подпрограмма "Доступная среда"</t>
  </si>
  <si>
    <t>0230000000</t>
  </si>
  <si>
    <t xml:space="preserve">    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</si>
  <si>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</si>
  <si>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</si>
  <si>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</si>
  <si>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  Подпрограмма "Дети-сироты"</t>
  </si>
  <si>
    <t>0240000000</t>
  </si>
  <si>
    <t xml:space="preserve">    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</si>
  <si>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</si>
  <si>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</si>
  <si>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</si>
  <si>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</si>
  <si>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</si>
  <si>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</si>
  <si>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</si>
  <si>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</si>
  <si>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</si>
  <si>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</si>
  <si>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</si>
  <si>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Муниципальная программа "Развитие культуры"</t>
  </si>
  <si>
    <t>0300000000</t>
  </si>
  <si>
    <t xml:space="preserve">      Подпрограмма "Сохранение, использование и популяризация объектов культурного наследия"</t>
  </si>
  <si>
    <t>0310000000</t>
  </si>
  <si>
    <t xml:space="preserve">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</si>
  <si>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</si>
  <si>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</si>
  <si>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</si>
  <si>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Подпрограмма "Сохранение и развитие культуры"</t>
  </si>
  <si>
    <t>0320000000</t>
  </si>
  <si>
    <t xml:space="preserve">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</si>
  <si>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</si>
  <si>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</si>
  <si>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</si>
  <si>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Организация и проведение муниципальных мероприятий в сфере культуры</t>
  </si>
  <si>
    <t>0320183510</t>
  </si>
  <si>
    <t xml:space="preserve">          Государственная поддержка отрасли культуры</t>
  </si>
  <si>
    <t>03201L5190</t>
  </si>
  <si>
    <t xml:space="preserve">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</si>
  <si>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</si>
  <si>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Поддержка учреждений клубного типа, библиотек, музеев и работников указанных учреждений</t>
  </si>
  <si>
    <t>0320274080</t>
  </si>
  <si>
    <t xml:space="preserve">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</si>
  <si>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</si>
  <si>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Работа выездной библиотеки с помощью волонтеров</t>
  </si>
  <si>
    <t>0320283520</t>
  </si>
  <si>
    <t xml:space="preserve">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</si>
  <si>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</si>
  <si>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</si>
  <si>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</si>
  <si>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Пошив костюмов для творческих коллективов</t>
  </si>
  <si>
    <t>0320383540</t>
  </si>
  <si>
    <t xml:space="preserve">          Проведение мероприятий МБУДО "ДШИ им. Гречанинова А.Т." г. Светлогорска</t>
  </si>
  <si>
    <t>0320383550</t>
  </si>
  <si>
    <t xml:space="preserve">          Торжественные мероприятия, посвященные юбилеям творческих коллективов</t>
  </si>
  <si>
    <t>0320383560</t>
  </si>
  <si>
    <t xml:space="preserve">          Проведение мероприятий МБУ "Дом культуры п. Приморье"</t>
  </si>
  <si>
    <t>0320383570</t>
  </si>
  <si>
    <t xml:space="preserve">          Курсы повышения квалификации работников культуры</t>
  </si>
  <si>
    <t>0320383590</t>
  </si>
  <si>
    <t xml:space="preserve">      Подпрограмма "Укрепление материально-технической базы учреждений культуры"</t>
  </si>
  <si>
    <t>0330000000</t>
  </si>
  <si>
    <t xml:space="preserve">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</si>
  <si>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</si>
  <si>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Выполнение ремонтных работ в учреждениях культуры</t>
  </si>
  <si>
    <t>0330183610</t>
  </si>
  <si>
    <t xml:space="preserve">          Материально-техническое обеспечение и оснащенность муниципальных учреждений культуры</t>
  </si>
  <si>
    <t>0330183620</t>
  </si>
  <si>
    <t xml:space="preserve">    Муниципальная программа "Энергосбережение и повышение энергетической эффективности"</t>
  </si>
  <si>
    <t>0400000000</t>
  </si>
  <si>
    <t xml:space="preserve">        Обеспечение рационального использования энергетических ресурсов</t>
  </si>
  <si>
    <t>0400100000</t>
  </si>
  <si>
    <t xml:space="preserve">          Проведение мероприятий по рациональному использованию энергетических ресурсов (электрической энергии)</t>
  </si>
  <si>
    <t>0400184410</t>
  </si>
  <si>
    <t xml:space="preserve">          Проведение мероприятий по рациональному использованию энергетических ресурсов (водоснабжение)</t>
  </si>
  <si>
    <t>0400184420</t>
  </si>
  <si>
    <t xml:space="preserve">          Проведение мероприятий по рациональному использованию энергетических ресурсов (теплоснабжения)</t>
  </si>
  <si>
    <t>0400184430</t>
  </si>
  <si>
    <t xml:space="preserve">    Муниципальная программа "Обеспечение безопасности жизнедеятельности населения"</t>
  </si>
  <si>
    <t>0500000000</t>
  </si>
  <si>
    <t xml:space="preserve">      Подпрограмма "Защита населения и территории округа от чрезвычайных ситуаций природного и техногенного характера"</t>
  </si>
  <si>
    <t>0510000000</t>
  </si>
  <si>
    <t xml:space="preserve">    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</si>
  <si>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</si>
  <si>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</si>
  <si>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</si>
  <si>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  Обучение должностных лиц администрации МО по вопросам ГО и ЧС</t>
  </si>
  <si>
    <t>0510184620</t>
  </si>
  <si>
    <t xml:space="preserve">  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</si>
  <si>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</si>
  <si>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    Обеспечение первичных мер пожарной безопасности в границах городского округа</t>
  </si>
  <si>
    <t>0510184680</t>
  </si>
  <si>
    <t xml:space="preserve">      Подпрограмма "Обеспечение безопасности на воде в летний и зимний периоды"</t>
  </si>
  <si>
    <t>0520000000</t>
  </si>
  <si>
    <t xml:space="preserve">        Основное мероприятие "Предупреждение происшествий на водных объектах округа"</t>
  </si>
  <si>
    <t>0520100000</t>
  </si>
  <si>
    <t xml:space="preserve">  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</si>
  <si>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</si>
  <si>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    Расходы на выплаты персоналу казенных учреждений</t>
  </si>
  <si>
    <t>110</t>
  </si>
  <si>
    <t xml:space="preserve">      Подпрограмма "Развитие ЕДДС и системы обеспечения вызова по единому номеру "112". Развитие аппаратно-программного комплекса "Безопасный город""</t>
  </si>
  <si>
    <t>0530000000</t>
  </si>
  <si>
    <t xml:space="preserve">    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</si>
  <si>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</si>
  <si>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    Осуществление первичного воинского учета на территориях, где отсутствуют военные комиссариаты</t>
  </si>
  <si>
    <t>0530151180</t>
  </si>
  <si>
    <t xml:space="preserve">  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</si>
  <si>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</si>
  <si>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    Техническое обслуживание средств АПК "Безопасный город".</t>
  </si>
  <si>
    <t>0530184640</t>
  </si>
  <si>
    <t xml:space="preserve">            Уплата налогов, сборов и иных платежей</t>
  </si>
  <si>
    <t>850</t>
  </si>
  <si>
    <t xml:space="preserve">    Муниципальная программа "Развитие туризма"</t>
  </si>
  <si>
    <t>0700000000</t>
  </si>
  <si>
    <t xml:space="preserve">        Основное мероприятие "Развитие туристско-рекреационного комплекса муниципального образования "Светлогорского городского округа"</t>
  </si>
  <si>
    <t>0700100000</t>
  </si>
  <si>
    <t xml:space="preserve">          Содержание морских пляжей в границах муниципальных образований Калининградской области</t>
  </si>
  <si>
    <t>07001S1380</t>
  </si>
  <si>
    <t xml:space="preserve">        Основное мероприятие "Повышение качества туристских услуг"</t>
  </si>
  <si>
    <t>0700200000</t>
  </si>
  <si>
    <t xml:space="preserve">          Субсидия на финансовое обеспечение муниципального задания на оказание услуг в сфере туризма</t>
  </si>
  <si>
    <t>0700284310</t>
  </si>
  <si>
    <t xml:space="preserve">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</si>
  <si>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</si>
  <si>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Проведение иных мероприятий по повышению качества туристских услуг</t>
  </si>
  <si>
    <t>0700284710</t>
  </si>
  <si>
    <t xml:space="preserve">          Мероприятия по продвижению туристического продукта и организации распространения информации о туристских ресурсах</t>
  </si>
  <si>
    <t>0700284770</t>
  </si>
  <si>
    <t xml:space="preserve">          Поддержка муниципальных газет</t>
  </si>
  <si>
    <t>07002S1250</t>
  </si>
  <si>
    <t xml:space="preserve">        Основное мероприятие "Формирование конкурентоспособного туристского продукта и его продвижение на внутреннем и международном туристских рынках"</t>
  </si>
  <si>
    <t>0700300000</t>
  </si>
  <si>
    <t xml:space="preserve">          Разработка и осуществление проектов в сфере туризма</t>
  </si>
  <si>
    <t>0700384730</t>
  </si>
  <si>
    <t xml:space="preserve">    Муниципальная программа "Управление муниципальными финансами"</t>
  </si>
  <si>
    <t>0800000000</t>
  </si>
  <si>
    <t xml:space="preserve">      Подпрограмма "Функционирование исполнительных органов местного самоуправления"</t>
  </si>
  <si>
    <t>0810000000</t>
  </si>
  <si>
    <t xml:space="preserve">    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</si>
  <si>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</si>
  <si>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</si>
  <si>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Муниципальная программа "Развитие физической культуры и спорта"</t>
  </si>
  <si>
    <t>1000000000</t>
  </si>
  <si>
    <t xml:space="preserve">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</si>
  <si>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</si>
  <si>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Основное мероприятие "Проведение массовых мероприятий"</t>
  </si>
  <si>
    <t>1010200000</t>
  </si>
  <si>
    <t xml:space="preserve">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</si>
  <si>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</si>
  <si>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</si>
  <si>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</si>
  <si>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</si>
  <si>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</si>
  <si>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Участие сборных команд по видам спорта в спартакиадах муниципальных образований</t>
  </si>
  <si>
    <t>1030188710</t>
  </si>
  <si>
    <t xml:space="preserve">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</si>
  <si>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</si>
  <si>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  Приобретение спортивной формы и спортивного инвентаря для сборных команд по видам спорта</t>
  </si>
  <si>
    <t>1030188730</t>
  </si>
  <si>
    <t xml:space="preserve">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</si>
  <si>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</si>
  <si>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</si>
  <si>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</si>
  <si>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Подпрограмма "Развитие деятельности МАУ ФОК "Светлогорский"</t>
  </si>
  <si>
    <t>1040000000</t>
  </si>
  <si>
    <t xml:space="preserve">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</si>
  <si>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</si>
  <si>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Субсидия на финансовое обеспечение муниципального задания МАУ ФОК "Светлогорский"</t>
  </si>
  <si>
    <t>1040188310</t>
  </si>
  <si>
    <t xml:space="preserve">          Субсидия на совершенствование и ремонт инфраструктуры учреждений в области физической культуры</t>
  </si>
  <si>
    <t>1040188330</t>
  </si>
  <si>
    <t xml:space="preserve">          Капитальный ремонт и устройство спортивных объектов муниципальной собственности</t>
  </si>
  <si>
    <t>10401S1340</t>
  </si>
  <si>
    <t xml:space="preserve">    Муниципальная программа "Ремонт автомобильных дорог"</t>
  </si>
  <si>
    <t>1100000000</t>
  </si>
  <si>
    <t xml:space="preserve">        Основное мероприятие "Мероприятия по ремонту улично-дорожной сети на территории Светлогорского городского округа"</t>
  </si>
  <si>
    <t>1100100000</t>
  </si>
  <si>
    <t xml:space="preserve">          Разработка проектной и рабочей документации на капитальный ремонт и ремонт дорог</t>
  </si>
  <si>
    <t>1100184510</t>
  </si>
  <si>
    <t xml:space="preserve">          Капитальный ремонт и ремонт дорог и проездов</t>
  </si>
  <si>
    <t>1100184520</t>
  </si>
  <si>
    <t xml:space="preserve">        Основное мероприятие "Обеспечение эффективного управления финансами в области строительства"</t>
  </si>
  <si>
    <t>1100400000</t>
  </si>
  <si>
    <t xml:space="preserve">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</si>
  <si>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</si>
  <si>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 xml:space="preserve">        Основное мероприятие: Региональный проект "Безопасные и качественные автомобильные дороги Калининградской области"</t>
  </si>
  <si>
    <t>110R100000</t>
  </si>
  <si>
    <t xml:space="preserve">          Капитальный ремонт и ремонт автомобильных дорог общего пользования местного значения</t>
  </si>
  <si>
    <t>110R1S1230</t>
  </si>
  <si>
    <t xml:space="preserve">    Муниципальная программа "Профилактика правонарушений"</t>
  </si>
  <si>
    <t>1200000000</t>
  </si>
  <si>
    <t xml:space="preserve">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</si>
  <si>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</si>
  <si>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Организация работы комиссий по делам несовершеннолетних и защите их прав</t>
  </si>
  <si>
    <t>1200170720</t>
  </si>
  <si>
    <t xml:space="preserve">          Организация и проведение культурно-массовых мероприятий, акций среди молодёжи</t>
  </si>
  <si>
    <t>1200183810</t>
  </si>
  <si>
    <t xml:space="preserve">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</si>
  <si>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</si>
  <si>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Обеспечение деятельности народных дружин на территории Светлогорского городского округа</t>
  </si>
  <si>
    <t>1200183830</t>
  </si>
  <si>
    <t xml:space="preserve">    Муниципальная программа "Развитие малого и среднего предпринимательства"</t>
  </si>
  <si>
    <t>1300000000</t>
  </si>
  <si>
    <t xml:space="preserve">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</si>
  <si>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</si>
  <si>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Организация и проведение семинаров , круглых столов и обучающих лекций для субъектов МСП</t>
  </si>
  <si>
    <t>1300181410</t>
  </si>
  <si>
    <t xml:space="preserve">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</si>
  <si>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</si>
  <si>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</si>
  <si>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</si>
  <si>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    Оплата взносов на капитальный ремонт за муниципальный фонд в многоквартирных домах</t>
  </si>
  <si>
    <t>1500185430</t>
  </si>
  <si>
    <t xml:space="preserve">          Оплата за содержание (текущий ремонт) муниципального фонда Светлогорского городского округа</t>
  </si>
  <si>
    <t>1500185440</t>
  </si>
  <si>
    <t xml:space="preserve">          Ремонт муниципального жилищного фонда</t>
  </si>
  <si>
    <t>1500185450</t>
  </si>
  <si>
    <t xml:space="preserve">          Разработка проектно-сметной документации на капитальный ремонт и ремонт общего имущества в многоквартирных домах</t>
  </si>
  <si>
    <t>1500185460</t>
  </si>
  <si>
    <t xml:space="preserve">    Муниципальная программа "Газификация муниципального образования"</t>
  </si>
  <si>
    <t>1600000000</t>
  </si>
  <si>
    <t xml:space="preserve">    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</si>
  <si>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</si>
  <si>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    Техническая эксплуатация объектов газоснабжения</t>
  </si>
  <si>
    <t>1600185840</t>
  </si>
  <si>
    <t xml:space="preserve">          Проектирование систем газоснабжения</t>
  </si>
  <si>
    <t>1600185860</t>
  </si>
  <si>
    <t xml:space="preserve">    Муниципальная программа "Повышение безопасности дорожного движения"</t>
  </si>
  <si>
    <t>2100000000</t>
  </si>
  <si>
    <t xml:space="preserve">        Основное мероприятие "Повышение безопасности дорожных условий для движения транспорта и пешеходов"</t>
  </si>
  <si>
    <t>2100200000</t>
  </si>
  <si>
    <t xml:space="preserve">          Ремонт дорожного покрытия и иных сооружений на них</t>
  </si>
  <si>
    <t>2100284530</t>
  </si>
  <si>
    <t xml:space="preserve">          Установка дорожных знаков со стойками</t>
  </si>
  <si>
    <t>2100284540</t>
  </si>
  <si>
    <t xml:space="preserve">          Нанесение дорожной разметки</t>
  </si>
  <si>
    <t>2100284550</t>
  </si>
  <si>
    <t xml:space="preserve">          Капитальный ремонт и ремонт тротуаров и пешеходных дорожек</t>
  </si>
  <si>
    <t>2100284560</t>
  </si>
  <si>
    <t xml:space="preserve">          Устройство новых дорожных ограждений различного типа и их совершенствование</t>
  </si>
  <si>
    <t>2100284570</t>
  </si>
  <si>
    <t xml:space="preserve">          Устройство элементов городского благоустройства улично-дорожной сети</t>
  </si>
  <si>
    <t>2100284571</t>
  </si>
  <si>
    <t xml:space="preserve">          Разработка проекта организации дорожного движения</t>
  </si>
  <si>
    <t>2100284590</t>
  </si>
  <si>
    <t xml:space="preserve">    Муниципальная программа "Благоустройство территории"</t>
  </si>
  <si>
    <t>2200000000</t>
  </si>
  <si>
    <t xml:space="preserve">    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</si>
  <si>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</si>
  <si>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</si>
  <si>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</si>
  <si>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  Мероприятия в рамках благоустройства рекреационных территорий</t>
  </si>
  <si>
    <t>2200185540</t>
  </si>
  <si>
    <t xml:space="preserve">          Содержание городского пляжа территории Светлогорского городского округа</t>
  </si>
  <si>
    <t>2200185911</t>
  </si>
  <si>
    <t xml:space="preserve">          Содержание и текущий ремонт фонтана на центральной площади Светлогорского городского округа</t>
  </si>
  <si>
    <t>2200185912</t>
  </si>
  <si>
    <t xml:space="preserve">    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</si>
  <si>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</si>
  <si>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</si>
  <si>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</si>
  <si>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</si>
  <si>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</si>
  <si>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</si>
  <si>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</si>
  <si>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  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</si>
  <si>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</si>
  <si>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 xml:space="preserve">          Обеспечение мероприятий по организации теплоснабжения, водоснабжения, водоотведения</t>
  </si>
  <si>
    <t>22003S1040</t>
  </si>
  <si>
    <t xml:space="preserve">  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</si>
  <si>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</si>
  <si>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 xml:space="preserve">          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</si>
  <si>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</si>
  <si>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 xml:space="preserve">    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</si>
  <si>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</si>
  <si>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</si>
  <si>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</si>
  <si>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</si>
  <si>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</si>
  <si>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  Утилизация биологических отходов на территории Светлогорского городского округа</t>
  </si>
  <si>
    <t>2200485934</t>
  </si>
  <si>
    <t xml:space="preserve">    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</si>
  <si>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</si>
  <si>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 за счет средств резервного фонда Правительства Калининградской области</t>
  </si>
  <si>
    <t>2200521Ф49</t>
  </si>
  <si>
    <t xml:space="preserve">  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</si>
  <si>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</si>
  <si>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</si>
  <si>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</si>
  <si>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  Субсидии муниципальным организациям на материально-техническое обеспечение деятельности</t>
  </si>
  <si>
    <t>2200585370</t>
  </si>
  <si>
    <t xml:space="preserve">          Уборка несанкционированных свалок на территории Светлогорского городского округа</t>
  </si>
  <si>
    <t>2200585933</t>
  </si>
  <si>
    <t xml:space="preserve">  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</si>
  <si>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</si>
  <si>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  Обустройство мест (площадок) накопления ТКО</t>
  </si>
  <si>
    <t>2200585942</t>
  </si>
  <si>
    <t xml:space="preserve">          Устройство, капитальный ремонт и ремонт ливневой канализации на территории Светлогорского городского округа</t>
  </si>
  <si>
    <t>2200585980</t>
  </si>
  <si>
    <t xml:space="preserve">          Проведение кадастровых работ с целью постановки на учет системы централизованной канализации</t>
  </si>
  <si>
    <t>2200585981</t>
  </si>
  <si>
    <t xml:space="preserve">  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</t>
  </si>
  <si>
    <t>22005М1Ф49</t>
  </si>
  <si>
    <t xml:space="preserve">    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</si>
  <si>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</si>
  <si>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</si>
  <si>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</si>
  <si>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</si>
  <si>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</si>
  <si>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  Установка и обслуживание биотуалетов на территории Светлогорского городского округа</t>
  </si>
  <si>
    <t>2200685952</t>
  </si>
  <si>
    <t xml:space="preserve">  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</si>
  <si>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</si>
  <si>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</si>
  <si>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</si>
  <si>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    Содержание и благоустройство городских захоронений Светлогорского городского округа</t>
  </si>
  <si>
    <t>2200885960</t>
  </si>
  <si>
    <t xml:space="preserve">        Основное мероприятие "Снос (демонтаж) объектов капитального строительства, некапитальных сооружений, включая разработку проектной документации"</t>
  </si>
  <si>
    <t>2200900000</t>
  </si>
  <si>
    <t xml:space="preserve">          Работы по сносу (демонтажу) зданий и сооружений</t>
  </si>
  <si>
    <t>2200985971</t>
  </si>
  <si>
    <t xml:space="preserve">      Подпрограмма "Развитие сетей уличного освещения"</t>
  </si>
  <si>
    <t>2210000000</t>
  </si>
  <si>
    <t xml:space="preserve">    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</si>
  <si>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</si>
  <si>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    Оплата электрической энергии наружного уличного освещения в рамках энергосервисного контракта</t>
  </si>
  <si>
    <t>2210185610</t>
  </si>
  <si>
    <t xml:space="preserve">          Оплата электрической энергии уличного освещения</t>
  </si>
  <si>
    <t>2210185620</t>
  </si>
  <si>
    <t xml:space="preserve">          Содержание электроустановок наружного освещения</t>
  </si>
  <si>
    <t>2210185630</t>
  </si>
  <si>
    <t xml:space="preserve">        Основное мероприятие "Разработка проектно-сметной документации электроснабжения и технологическое присоединение к электрическим сетям"</t>
  </si>
  <si>
    <t>2210200000</t>
  </si>
  <si>
    <t xml:space="preserve">          Разработка проектно сметной документации, технологическое присоединение к электрическим сетям</t>
  </si>
  <si>
    <t>2210285650</t>
  </si>
  <si>
    <t xml:space="preserve">        Основное мероприятие "Техническая инвентаризация объектов энергоснабжения"</t>
  </si>
  <si>
    <t>2210300000</t>
  </si>
  <si>
    <t xml:space="preserve">          Проведение технической инвентаризации сетей электроснабжения</t>
  </si>
  <si>
    <t>2210385680</t>
  </si>
  <si>
    <t xml:space="preserve">    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</si>
  <si>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</si>
  <si>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    Капитальный ремонт и ремонт линий электроснабжения</t>
  </si>
  <si>
    <t>2210485660</t>
  </si>
  <si>
    <t xml:space="preserve">        Основное мероприятие "Развитие и модернизация электроснабжения Светлогорского городского округа"</t>
  </si>
  <si>
    <t>2210500000</t>
  </si>
  <si>
    <t xml:space="preserve">          Техническое обслуживание трансформаторных подстанций</t>
  </si>
  <si>
    <t>2210585670</t>
  </si>
  <si>
    <t xml:space="preserve">    Муниципальная программа "Формирование современной городской среды"</t>
  </si>
  <si>
    <t>2400000000</t>
  </si>
  <si>
    <t xml:space="preserve">    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</si>
  <si>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</si>
  <si>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    Благоустройство общественных территорий (инициативное бюджетирование)</t>
  </si>
  <si>
    <t>2400185550</t>
  </si>
  <si>
    <t xml:space="preserve">          Благоустройство общественных территорий</t>
  </si>
  <si>
    <t>2400185560</t>
  </si>
  <si>
    <t xml:space="preserve">        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</si>
  <si>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</si>
  <si>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 xml:space="preserve">          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</si>
  <si>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</si>
  <si>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 xml:space="preserve">    Муниципальная программа "Обеспечение жильём молодых семей"</t>
  </si>
  <si>
    <t>2700000000</t>
  </si>
  <si>
    <t xml:space="preserve">        Основное мероприятие "Социальная поддержка молодых семей"</t>
  </si>
  <si>
    <t>270Б800000</t>
  </si>
  <si>
    <t xml:space="preserve">          Реализация мероприятий по обеспечению жильем молодых семей</t>
  </si>
  <si>
    <t>270Б8L4970</t>
  </si>
  <si>
    <t xml:space="preserve">    Муниципальная программа "Переселение граждан из аварийного жилищного фонда"</t>
  </si>
  <si>
    <t>2800000000</t>
  </si>
  <si>
    <t xml:space="preserve">        Основное мероприятие "Снос аварийного жилищного фонда"</t>
  </si>
  <si>
    <t>2800200000</t>
  </si>
  <si>
    <t xml:space="preserve">          Разработка проектной документации для сноса и демонтажа аварийного жилищного фонда</t>
  </si>
  <si>
    <t>2800285470</t>
  </si>
  <si>
    <t xml:space="preserve">    Муниципальная программа "Программа конкретных дел"</t>
  </si>
  <si>
    <t>2900000000</t>
  </si>
  <si>
    <t xml:space="preserve">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</si>
  <si>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</si>
  <si>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Решение вопросов местного значения в сфере жилищно-коммунального хозяйства</t>
  </si>
  <si>
    <t>29001S1120</t>
  </si>
  <si>
    <t xml:space="preserve">    Муниципальная программа "Профилактика терроризма и экстремизма"</t>
  </si>
  <si>
    <t>3000000000</t>
  </si>
  <si>
    <t xml:space="preserve">    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</si>
  <si>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</si>
  <si>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</si>
  <si>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</si>
  <si>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</si>
  <si>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</si>
  <si>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</si>
  <si>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</si>
  <si>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Непрограммное направление деятельности</t>
  </si>
  <si>
    <t>9900000000</t>
  </si>
  <si>
    <t xml:space="preserve">      Исполнение судебных решений по искам</t>
  </si>
  <si>
    <t>9930000000</t>
  </si>
  <si>
    <t xml:space="preserve">        Исполнение судебных решений по искам</t>
  </si>
  <si>
    <t>9930100000</t>
  </si>
  <si>
    <t xml:space="preserve">          Расходы по исполнительным листам в соответствии с судебными решениями</t>
  </si>
  <si>
    <t>9930189000</t>
  </si>
  <si>
    <t xml:space="preserve">            Исполнение судебных актов</t>
  </si>
  <si>
    <t>830</t>
  </si>
  <si>
    <t xml:space="preserve">          Взыскания за нарушения обязательств по соответствующим платежам</t>
  </si>
  <si>
    <t>9930199320</t>
  </si>
  <si>
    <t xml:space="preserve">      Реализация муниципальных функций, связанных с общегосударственным управлением</t>
  </si>
  <si>
    <t>9950000000</t>
  </si>
  <si>
    <t xml:space="preserve">        Проведение выборов и референдумов</t>
  </si>
  <si>
    <t>9950300000</t>
  </si>
  <si>
    <t xml:space="preserve">          Проведение выборов в представительные органы муниципальных образований</t>
  </si>
  <si>
    <t>9950399440</t>
  </si>
  <si>
    <t xml:space="preserve">            Специальные расходы</t>
  </si>
  <si>
    <t>880</t>
  </si>
  <si>
    <t xml:space="preserve">      Непрограммные расходы</t>
  </si>
  <si>
    <t>9990000000</t>
  </si>
  <si>
    <t xml:space="preserve">        Функционирование органов местного самоуправления</t>
  </si>
  <si>
    <t>9990100000</t>
  </si>
  <si>
    <t xml:space="preserve">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</si>
  <si>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</si>
  <si>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Депутаты представительного органа муниципального образования</t>
  </si>
  <si>
    <t>9990199110</t>
  </si>
  <si>
    <t xml:space="preserve">          Председатель контрольно-счетной комиссия муниципального образования</t>
  </si>
  <si>
    <t>9990199120</t>
  </si>
  <si>
    <t xml:space="preserve">          Глава местной администрации</t>
  </si>
  <si>
    <t>9990199130</t>
  </si>
  <si>
    <t xml:space="preserve">          Финансовое обеспечение выполнения функций муниципальными органами</t>
  </si>
  <si>
    <t>9990199140</t>
  </si>
  <si>
    <t xml:space="preserve">          Резервные фонды муниципальных образований</t>
  </si>
  <si>
    <t>9990199150</t>
  </si>
  <si>
    <t xml:space="preserve">            Резервные средства</t>
  </si>
  <si>
    <t>870</t>
  </si>
  <si>
    <t xml:space="preserve">          Аудиторы контрольно-счетной комиссии муниципального образования</t>
  </si>
  <si>
    <t>9990199160</t>
  </si>
  <si>
    <t xml:space="preserve">        Финансовое обеспечение деятельности муниципальных казенных учреждений</t>
  </si>
  <si>
    <t>9990200000</t>
  </si>
  <si>
    <t xml:space="preserve">          Обеспечение деятельности муниципальных учреждений в области жилищно-коммунального хозяйства</t>
  </si>
  <si>
    <t>9990299220</t>
  </si>
  <si>
    <t xml:space="preserve">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</si>
  <si>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</si>
  <si>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</si>
  <si>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</si>
  <si>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</si>
  <si>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</si>
  <si>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Обеспечение деятельности архивных муниципальных учреждений</t>
  </si>
  <si>
    <t>9990299270</t>
  </si>
  <si>
    <t xml:space="preserve">        Реализация муниципальных функций, связанных с общегосударственным управлением</t>
  </si>
  <si>
    <t>9990400000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</si>
  <si>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</si>
  <si>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</si>
  <si>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</si>
  <si>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</si>
  <si>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</si>
  <si>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</si>
  <si>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Мероприятия в целях приобретения и управления муниципальным имуществом</t>
  </si>
  <si>
    <t>9990499450</t>
  </si>
  <si>
    <t xml:space="preserve">            Бюджетные инвестиции</t>
  </si>
  <si>
    <t>410</t>
  </si>
  <si>
    <t>ВСЕГО РАСХОДОВ:</t>
  </si>
  <si>
    <t>Сводная бюджетная роспись</t>
  </si>
  <si>
    <t>Приложение № 4</t>
  </si>
  <si>
    <t>Исполнено</t>
  </si>
  <si>
    <t>% исполнения</t>
  </si>
  <si>
    <t>(тыс. руб.)</t>
  </si>
  <si>
    <t>Исполнение расходов по целевым статьям (муниципальным программам и непрограммным направлениям деятельности), группам видов расходов классификации расходов бюджета за 2023 год</t>
  </si>
  <si>
    <t>к решению окружного Совета депутатов МО "Светлогорский городской округ"                                                от "27" мая 2024 года  №28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</si>
</sst>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8" fillId="0" borderId="1" xfId="2" applyFont="1"/>
    <xf numFmtId="0" fontId="9" fillId="0" borderId="0" xfId="0" applyFont="1" applyProtection="1">
      <protection locked="0"/>
    </xf>
    <xf numFmtId="0" fontId="8" fillId="0" borderId="2" xfId="6" applyFont="1">
      <alignment horizontal="center" vertical="center" wrapText="1"/>
    </xf>
    <xf numFmtId="0" fontId="8" fillId="0" borderId="2" xfId="7" applyFont="1">
      <alignment vertical="top" wrapText="1"/>
    </xf>
    <xf numFmtId="1" fontId="8" fillId="0" borderId="2" xfId="8" applyFont="1">
      <alignment horizontal="center" vertical="top" shrinkToFit="1"/>
    </xf>
    <xf numFmtId="4" fontId="8" fillId="2" borderId="2" xfId="9" applyFont="1">
      <alignment horizontal="right" vertical="top" shrinkToFit="1"/>
    </xf>
    <xf numFmtId="4" fontId="8" fillId="3" borderId="2" xfId="12" applyFont="1">
      <alignment horizontal="right" vertical="top" shrinkToFit="1"/>
    </xf>
    <xf numFmtId="0" fontId="8" fillId="0" borderId="1" xfId="14" applyFont="1">
      <alignment horizontal="left" wrapText="1"/>
    </xf>
    <xf numFmtId="0" fontId="10" fillId="0" borderId="1" xfId="3" applyFont="1">
      <alignment horizontal="center" wrapText="1"/>
    </xf>
    <xf numFmtId="0" fontId="8" fillId="0" borderId="1" xfId="1" applyFont="1">
      <alignment wrapText="1"/>
    </xf>
    <xf numFmtId="0" fontId="12" fillId="0" borderId="2" xfId="7" applyFont="1">
      <alignment vertical="top" wrapText="1"/>
    </xf>
    <xf numFmtId="1" fontId="12" fillId="0" borderId="2" xfId="8" applyFont="1">
      <alignment horizontal="center" vertical="top" shrinkToFit="1"/>
    </xf>
    <xf numFmtId="4" fontId="8" fillId="0" borderId="2" xfId="6" applyNumberFormat="1" applyFont="1">
      <alignment horizontal="center" vertical="center" wrapText="1"/>
    </xf>
    <xf numFmtId="4" fontId="12" fillId="0" borderId="2" xfId="8" applyNumberFormat="1" applyFont="1">
      <alignment horizontal="center" vertical="top" shrinkToFit="1"/>
    </xf>
    <xf numFmtId="4" fontId="8" fillId="0" borderId="2" xfId="8" applyNumberFormat="1" applyFont="1">
      <alignment horizontal="center" vertical="top" shrinkToFit="1"/>
    </xf>
    <xf numFmtId="4" fontId="8" fillId="0" borderId="1" xfId="2" applyNumberFormat="1" applyFont="1"/>
    <xf numFmtId="4" fontId="9" fillId="0" borderId="0" xfId="0" applyNumberFormat="1" applyFont="1" applyProtection="1">
      <protection locked="0"/>
    </xf>
    <xf numFmtId="4" fontId="12" fillId="5" borderId="2" xfId="8" applyNumberFormat="1" applyFont="1" applyFill="1">
      <alignment horizontal="center" vertical="top" shrinkToFit="1"/>
    </xf>
    <xf numFmtId="4" fontId="8" fillId="5" borderId="2" xfId="8" applyNumberFormat="1" applyFont="1" applyFill="1">
      <alignment horizontal="center" vertical="top" shrinkToFit="1"/>
    </xf>
    <xf numFmtId="9" fontId="8" fillId="0" borderId="2" xfId="6" applyNumberFormat="1" applyFont="1">
      <alignment horizontal="center" vertical="center" wrapText="1"/>
    </xf>
    <xf numFmtId="9" fontId="12" fillId="0" borderId="2" xfId="8" applyNumberFormat="1" applyFont="1">
      <alignment horizontal="center" vertical="top" shrinkToFit="1"/>
    </xf>
    <xf numFmtId="9" fontId="8" fillId="0" borderId="2" xfId="8" applyNumberFormat="1" applyFont="1">
      <alignment horizontal="center" vertical="top" shrinkToFit="1"/>
    </xf>
    <xf numFmtId="9" fontId="8" fillId="0" borderId="1" xfId="2" applyNumberFormat="1" applyFont="1"/>
    <xf numFmtId="9" fontId="9" fillId="0" borderId="0" xfId="0" applyNumberFormat="1" applyFont="1" applyProtection="1">
      <protection locked="0"/>
    </xf>
    <xf numFmtId="4" fontId="12" fillId="0" borderId="2" xfId="11" applyNumberFormat="1" applyFont="1" applyAlignment="1">
      <alignment horizontal="center"/>
    </xf>
    <xf numFmtId="0" fontId="12" fillId="0" borderId="2" xfId="11" applyFont="1">
      <alignment horizontal="left"/>
    </xf>
    <xf numFmtId="0" fontId="8" fillId="0" borderId="1" xfId="14" applyFont="1">
      <alignment horizontal="left" wrapText="1"/>
    </xf>
    <xf numFmtId="0" fontId="8" fillId="0" borderId="1" xfId="5" applyFont="1">
      <alignment horizontal="right"/>
    </xf>
    <xf numFmtId="0" fontId="8" fillId="0" borderId="1" xfId="1" applyFont="1">
      <alignment wrapText="1"/>
    </xf>
    <xf numFmtId="0" fontId="0" fillId="0" borderId="0" xfId="0" applyAlignment="1">
      <alignment wrapText="1"/>
    </xf>
    <xf numFmtId="0" fontId="11" fillId="0" borderId="1" xfId="3" applyFont="1">
      <alignment horizontal="center" wrapText="1"/>
    </xf>
    <xf numFmtId="0" fontId="7" fillId="0" borderId="0" xfId="0" applyFont="1" applyAlignment="1">
      <alignment horizont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2"/>
  <sheetViews>
    <sheetView showGridLines="0" tabSelected="1" zoomScaleNormal="100" zoomScaleSheetLayoutView="100" workbookViewId="0">
      <pane ySplit="5" topLeftCell="A336" activePane="bottomLeft" state="frozen"/>
      <selection pane="bottomLeft" activeCell="D2" sqref="D2:F2"/>
    </sheetView>
  </sheetViews>
  <sheetFormatPr defaultRowHeight="15" outlineLevelRow="4"/>
  <cols>
    <col min="1" max="1" width="40" style="2" customWidth="1"/>
    <col min="2" max="2" width="10.7109375" style="2" customWidth="1"/>
    <col min="3" max="3" width="7.7109375" style="2" customWidth="1"/>
    <col min="4" max="5" width="13" style="17" customWidth="1"/>
    <col min="6" max="6" width="10.28515625" style="24" customWidth="1"/>
    <col min="7" max="7" width="14.7109375" style="2" hidden="1" customWidth="1"/>
    <col min="8" max="8" width="11.7109375" style="2" hidden="1" customWidth="1"/>
    <col min="9" max="16384" width="9.140625" style="2"/>
  </cols>
  <sheetData>
    <row r="1" spans="1:8">
      <c r="A1" s="10"/>
      <c r="B1" s="10"/>
      <c r="C1" s="10"/>
      <c r="D1" s="29" t="s">
        <v>625</v>
      </c>
      <c r="E1" s="30"/>
      <c r="F1" s="30"/>
      <c r="G1" s="10"/>
      <c r="H1" s="1"/>
    </row>
    <row r="2" spans="1:8" ht="39" customHeight="1">
      <c r="A2" s="10"/>
      <c r="B2" s="10"/>
      <c r="C2" s="10"/>
      <c r="D2" s="29" t="s">
        <v>630</v>
      </c>
      <c r="E2" s="30"/>
      <c r="F2" s="30"/>
      <c r="G2" s="10"/>
      <c r="H2" s="1"/>
    </row>
    <row r="3" spans="1:8" ht="55.5" customHeight="1">
      <c r="A3" s="31" t="s">
        <v>629</v>
      </c>
      <c r="B3" s="32"/>
      <c r="C3" s="32"/>
      <c r="D3" s="32"/>
      <c r="E3" s="32"/>
      <c r="F3" s="32"/>
      <c r="G3" s="9"/>
      <c r="H3" s="9"/>
    </row>
    <row r="4" spans="1:8" ht="12.75" customHeight="1">
      <c r="A4" s="28" t="s">
        <v>628</v>
      </c>
      <c r="B4" s="28"/>
      <c r="C4" s="28"/>
      <c r="D4" s="28"/>
      <c r="E4" s="28"/>
      <c r="F4" s="28"/>
      <c r="G4" s="28"/>
      <c r="H4" s="28"/>
    </row>
    <row r="5" spans="1:8" ht="38.25" customHeight="1">
      <c r="A5" s="3" t="s">
        <v>0</v>
      </c>
      <c r="B5" s="3" t="s">
        <v>1</v>
      </c>
      <c r="C5" s="3" t="s">
        <v>2</v>
      </c>
      <c r="D5" s="13" t="s">
        <v>624</v>
      </c>
      <c r="E5" s="13" t="s">
        <v>626</v>
      </c>
      <c r="F5" s="20" t="s">
        <v>627</v>
      </c>
      <c r="G5" s="3" t="s">
        <v>3</v>
      </c>
      <c r="H5" s="3" t="s">
        <v>4</v>
      </c>
    </row>
    <row r="6" spans="1:8" ht="25.5">
      <c r="A6" s="11" t="s">
        <v>5</v>
      </c>
      <c r="B6" s="12" t="s">
        <v>6</v>
      </c>
      <c r="C6" s="12"/>
      <c r="D6" s="14">
        <f>D7+D31+D47+D53+D57+D65+D79+D87+D91+D94+D97+D100</f>
        <v>671173.55</v>
      </c>
      <c r="E6" s="14">
        <f>E7+E31+E47+E53+E57+E65+E79+E87+E91+E94+E97+E100</f>
        <v>606451.56000000006</v>
      </c>
      <c r="F6" s="21">
        <f>E6/D6</f>
        <v>0.90356892043794035</v>
      </c>
      <c r="G6" s="6">
        <v>671173529.25999999</v>
      </c>
      <c r="H6" s="6">
        <v>606451535.40999997</v>
      </c>
    </row>
    <row r="7" spans="1:8" ht="63.75" outlineLevel="2">
      <c r="A7" s="4" t="s">
        <v>7</v>
      </c>
      <c r="B7" s="5" t="s">
        <v>8</v>
      </c>
      <c r="C7" s="5"/>
      <c r="D7" s="15">
        <f>D8+D11+D14+D17+D20+D23+D26+D29</f>
        <v>271745.17</v>
      </c>
      <c r="E7" s="15">
        <f>E8+E11+E14+E17+E20+E23+E26+E29</f>
        <v>271745.17</v>
      </c>
      <c r="F7" s="22">
        <f>E7/D7</f>
        <v>1</v>
      </c>
      <c r="G7" s="6">
        <v>271745165.99000001</v>
      </c>
      <c r="H7" s="6">
        <v>271745165.88999999</v>
      </c>
    </row>
    <row r="8" spans="1:8" ht="63.75" outlineLevel="3">
      <c r="A8" s="4" t="s">
        <v>9</v>
      </c>
      <c r="B8" s="5" t="s">
        <v>10</v>
      </c>
      <c r="C8" s="5"/>
      <c r="D8" s="15">
        <f>D9+D10</f>
        <v>5390.3</v>
      </c>
      <c r="E8" s="15">
        <f>E9+E10</f>
        <v>5390.3</v>
      </c>
      <c r="F8" s="22">
        <f t="shared" ref="F8:F71" si="0">E8/D8</f>
        <v>1</v>
      </c>
      <c r="G8" s="6">
        <v>5390300</v>
      </c>
      <c r="H8" s="6">
        <v>5390300</v>
      </c>
    </row>
    <row r="9" spans="1:8" outlineLevel="4">
      <c r="A9" s="4" t="s">
        <v>11</v>
      </c>
      <c r="B9" s="5" t="s">
        <v>10</v>
      </c>
      <c r="C9" s="5" t="s">
        <v>12</v>
      </c>
      <c r="D9" s="15">
        <v>703.08</v>
      </c>
      <c r="E9" s="15">
        <v>703.08</v>
      </c>
      <c r="F9" s="22">
        <f t="shared" si="0"/>
        <v>1</v>
      </c>
      <c r="G9" s="6">
        <v>703080</v>
      </c>
      <c r="H9" s="6">
        <v>703080</v>
      </c>
    </row>
    <row r="10" spans="1:8" outlineLevel="4">
      <c r="A10" s="4" t="s">
        <v>13</v>
      </c>
      <c r="B10" s="5" t="s">
        <v>10</v>
      </c>
      <c r="C10" s="5" t="s">
        <v>14</v>
      </c>
      <c r="D10" s="15">
        <v>4687.22</v>
      </c>
      <c r="E10" s="15">
        <v>4687.22</v>
      </c>
      <c r="F10" s="22">
        <f t="shared" si="0"/>
        <v>1</v>
      </c>
      <c r="G10" s="6">
        <v>4687220</v>
      </c>
      <c r="H10" s="6">
        <v>4687220</v>
      </c>
    </row>
    <row r="11" spans="1:8" ht="153" outlineLevel="3">
      <c r="A11" s="4" t="s">
        <v>15</v>
      </c>
      <c r="B11" s="5" t="s">
        <v>16</v>
      </c>
      <c r="C11" s="5"/>
      <c r="D11" s="15">
        <f>D12+D13</f>
        <v>177695.22</v>
      </c>
      <c r="E11" s="15">
        <f>E12+E13</f>
        <v>177695.22</v>
      </c>
      <c r="F11" s="22">
        <f t="shared" si="0"/>
        <v>1</v>
      </c>
      <c r="G11" s="6">
        <v>177695220</v>
      </c>
      <c r="H11" s="6">
        <v>177695220</v>
      </c>
    </row>
    <row r="12" spans="1:8" outlineLevel="4">
      <c r="A12" s="4" t="s">
        <v>11</v>
      </c>
      <c r="B12" s="5" t="s">
        <v>16</v>
      </c>
      <c r="C12" s="5" t="s">
        <v>12</v>
      </c>
      <c r="D12" s="15">
        <v>15557.6</v>
      </c>
      <c r="E12" s="15">
        <v>15557.6</v>
      </c>
      <c r="F12" s="22">
        <f t="shared" si="0"/>
        <v>1</v>
      </c>
      <c r="G12" s="6">
        <v>15557600</v>
      </c>
      <c r="H12" s="6">
        <v>15557600</v>
      </c>
    </row>
    <row r="13" spans="1:8" outlineLevel="4">
      <c r="A13" s="4" t="s">
        <v>13</v>
      </c>
      <c r="B13" s="5" t="s">
        <v>16</v>
      </c>
      <c r="C13" s="5" t="s">
        <v>14</v>
      </c>
      <c r="D13" s="15">
        <v>162137.62</v>
      </c>
      <c r="E13" s="15">
        <v>162137.62</v>
      </c>
      <c r="F13" s="22">
        <f t="shared" si="0"/>
        <v>1</v>
      </c>
      <c r="G13" s="6">
        <v>162137620</v>
      </c>
      <c r="H13" s="6">
        <v>162137620</v>
      </c>
    </row>
    <row r="14" spans="1:8" ht="63.75" outlineLevel="3">
      <c r="A14" s="4" t="s">
        <v>17</v>
      </c>
      <c r="B14" s="5" t="s">
        <v>18</v>
      </c>
      <c r="C14" s="5"/>
      <c r="D14" s="15">
        <f>D15+D16</f>
        <v>2847.9</v>
      </c>
      <c r="E14" s="15">
        <f>E15+E16</f>
        <v>2847.9</v>
      </c>
      <c r="F14" s="22">
        <f t="shared" si="0"/>
        <v>1</v>
      </c>
      <c r="G14" s="6">
        <v>2847900</v>
      </c>
      <c r="H14" s="6">
        <v>2847900</v>
      </c>
    </row>
    <row r="15" spans="1:8" outlineLevel="4">
      <c r="A15" s="4" t="s">
        <v>11</v>
      </c>
      <c r="B15" s="5" t="s">
        <v>18</v>
      </c>
      <c r="C15" s="5" t="s">
        <v>12</v>
      </c>
      <c r="D15" s="15">
        <v>168.11</v>
      </c>
      <c r="E15" s="15">
        <v>168.11</v>
      </c>
      <c r="F15" s="22">
        <f t="shared" si="0"/>
        <v>1</v>
      </c>
      <c r="G15" s="6">
        <v>168109.15</v>
      </c>
      <c r="H15" s="6">
        <v>168109.15</v>
      </c>
    </row>
    <row r="16" spans="1:8" outlineLevel="4">
      <c r="A16" s="4" t="s">
        <v>13</v>
      </c>
      <c r="B16" s="5" t="s">
        <v>18</v>
      </c>
      <c r="C16" s="5" t="s">
        <v>14</v>
      </c>
      <c r="D16" s="15">
        <v>2679.79</v>
      </c>
      <c r="E16" s="15">
        <v>2679.79</v>
      </c>
      <c r="F16" s="22">
        <f t="shared" si="0"/>
        <v>1</v>
      </c>
      <c r="G16" s="6">
        <v>2679790.85</v>
      </c>
      <c r="H16" s="6">
        <v>2679790.85</v>
      </c>
    </row>
    <row r="17" spans="1:8" ht="51" outlineLevel="3">
      <c r="A17" s="4" t="s">
        <v>19</v>
      </c>
      <c r="B17" s="5" t="s">
        <v>20</v>
      </c>
      <c r="C17" s="5"/>
      <c r="D17" s="15">
        <f>D18+D19</f>
        <v>36937.94</v>
      </c>
      <c r="E17" s="15">
        <f>E18+E19</f>
        <v>36937.94</v>
      </c>
      <c r="F17" s="22">
        <f t="shared" si="0"/>
        <v>1</v>
      </c>
      <c r="G17" s="6">
        <v>36937943</v>
      </c>
      <c r="H17" s="6">
        <v>36937943</v>
      </c>
    </row>
    <row r="18" spans="1:8" outlineLevel="4">
      <c r="A18" s="4" t="s">
        <v>11</v>
      </c>
      <c r="B18" s="5" t="s">
        <v>20</v>
      </c>
      <c r="C18" s="5" t="s">
        <v>12</v>
      </c>
      <c r="D18" s="15">
        <v>2245.7600000000002</v>
      </c>
      <c r="E18" s="15">
        <v>2245.7600000000002</v>
      </c>
      <c r="F18" s="22">
        <f t="shared" si="0"/>
        <v>1</v>
      </c>
      <c r="G18" s="6">
        <v>2245760</v>
      </c>
      <c r="H18" s="6">
        <v>2245760</v>
      </c>
    </row>
    <row r="19" spans="1:8" outlineLevel="4">
      <c r="A19" s="4" t="s">
        <v>13</v>
      </c>
      <c r="B19" s="5" t="s">
        <v>20</v>
      </c>
      <c r="C19" s="5" t="s">
        <v>14</v>
      </c>
      <c r="D19" s="15">
        <v>34692.18</v>
      </c>
      <c r="E19" s="15">
        <v>34692.18</v>
      </c>
      <c r="F19" s="22">
        <f t="shared" si="0"/>
        <v>1</v>
      </c>
      <c r="G19" s="6">
        <v>34692183</v>
      </c>
      <c r="H19" s="6">
        <v>34692183</v>
      </c>
    </row>
    <row r="20" spans="1:8" ht="76.5" outlineLevel="3">
      <c r="A20" s="4" t="s">
        <v>21</v>
      </c>
      <c r="B20" s="5" t="s">
        <v>22</v>
      </c>
      <c r="C20" s="5"/>
      <c r="D20" s="15">
        <f>D21+D22</f>
        <v>19996.669999999998</v>
      </c>
      <c r="E20" s="15">
        <f>E21+E22</f>
        <v>19996.669999999998</v>
      </c>
      <c r="F20" s="22">
        <f t="shared" si="0"/>
        <v>1</v>
      </c>
      <c r="G20" s="6">
        <v>19996671.379999999</v>
      </c>
      <c r="H20" s="6">
        <v>19996671.379999999</v>
      </c>
    </row>
    <row r="21" spans="1:8" outlineLevel="4">
      <c r="A21" s="4" t="s">
        <v>11</v>
      </c>
      <c r="B21" s="5" t="s">
        <v>22</v>
      </c>
      <c r="C21" s="5" t="s">
        <v>12</v>
      </c>
      <c r="D21" s="15">
        <v>3803.99</v>
      </c>
      <c r="E21" s="15">
        <v>3803.99</v>
      </c>
      <c r="F21" s="22">
        <f t="shared" si="0"/>
        <v>1</v>
      </c>
      <c r="G21" s="6">
        <v>3803990</v>
      </c>
      <c r="H21" s="6">
        <v>3803990</v>
      </c>
    </row>
    <row r="22" spans="1:8" outlineLevel="4">
      <c r="A22" s="4" t="s">
        <v>13</v>
      </c>
      <c r="B22" s="5" t="s">
        <v>22</v>
      </c>
      <c r="C22" s="5" t="s">
        <v>14</v>
      </c>
      <c r="D22" s="15">
        <v>16192.68</v>
      </c>
      <c r="E22" s="15">
        <v>16192.68</v>
      </c>
      <c r="F22" s="22">
        <f t="shared" si="0"/>
        <v>1</v>
      </c>
      <c r="G22" s="6">
        <v>16192681.380000001</v>
      </c>
      <c r="H22" s="6">
        <v>16192681.380000001</v>
      </c>
    </row>
    <row r="23" spans="1:8" ht="51" outlineLevel="3">
      <c r="A23" s="4" t="s">
        <v>23</v>
      </c>
      <c r="B23" s="5" t="s">
        <v>24</v>
      </c>
      <c r="C23" s="5"/>
      <c r="D23" s="15">
        <f>D24+D25</f>
        <v>25223.9</v>
      </c>
      <c r="E23" s="15">
        <f>E24+E25</f>
        <v>25223.9</v>
      </c>
      <c r="F23" s="22">
        <f t="shared" si="0"/>
        <v>1</v>
      </c>
      <c r="G23" s="6">
        <v>25223899.289999999</v>
      </c>
      <c r="H23" s="6">
        <v>25223899.289999999</v>
      </c>
    </row>
    <row r="24" spans="1:8" outlineLevel="4">
      <c r="A24" s="4" t="s">
        <v>11</v>
      </c>
      <c r="B24" s="5" t="s">
        <v>24</v>
      </c>
      <c r="C24" s="5" t="s">
        <v>12</v>
      </c>
      <c r="D24" s="15">
        <v>12548.45</v>
      </c>
      <c r="E24" s="15">
        <v>12548.45</v>
      </c>
      <c r="F24" s="22">
        <f t="shared" si="0"/>
        <v>1</v>
      </c>
      <c r="G24" s="6">
        <v>12548452.07</v>
      </c>
      <c r="H24" s="6">
        <v>12548452.07</v>
      </c>
    </row>
    <row r="25" spans="1:8" outlineLevel="4">
      <c r="A25" s="4" t="s">
        <v>13</v>
      </c>
      <c r="B25" s="5" t="s">
        <v>24</v>
      </c>
      <c r="C25" s="5" t="s">
        <v>14</v>
      </c>
      <c r="D25" s="15">
        <v>12675.45</v>
      </c>
      <c r="E25" s="15">
        <v>12675.45</v>
      </c>
      <c r="F25" s="22">
        <f t="shared" si="0"/>
        <v>1</v>
      </c>
      <c r="G25" s="6">
        <v>12675447.220000001</v>
      </c>
      <c r="H25" s="6">
        <v>12675447.220000001</v>
      </c>
    </row>
    <row r="26" spans="1:8" ht="114.75" outlineLevel="3">
      <c r="A26" s="4" t="s">
        <v>25</v>
      </c>
      <c r="B26" s="5" t="s">
        <v>26</v>
      </c>
      <c r="C26" s="5"/>
      <c r="D26" s="15">
        <f>D27+D28</f>
        <v>2933.24</v>
      </c>
      <c r="E26" s="15">
        <f>E27+E28</f>
        <v>2933.24</v>
      </c>
      <c r="F26" s="22">
        <f t="shared" si="0"/>
        <v>1</v>
      </c>
      <c r="G26" s="6">
        <v>2933232.32</v>
      </c>
      <c r="H26" s="6">
        <v>2933232.32</v>
      </c>
    </row>
    <row r="27" spans="1:8" outlineLevel="4">
      <c r="A27" s="4" t="s">
        <v>11</v>
      </c>
      <c r="B27" s="5" t="s">
        <v>26</v>
      </c>
      <c r="C27" s="5" t="s">
        <v>12</v>
      </c>
      <c r="D27" s="15">
        <v>194.77</v>
      </c>
      <c r="E27" s="15">
        <v>194.77</v>
      </c>
      <c r="F27" s="22">
        <f t="shared" si="0"/>
        <v>1</v>
      </c>
      <c r="G27" s="6">
        <v>194766.63</v>
      </c>
      <c r="H27" s="6">
        <v>194766.63</v>
      </c>
    </row>
    <row r="28" spans="1:8" outlineLevel="4">
      <c r="A28" s="4" t="s">
        <v>13</v>
      </c>
      <c r="B28" s="5" t="s">
        <v>26</v>
      </c>
      <c r="C28" s="5" t="s">
        <v>14</v>
      </c>
      <c r="D28" s="15">
        <v>2738.47</v>
      </c>
      <c r="E28" s="15">
        <v>2738.47</v>
      </c>
      <c r="F28" s="22">
        <f t="shared" si="0"/>
        <v>1</v>
      </c>
      <c r="G28" s="6">
        <v>2738465.69</v>
      </c>
      <c r="H28" s="6">
        <v>2738465.69</v>
      </c>
    </row>
    <row r="29" spans="1:8" ht="51" outlineLevel="3">
      <c r="A29" s="4" t="s">
        <v>27</v>
      </c>
      <c r="B29" s="5" t="s">
        <v>28</v>
      </c>
      <c r="C29" s="5"/>
      <c r="D29" s="15">
        <f>D30</f>
        <v>720</v>
      </c>
      <c r="E29" s="15">
        <f>E30</f>
        <v>720</v>
      </c>
      <c r="F29" s="22">
        <f t="shared" si="0"/>
        <v>1</v>
      </c>
      <c r="G29" s="6">
        <v>720000</v>
      </c>
      <c r="H29" s="6">
        <v>719999.9</v>
      </c>
    </row>
    <row r="30" spans="1:8" outlineLevel="4">
      <c r="A30" s="4" t="s">
        <v>11</v>
      </c>
      <c r="B30" s="5" t="s">
        <v>28</v>
      </c>
      <c r="C30" s="5" t="s">
        <v>12</v>
      </c>
      <c r="D30" s="15">
        <v>720</v>
      </c>
      <c r="E30" s="15">
        <v>720</v>
      </c>
      <c r="F30" s="22">
        <f t="shared" si="0"/>
        <v>1</v>
      </c>
      <c r="G30" s="6">
        <v>720000</v>
      </c>
      <c r="H30" s="6">
        <v>719999.9</v>
      </c>
    </row>
    <row r="31" spans="1:8" ht="38.25" outlineLevel="2">
      <c r="A31" s="4" t="s">
        <v>29</v>
      </c>
      <c r="B31" s="5" t="s">
        <v>30</v>
      </c>
      <c r="C31" s="5"/>
      <c r="D31" s="15">
        <f>D32+D35+D38+D41+D44</f>
        <v>17237.8</v>
      </c>
      <c r="E31" s="15">
        <f>E32+E35+E38+E41+E44</f>
        <v>16026.47</v>
      </c>
      <c r="F31" s="22">
        <f t="shared" si="0"/>
        <v>0.92972827158918192</v>
      </c>
      <c r="G31" s="6">
        <v>17237791</v>
      </c>
      <c r="H31" s="6">
        <v>16026454.75</v>
      </c>
    </row>
    <row r="32" spans="1:8" ht="51" outlineLevel="3">
      <c r="A32" s="4" t="s">
        <v>31</v>
      </c>
      <c r="B32" s="5" t="s">
        <v>32</v>
      </c>
      <c r="C32" s="5"/>
      <c r="D32" s="15">
        <f>D33+D34</f>
        <v>1198.3800000000001</v>
      </c>
      <c r="E32" s="15">
        <f>E33+E34</f>
        <v>834.09</v>
      </c>
      <c r="F32" s="22">
        <f t="shared" si="0"/>
        <v>0.69601461973664447</v>
      </c>
      <c r="G32" s="6">
        <v>1198373</v>
      </c>
      <c r="H32" s="6">
        <v>834086.44</v>
      </c>
    </row>
    <row r="33" spans="1:8" outlineLevel="4">
      <c r="A33" s="4" t="s">
        <v>11</v>
      </c>
      <c r="B33" s="5" t="s">
        <v>32</v>
      </c>
      <c r="C33" s="5" t="s">
        <v>12</v>
      </c>
      <c r="D33" s="15">
        <v>185.77</v>
      </c>
      <c r="E33" s="15">
        <v>80.61</v>
      </c>
      <c r="F33" s="22">
        <f t="shared" si="0"/>
        <v>0.43392366905313018</v>
      </c>
      <c r="G33" s="6">
        <v>185766</v>
      </c>
      <c r="H33" s="6">
        <v>80608.759999999995</v>
      </c>
    </row>
    <row r="34" spans="1:8" outlineLevel="4">
      <c r="A34" s="4" t="s">
        <v>13</v>
      </c>
      <c r="B34" s="5" t="s">
        <v>32</v>
      </c>
      <c r="C34" s="5" t="s">
        <v>14</v>
      </c>
      <c r="D34" s="15">
        <v>1012.61</v>
      </c>
      <c r="E34" s="15">
        <v>753.48</v>
      </c>
      <c r="F34" s="22">
        <f t="shared" si="0"/>
        <v>0.74409693761665396</v>
      </c>
      <c r="G34" s="6">
        <v>1012607</v>
      </c>
      <c r="H34" s="6">
        <v>753477.68</v>
      </c>
    </row>
    <row r="35" spans="1:8" outlineLevel="3">
      <c r="A35" s="4" t="s">
        <v>33</v>
      </c>
      <c r="B35" s="5" t="s">
        <v>34</v>
      </c>
      <c r="C35" s="5"/>
      <c r="D35" s="15">
        <f>D36+D37</f>
        <v>2862.06</v>
      </c>
      <c r="E35" s="15">
        <f>E36+E37</f>
        <v>2288.2600000000002</v>
      </c>
      <c r="F35" s="22">
        <f t="shared" si="0"/>
        <v>0.79951503462540974</v>
      </c>
      <c r="G35" s="6">
        <v>2862052.64</v>
      </c>
      <c r="H35" s="6">
        <v>2288252.7200000002</v>
      </c>
    </row>
    <row r="36" spans="1:8" outlineLevel="4">
      <c r="A36" s="4" t="s">
        <v>11</v>
      </c>
      <c r="B36" s="5" t="s">
        <v>34</v>
      </c>
      <c r="C36" s="5" t="s">
        <v>12</v>
      </c>
      <c r="D36" s="15">
        <v>229.57</v>
      </c>
      <c r="E36" s="15">
        <v>209.32</v>
      </c>
      <c r="F36" s="22">
        <f t="shared" si="0"/>
        <v>0.91179161040205603</v>
      </c>
      <c r="G36" s="6">
        <v>229567.29</v>
      </c>
      <c r="H36" s="6">
        <v>209317.35</v>
      </c>
    </row>
    <row r="37" spans="1:8" outlineLevel="4">
      <c r="A37" s="4" t="s">
        <v>13</v>
      </c>
      <c r="B37" s="5" t="s">
        <v>34</v>
      </c>
      <c r="C37" s="5" t="s">
        <v>14</v>
      </c>
      <c r="D37" s="15">
        <v>2632.49</v>
      </c>
      <c r="E37" s="15">
        <v>2078.94</v>
      </c>
      <c r="F37" s="22">
        <f t="shared" si="0"/>
        <v>0.78972379762126366</v>
      </c>
      <c r="G37" s="6">
        <v>2632485.35</v>
      </c>
      <c r="H37" s="6">
        <v>2078935.37</v>
      </c>
    </row>
    <row r="38" spans="1:8" ht="51" outlineLevel="3">
      <c r="A38" s="4" t="s">
        <v>35</v>
      </c>
      <c r="B38" s="5" t="s">
        <v>36</v>
      </c>
      <c r="C38" s="5"/>
      <c r="D38" s="15">
        <f>D39+D40</f>
        <v>11142.039999999999</v>
      </c>
      <c r="E38" s="15">
        <f>E39+E40</f>
        <v>11142.039999999999</v>
      </c>
      <c r="F38" s="22">
        <f t="shared" si="0"/>
        <v>1</v>
      </c>
      <c r="G38" s="6">
        <v>11142039.039999999</v>
      </c>
      <c r="H38" s="6">
        <v>11142039.039999999</v>
      </c>
    </row>
    <row r="39" spans="1:8" outlineLevel="4">
      <c r="A39" s="4" t="s">
        <v>11</v>
      </c>
      <c r="B39" s="5" t="s">
        <v>36</v>
      </c>
      <c r="C39" s="5" t="s">
        <v>12</v>
      </c>
      <c r="D39" s="15">
        <v>694.57</v>
      </c>
      <c r="E39" s="15">
        <v>694.57</v>
      </c>
      <c r="F39" s="22">
        <f t="shared" si="0"/>
        <v>1</v>
      </c>
      <c r="G39" s="6">
        <v>694568.67</v>
      </c>
      <c r="H39" s="6">
        <v>694568.67</v>
      </c>
    </row>
    <row r="40" spans="1:8" outlineLevel="4">
      <c r="A40" s="4" t="s">
        <v>13</v>
      </c>
      <c r="B40" s="5" t="s">
        <v>36</v>
      </c>
      <c r="C40" s="5" t="s">
        <v>14</v>
      </c>
      <c r="D40" s="15">
        <v>10447.469999999999</v>
      </c>
      <c r="E40" s="15">
        <v>10447.469999999999</v>
      </c>
      <c r="F40" s="22">
        <f t="shared" si="0"/>
        <v>1</v>
      </c>
      <c r="G40" s="6">
        <v>10447470.369999999</v>
      </c>
      <c r="H40" s="6">
        <v>10447470.369999999</v>
      </c>
    </row>
    <row r="41" spans="1:8" ht="51" outlineLevel="3">
      <c r="A41" s="4" t="s">
        <v>35</v>
      </c>
      <c r="B41" s="5" t="s">
        <v>37</v>
      </c>
      <c r="C41" s="5"/>
      <c r="D41" s="15">
        <f>D42+D43</f>
        <v>829.11999999999989</v>
      </c>
      <c r="E41" s="15">
        <f>E42+E43</f>
        <v>665.05</v>
      </c>
      <c r="F41" s="22">
        <f t="shared" si="0"/>
        <v>0.80211549594751064</v>
      </c>
      <c r="G41" s="6">
        <v>829126.12</v>
      </c>
      <c r="H41" s="6">
        <v>665044.24</v>
      </c>
    </row>
    <row r="42" spans="1:8" outlineLevel="4">
      <c r="A42" s="4" t="s">
        <v>11</v>
      </c>
      <c r="B42" s="5" t="s">
        <v>37</v>
      </c>
      <c r="C42" s="5" t="s">
        <v>12</v>
      </c>
      <c r="D42" s="15">
        <v>286.82</v>
      </c>
      <c r="E42" s="15">
        <v>191.97</v>
      </c>
      <c r="F42" s="22">
        <f t="shared" si="0"/>
        <v>0.66930479046091629</v>
      </c>
      <c r="G42" s="6">
        <v>286823.82</v>
      </c>
      <c r="H42" s="6">
        <v>191967.72</v>
      </c>
    </row>
    <row r="43" spans="1:8" outlineLevel="4">
      <c r="A43" s="4" t="s">
        <v>13</v>
      </c>
      <c r="B43" s="5" t="s">
        <v>37</v>
      </c>
      <c r="C43" s="5" t="s">
        <v>14</v>
      </c>
      <c r="D43" s="15">
        <v>542.29999999999995</v>
      </c>
      <c r="E43" s="15">
        <v>473.08</v>
      </c>
      <c r="F43" s="22">
        <f t="shared" si="0"/>
        <v>0.87235847316983228</v>
      </c>
      <c r="G43" s="6">
        <v>542302.30000000005</v>
      </c>
      <c r="H43" s="6">
        <v>473076.52</v>
      </c>
    </row>
    <row r="44" spans="1:8" ht="63.75" outlineLevel="3">
      <c r="A44" s="4" t="s">
        <v>38</v>
      </c>
      <c r="B44" s="5" t="s">
        <v>39</v>
      </c>
      <c r="C44" s="5"/>
      <c r="D44" s="15">
        <f>D45+D46</f>
        <v>1206.1999999999998</v>
      </c>
      <c r="E44" s="15">
        <f>E45+E46</f>
        <v>1097.03</v>
      </c>
      <c r="F44" s="22">
        <f t="shared" si="0"/>
        <v>0.90949262145581178</v>
      </c>
      <c r="G44" s="6">
        <v>1206200.2</v>
      </c>
      <c r="H44" s="6">
        <v>1097032.31</v>
      </c>
    </row>
    <row r="45" spans="1:8" outlineLevel="4">
      <c r="A45" s="4" t="s">
        <v>11</v>
      </c>
      <c r="B45" s="5" t="s">
        <v>39</v>
      </c>
      <c r="C45" s="5" t="s">
        <v>12</v>
      </c>
      <c r="D45" s="15">
        <v>396.64</v>
      </c>
      <c r="E45" s="15">
        <v>386.8</v>
      </c>
      <c r="F45" s="22">
        <f t="shared" si="0"/>
        <v>0.97519160951996775</v>
      </c>
      <c r="G45" s="6">
        <v>396640.64</v>
      </c>
      <c r="H45" s="6">
        <v>386798.39</v>
      </c>
    </row>
    <row r="46" spans="1:8" outlineLevel="4">
      <c r="A46" s="4" t="s">
        <v>13</v>
      </c>
      <c r="B46" s="5" t="s">
        <v>39</v>
      </c>
      <c r="C46" s="5" t="s">
        <v>14</v>
      </c>
      <c r="D46" s="15">
        <v>809.56</v>
      </c>
      <c r="E46" s="15">
        <v>710.23</v>
      </c>
      <c r="F46" s="22">
        <f t="shared" si="0"/>
        <v>0.87730372053955241</v>
      </c>
      <c r="G46" s="6">
        <v>809559.56</v>
      </c>
      <c r="H46" s="6">
        <v>710233.92</v>
      </c>
    </row>
    <row r="47" spans="1:8" ht="38.25" outlineLevel="2">
      <c r="A47" s="4" t="s">
        <v>40</v>
      </c>
      <c r="B47" s="5" t="s">
        <v>41</v>
      </c>
      <c r="C47" s="5"/>
      <c r="D47" s="15">
        <f>D48+D51</f>
        <v>6269.31</v>
      </c>
      <c r="E47" s="15">
        <f>E48+E51</f>
        <v>6103.7000000000007</v>
      </c>
      <c r="F47" s="22">
        <f t="shared" si="0"/>
        <v>0.97358401482778811</v>
      </c>
      <c r="G47" s="6">
        <v>6269305.3499999996</v>
      </c>
      <c r="H47" s="6">
        <v>6103704</v>
      </c>
    </row>
    <row r="48" spans="1:8" ht="51" outlineLevel="3">
      <c r="A48" s="4" t="s">
        <v>42</v>
      </c>
      <c r="B48" s="5" t="s">
        <v>43</v>
      </c>
      <c r="C48" s="5"/>
      <c r="D48" s="15">
        <f>D49+D50</f>
        <v>5135.7700000000004</v>
      </c>
      <c r="E48" s="15">
        <f>E49+E50</f>
        <v>5135.7700000000004</v>
      </c>
      <c r="F48" s="22">
        <f t="shared" si="0"/>
        <v>1</v>
      </c>
      <c r="G48" s="6">
        <v>5135770</v>
      </c>
      <c r="H48" s="6">
        <v>5135770</v>
      </c>
    </row>
    <row r="49" spans="1:8" outlineLevel="4">
      <c r="A49" s="4" t="s">
        <v>11</v>
      </c>
      <c r="B49" s="5" t="s">
        <v>43</v>
      </c>
      <c r="C49" s="5" t="s">
        <v>12</v>
      </c>
      <c r="D49" s="15">
        <v>1290.46</v>
      </c>
      <c r="E49" s="15">
        <v>1290.46</v>
      </c>
      <c r="F49" s="22">
        <f t="shared" si="0"/>
        <v>1</v>
      </c>
      <c r="G49" s="6">
        <v>1290460</v>
      </c>
      <c r="H49" s="6">
        <v>1290460</v>
      </c>
    </row>
    <row r="50" spans="1:8" outlineLevel="4">
      <c r="A50" s="4" t="s">
        <v>13</v>
      </c>
      <c r="B50" s="5" t="s">
        <v>43</v>
      </c>
      <c r="C50" s="5" t="s">
        <v>14</v>
      </c>
      <c r="D50" s="15">
        <v>3845.31</v>
      </c>
      <c r="E50" s="15">
        <v>3845.31</v>
      </c>
      <c r="F50" s="22">
        <f t="shared" si="0"/>
        <v>1</v>
      </c>
      <c r="G50" s="6">
        <v>3845310</v>
      </c>
      <c r="H50" s="6">
        <v>3845310</v>
      </c>
    </row>
    <row r="51" spans="1:8" ht="38.25" outlineLevel="3">
      <c r="A51" s="4" t="s">
        <v>44</v>
      </c>
      <c r="B51" s="5" t="s">
        <v>45</v>
      </c>
      <c r="C51" s="5"/>
      <c r="D51" s="15">
        <f>D52</f>
        <v>1133.54</v>
      </c>
      <c r="E51" s="15">
        <f>E52</f>
        <v>967.93</v>
      </c>
      <c r="F51" s="22">
        <f t="shared" si="0"/>
        <v>0.85390017114526173</v>
      </c>
      <c r="G51" s="6">
        <v>1133535.3500000001</v>
      </c>
      <c r="H51" s="6">
        <v>967934</v>
      </c>
    </row>
    <row r="52" spans="1:8" ht="63.75" outlineLevel="4">
      <c r="A52" s="4" t="s">
        <v>46</v>
      </c>
      <c r="B52" s="5" t="s">
        <v>45</v>
      </c>
      <c r="C52" s="5" t="s">
        <v>47</v>
      </c>
      <c r="D52" s="15">
        <v>1133.54</v>
      </c>
      <c r="E52" s="15">
        <v>967.93</v>
      </c>
      <c r="F52" s="22">
        <f t="shared" si="0"/>
        <v>0.85390017114526173</v>
      </c>
      <c r="G52" s="6">
        <v>1133535.3500000001</v>
      </c>
      <c r="H52" s="6">
        <v>967934</v>
      </c>
    </row>
    <row r="53" spans="1:8" ht="51" outlineLevel="2">
      <c r="A53" s="4" t="s">
        <v>48</v>
      </c>
      <c r="B53" s="5" t="s">
        <v>49</v>
      </c>
      <c r="C53" s="5"/>
      <c r="D53" s="15">
        <f>D54</f>
        <v>1008</v>
      </c>
      <c r="E53" s="15">
        <f>E54</f>
        <v>808.6</v>
      </c>
      <c r="F53" s="22">
        <f t="shared" si="0"/>
        <v>0.80218253968253972</v>
      </c>
      <c r="G53" s="6">
        <v>1008000</v>
      </c>
      <c r="H53" s="6">
        <v>808604.55</v>
      </c>
    </row>
    <row r="54" spans="1:8" ht="25.5" outlineLevel="3">
      <c r="A54" s="4" t="s">
        <v>50</v>
      </c>
      <c r="B54" s="5" t="s">
        <v>51</v>
      </c>
      <c r="C54" s="5"/>
      <c r="D54" s="15">
        <f>D55+D56</f>
        <v>1008</v>
      </c>
      <c r="E54" s="15">
        <f>E55+E56</f>
        <v>808.6</v>
      </c>
      <c r="F54" s="22">
        <f t="shared" si="0"/>
        <v>0.80218253968253972</v>
      </c>
      <c r="G54" s="6">
        <v>1008000</v>
      </c>
      <c r="H54" s="6">
        <v>808604.55</v>
      </c>
    </row>
    <row r="55" spans="1:8" ht="38.25" outlineLevel="4">
      <c r="A55" s="4" t="s">
        <v>52</v>
      </c>
      <c r="B55" s="5" t="s">
        <v>51</v>
      </c>
      <c r="C55" s="5" t="s">
        <v>53</v>
      </c>
      <c r="D55" s="15">
        <v>418</v>
      </c>
      <c r="E55" s="15">
        <v>233.6</v>
      </c>
      <c r="F55" s="22">
        <f t="shared" si="0"/>
        <v>0.55885167464114827</v>
      </c>
      <c r="G55" s="6">
        <v>418000</v>
      </c>
      <c r="H55" s="6">
        <v>233604.55</v>
      </c>
    </row>
    <row r="56" spans="1:8" outlineLevel="4">
      <c r="A56" s="4" t="s">
        <v>54</v>
      </c>
      <c r="B56" s="5" t="s">
        <v>51</v>
      </c>
      <c r="C56" s="5" t="s">
        <v>55</v>
      </c>
      <c r="D56" s="15">
        <v>590</v>
      </c>
      <c r="E56" s="15">
        <v>575</v>
      </c>
      <c r="F56" s="22">
        <f t="shared" si="0"/>
        <v>0.97457627118644063</v>
      </c>
      <c r="G56" s="6">
        <v>590000</v>
      </c>
      <c r="H56" s="6">
        <v>575000</v>
      </c>
    </row>
    <row r="57" spans="1:8" ht="38.25" outlineLevel="2">
      <c r="A57" s="4" t="s">
        <v>56</v>
      </c>
      <c r="B57" s="5" t="s">
        <v>57</v>
      </c>
      <c r="C57" s="5"/>
      <c r="D57" s="15">
        <f>D58+D60+D63</f>
        <v>1041.7</v>
      </c>
      <c r="E57" s="15">
        <f>E58+E60+E63</f>
        <v>375.35999999999996</v>
      </c>
      <c r="F57" s="22">
        <f t="shared" si="0"/>
        <v>0.36033406930978201</v>
      </c>
      <c r="G57" s="6">
        <v>1041700</v>
      </c>
      <c r="H57" s="6">
        <v>375360</v>
      </c>
    </row>
    <row r="58" spans="1:8" ht="38.25" outlineLevel="3">
      <c r="A58" s="4" t="s">
        <v>58</v>
      </c>
      <c r="B58" s="5" t="s">
        <v>59</v>
      </c>
      <c r="C58" s="5"/>
      <c r="D58" s="15">
        <f>D59</f>
        <v>200</v>
      </c>
      <c r="E58" s="15">
        <f>E59</f>
        <v>200</v>
      </c>
      <c r="F58" s="22">
        <f t="shared" si="0"/>
        <v>1</v>
      </c>
      <c r="G58" s="6">
        <v>200000</v>
      </c>
      <c r="H58" s="6">
        <v>200000</v>
      </c>
    </row>
    <row r="59" spans="1:8" outlineLevel="4">
      <c r="A59" s="4" t="s">
        <v>13</v>
      </c>
      <c r="B59" s="5" t="s">
        <v>59</v>
      </c>
      <c r="C59" s="5" t="s">
        <v>14</v>
      </c>
      <c r="D59" s="15">
        <v>200</v>
      </c>
      <c r="E59" s="15">
        <v>200</v>
      </c>
      <c r="F59" s="22">
        <f t="shared" si="0"/>
        <v>1</v>
      </c>
      <c r="G59" s="6">
        <v>200000</v>
      </c>
      <c r="H59" s="6">
        <v>200000</v>
      </c>
    </row>
    <row r="60" spans="1:8" ht="25.5" outlineLevel="3">
      <c r="A60" s="4" t="s">
        <v>60</v>
      </c>
      <c r="B60" s="5" t="s">
        <v>61</v>
      </c>
      <c r="C60" s="5"/>
      <c r="D60" s="15">
        <f>D61+D62</f>
        <v>205.7</v>
      </c>
      <c r="E60" s="15">
        <f>E61+E62</f>
        <v>119.4</v>
      </c>
      <c r="F60" s="22">
        <f t="shared" si="0"/>
        <v>0.58045697617890135</v>
      </c>
      <c r="G60" s="6">
        <v>205700</v>
      </c>
      <c r="H60" s="6">
        <v>119403</v>
      </c>
    </row>
    <row r="61" spans="1:8" outlineLevel="4">
      <c r="A61" s="4" t="s">
        <v>11</v>
      </c>
      <c r="B61" s="5" t="s">
        <v>61</v>
      </c>
      <c r="C61" s="5" t="s">
        <v>12</v>
      </c>
      <c r="D61" s="15">
        <v>30</v>
      </c>
      <c r="E61" s="15">
        <v>30</v>
      </c>
      <c r="F61" s="22">
        <f t="shared" si="0"/>
        <v>1</v>
      </c>
      <c r="G61" s="6">
        <v>30000</v>
      </c>
      <c r="H61" s="6">
        <v>30000</v>
      </c>
    </row>
    <row r="62" spans="1:8" outlineLevel="4">
      <c r="A62" s="4" t="s">
        <v>13</v>
      </c>
      <c r="B62" s="5" t="s">
        <v>61</v>
      </c>
      <c r="C62" s="5" t="s">
        <v>14</v>
      </c>
      <c r="D62" s="15">
        <v>175.7</v>
      </c>
      <c r="E62" s="15">
        <v>89.4</v>
      </c>
      <c r="F62" s="22">
        <f t="shared" si="0"/>
        <v>0.50882185543540137</v>
      </c>
      <c r="G62" s="6">
        <v>175700</v>
      </c>
      <c r="H62" s="6">
        <v>89403</v>
      </c>
    </row>
    <row r="63" spans="1:8" ht="63.75" outlineLevel="3">
      <c r="A63" s="4" t="s">
        <v>62</v>
      </c>
      <c r="B63" s="5" t="s">
        <v>63</v>
      </c>
      <c r="C63" s="5"/>
      <c r="D63" s="15">
        <f>D64</f>
        <v>636</v>
      </c>
      <c r="E63" s="15">
        <f>E64</f>
        <v>55.96</v>
      </c>
      <c r="F63" s="22">
        <f t="shared" si="0"/>
        <v>8.7987421383647804E-2</v>
      </c>
      <c r="G63" s="6">
        <v>636000</v>
      </c>
      <c r="H63" s="6">
        <v>55957</v>
      </c>
    </row>
    <row r="64" spans="1:8" ht="25.5" outlineLevel="4">
      <c r="A64" s="4" t="s">
        <v>64</v>
      </c>
      <c r="B64" s="5" t="s">
        <v>63</v>
      </c>
      <c r="C64" s="5" t="s">
        <v>65</v>
      </c>
      <c r="D64" s="15">
        <v>636</v>
      </c>
      <c r="E64" s="15">
        <v>55.96</v>
      </c>
      <c r="F64" s="22">
        <f t="shared" si="0"/>
        <v>8.7987421383647804E-2</v>
      </c>
      <c r="G64" s="6">
        <v>636000</v>
      </c>
      <c r="H64" s="6">
        <v>55957</v>
      </c>
    </row>
    <row r="65" spans="1:8" ht="51" outlineLevel="2">
      <c r="A65" s="4" t="s">
        <v>66</v>
      </c>
      <c r="B65" s="5" t="s">
        <v>67</v>
      </c>
      <c r="C65" s="5"/>
      <c r="D65" s="15">
        <f>D66+D69+D72+D74+D77</f>
        <v>232045.37</v>
      </c>
      <c r="E65" s="15">
        <f>E66+E69+E72+E74+E77</f>
        <v>169606.52000000002</v>
      </c>
      <c r="F65" s="22">
        <f t="shared" si="0"/>
        <v>0.73091964730862768</v>
      </c>
      <c r="G65" s="6">
        <v>232045370.75</v>
      </c>
      <c r="H65" s="6">
        <v>169606519</v>
      </c>
    </row>
    <row r="66" spans="1:8" ht="25.5" outlineLevel="3">
      <c r="A66" s="4" t="s">
        <v>68</v>
      </c>
      <c r="B66" s="5" t="s">
        <v>69</v>
      </c>
      <c r="C66" s="5"/>
      <c r="D66" s="15">
        <f>D67+D68</f>
        <v>19008.36</v>
      </c>
      <c r="E66" s="15">
        <f>E67+E68</f>
        <v>19004.599999999999</v>
      </c>
      <c r="F66" s="22">
        <f t="shared" si="0"/>
        <v>0.99980219229854639</v>
      </c>
      <c r="G66" s="6">
        <v>19008358.210000001</v>
      </c>
      <c r="H66" s="6">
        <v>19004603.66</v>
      </c>
    </row>
    <row r="67" spans="1:8" outlineLevel="4">
      <c r="A67" s="4" t="s">
        <v>11</v>
      </c>
      <c r="B67" s="5" t="s">
        <v>69</v>
      </c>
      <c r="C67" s="5" t="s">
        <v>12</v>
      </c>
      <c r="D67" s="15">
        <v>3668.85</v>
      </c>
      <c r="E67" s="15">
        <v>3668.85</v>
      </c>
      <c r="F67" s="22">
        <f t="shared" si="0"/>
        <v>1</v>
      </c>
      <c r="G67" s="6">
        <v>3668852.64</v>
      </c>
      <c r="H67" s="6">
        <v>3668852.64</v>
      </c>
    </row>
    <row r="68" spans="1:8" outlineLevel="4">
      <c r="A68" s="4" t="s">
        <v>13</v>
      </c>
      <c r="B68" s="5" t="s">
        <v>69</v>
      </c>
      <c r="C68" s="5" t="s">
        <v>14</v>
      </c>
      <c r="D68" s="15">
        <v>15339.51</v>
      </c>
      <c r="E68" s="15">
        <v>15335.75</v>
      </c>
      <c r="F68" s="22">
        <f t="shared" si="0"/>
        <v>0.99975488134888268</v>
      </c>
      <c r="G68" s="6">
        <v>15339505.57</v>
      </c>
      <c r="H68" s="6">
        <v>15335751.02</v>
      </c>
    </row>
    <row r="69" spans="1:8" ht="38.25" outlineLevel="3">
      <c r="A69" s="4" t="s">
        <v>70</v>
      </c>
      <c r="B69" s="5" t="s">
        <v>71</v>
      </c>
      <c r="C69" s="5"/>
      <c r="D69" s="15">
        <f>D70+D71</f>
        <v>4210.59</v>
      </c>
      <c r="E69" s="15">
        <f>E70+E71</f>
        <v>4209.24</v>
      </c>
      <c r="F69" s="22">
        <f t="shared" si="0"/>
        <v>0.99967937984937971</v>
      </c>
      <c r="G69" s="6">
        <v>4210596.99</v>
      </c>
      <c r="H69" s="6">
        <v>4209235.97</v>
      </c>
    </row>
    <row r="70" spans="1:8" outlineLevel="4">
      <c r="A70" s="4" t="s">
        <v>11</v>
      </c>
      <c r="B70" s="5" t="s">
        <v>71</v>
      </c>
      <c r="C70" s="5" t="s">
        <v>12</v>
      </c>
      <c r="D70" s="15">
        <v>1389.42</v>
      </c>
      <c r="E70" s="15">
        <v>1389.42</v>
      </c>
      <c r="F70" s="22">
        <f t="shared" si="0"/>
        <v>1</v>
      </c>
      <c r="G70" s="6">
        <v>1389420.36</v>
      </c>
      <c r="H70" s="6">
        <v>1389420.36</v>
      </c>
    </row>
    <row r="71" spans="1:8" outlineLevel="4">
      <c r="A71" s="4" t="s">
        <v>13</v>
      </c>
      <c r="B71" s="5" t="s">
        <v>71</v>
      </c>
      <c r="C71" s="5" t="s">
        <v>14</v>
      </c>
      <c r="D71" s="15">
        <v>2821.17</v>
      </c>
      <c r="E71" s="15">
        <v>2819.82</v>
      </c>
      <c r="F71" s="22">
        <f t="shared" si="0"/>
        <v>0.99952147513265777</v>
      </c>
      <c r="G71" s="6">
        <v>2821176.63</v>
      </c>
      <c r="H71" s="6">
        <v>2819815.61</v>
      </c>
    </row>
    <row r="72" spans="1:8" ht="25.5" outlineLevel="3">
      <c r="A72" s="4" t="s">
        <v>72</v>
      </c>
      <c r="B72" s="5" t="s">
        <v>73</v>
      </c>
      <c r="C72" s="5"/>
      <c r="D72" s="15">
        <f>D73</f>
        <v>717.77</v>
      </c>
      <c r="E72" s="15">
        <f>E73</f>
        <v>717.77</v>
      </c>
      <c r="F72" s="22">
        <f t="shared" ref="F72:F135" si="1">E72/D72</f>
        <v>1</v>
      </c>
      <c r="G72" s="6">
        <v>717772.3</v>
      </c>
      <c r="H72" s="6">
        <v>717772.3</v>
      </c>
    </row>
    <row r="73" spans="1:8" outlineLevel="4">
      <c r="A73" s="4" t="s">
        <v>11</v>
      </c>
      <c r="B73" s="5" t="s">
        <v>73</v>
      </c>
      <c r="C73" s="5" t="s">
        <v>12</v>
      </c>
      <c r="D73" s="15">
        <v>717.77</v>
      </c>
      <c r="E73" s="15">
        <v>717.77</v>
      </c>
      <c r="F73" s="22">
        <f t="shared" si="1"/>
        <v>1</v>
      </c>
      <c r="G73" s="6">
        <v>717772.3</v>
      </c>
      <c r="H73" s="6">
        <v>717772.3</v>
      </c>
    </row>
    <row r="74" spans="1:8" ht="63.75" outlineLevel="3">
      <c r="A74" s="4" t="s">
        <v>74</v>
      </c>
      <c r="B74" s="5" t="s">
        <v>75</v>
      </c>
      <c r="C74" s="5"/>
      <c r="D74" s="15">
        <f>D75+D76</f>
        <v>6935.91</v>
      </c>
      <c r="E74" s="15">
        <f>E75+E76</f>
        <v>6935.09</v>
      </c>
      <c r="F74" s="22">
        <f t="shared" si="1"/>
        <v>0.9998817747058425</v>
      </c>
      <c r="G74" s="6">
        <v>6935904.25</v>
      </c>
      <c r="H74" s="6">
        <v>6935087.0700000003</v>
      </c>
    </row>
    <row r="75" spans="1:8" outlineLevel="4">
      <c r="A75" s="4" t="s">
        <v>11</v>
      </c>
      <c r="B75" s="5" t="s">
        <v>75</v>
      </c>
      <c r="C75" s="5" t="s">
        <v>12</v>
      </c>
      <c r="D75" s="15">
        <v>520.30999999999995</v>
      </c>
      <c r="E75" s="15">
        <v>520.30999999999995</v>
      </c>
      <c r="F75" s="22">
        <f t="shared" si="1"/>
        <v>1</v>
      </c>
      <c r="G75" s="6">
        <v>520309.05</v>
      </c>
      <c r="H75" s="6">
        <v>520309.05</v>
      </c>
    </row>
    <row r="76" spans="1:8" outlineLevel="4">
      <c r="A76" s="4" t="s">
        <v>13</v>
      </c>
      <c r="B76" s="5" t="s">
        <v>75</v>
      </c>
      <c r="C76" s="5" t="s">
        <v>14</v>
      </c>
      <c r="D76" s="15">
        <v>6415.6</v>
      </c>
      <c r="E76" s="15">
        <v>6414.78</v>
      </c>
      <c r="F76" s="22">
        <f t="shared" si="1"/>
        <v>0.99987218654529575</v>
      </c>
      <c r="G76" s="6">
        <v>6415595.2000000002</v>
      </c>
      <c r="H76" s="6">
        <v>6414778.0199999996</v>
      </c>
    </row>
    <row r="77" spans="1:8" ht="63.75" outlineLevel="3">
      <c r="A77" s="4" t="s">
        <v>78</v>
      </c>
      <c r="B77" s="5" t="s">
        <v>79</v>
      </c>
      <c r="C77" s="5"/>
      <c r="D77" s="15">
        <f>D78</f>
        <v>201172.74</v>
      </c>
      <c r="E77" s="15">
        <f>E78</f>
        <v>138739.82</v>
      </c>
      <c r="F77" s="22">
        <f t="shared" si="1"/>
        <v>0.68965516898561907</v>
      </c>
      <c r="G77" s="6">
        <v>201172739</v>
      </c>
      <c r="H77" s="6">
        <v>138739820</v>
      </c>
    </row>
    <row r="78" spans="1:8" ht="114.75" outlineLevel="4">
      <c r="A78" s="4" t="s">
        <v>76</v>
      </c>
      <c r="B78" s="5" t="s">
        <v>79</v>
      </c>
      <c r="C78" s="5" t="s">
        <v>77</v>
      </c>
      <c r="D78" s="15">
        <v>201172.74</v>
      </c>
      <c r="E78" s="15">
        <v>138739.82</v>
      </c>
      <c r="F78" s="22">
        <f t="shared" si="1"/>
        <v>0.68965516898561907</v>
      </c>
      <c r="G78" s="6">
        <v>201172739</v>
      </c>
      <c r="H78" s="6">
        <v>138739820</v>
      </c>
    </row>
    <row r="79" spans="1:8" ht="38.25" outlineLevel="2">
      <c r="A79" s="4" t="s">
        <v>80</v>
      </c>
      <c r="B79" s="5" t="s">
        <v>81</v>
      </c>
      <c r="C79" s="5"/>
      <c r="D79" s="15">
        <f>D80+D84</f>
        <v>3984.33</v>
      </c>
      <c r="E79" s="15">
        <f>E80+E84</f>
        <v>3980.38</v>
      </c>
      <c r="F79" s="22">
        <f t="shared" si="1"/>
        <v>0.99900861625417581</v>
      </c>
      <c r="G79" s="6">
        <v>3984338.5</v>
      </c>
      <c r="H79" s="6">
        <v>3980382.55</v>
      </c>
    </row>
    <row r="80" spans="1:8" ht="51" outlineLevel="3">
      <c r="A80" s="4" t="s">
        <v>82</v>
      </c>
      <c r="B80" s="5" t="s">
        <v>83</v>
      </c>
      <c r="C80" s="5"/>
      <c r="D80" s="15">
        <f>D81+D82+D83</f>
        <v>2140.23</v>
      </c>
      <c r="E80" s="15">
        <f>E81+E82+E83</f>
        <v>2140.23</v>
      </c>
      <c r="F80" s="22">
        <f t="shared" si="1"/>
        <v>1</v>
      </c>
      <c r="G80" s="6">
        <v>2140233.5</v>
      </c>
      <c r="H80" s="6">
        <v>2140233.5</v>
      </c>
    </row>
    <row r="81" spans="1:8" ht="25.5" outlineLevel="4">
      <c r="A81" s="4" t="s">
        <v>84</v>
      </c>
      <c r="B81" s="5" t="s">
        <v>83</v>
      </c>
      <c r="C81" s="5" t="s">
        <v>85</v>
      </c>
      <c r="D81" s="15">
        <v>21.14</v>
      </c>
      <c r="E81" s="15">
        <v>21.14</v>
      </c>
      <c r="F81" s="22">
        <f t="shared" si="1"/>
        <v>1</v>
      </c>
      <c r="G81" s="6">
        <v>21141.14</v>
      </c>
      <c r="H81" s="6">
        <v>21141.14</v>
      </c>
    </row>
    <row r="82" spans="1:8" outlineLevel="4">
      <c r="A82" s="4" t="s">
        <v>11</v>
      </c>
      <c r="B82" s="5" t="s">
        <v>83</v>
      </c>
      <c r="C82" s="5" t="s">
        <v>12</v>
      </c>
      <c r="D82" s="15">
        <v>1085.82</v>
      </c>
      <c r="E82" s="15">
        <v>1085.82</v>
      </c>
      <c r="F82" s="22">
        <f t="shared" si="1"/>
        <v>1</v>
      </c>
      <c r="G82" s="6">
        <v>1085815.92</v>
      </c>
      <c r="H82" s="6">
        <v>1085815.92</v>
      </c>
    </row>
    <row r="83" spans="1:8" outlineLevel="4">
      <c r="A83" s="4" t="s">
        <v>13</v>
      </c>
      <c r="B83" s="5" t="s">
        <v>83</v>
      </c>
      <c r="C83" s="5" t="s">
        <v>14</v>
      </c>
      <c r="D83" s="15">
        <v>1033.27</v>
      </c>
      <c r="E83" s="15">
        <v>1033.27</v>
      </c>
      <c r="F83" s="22">
        <f t="shared" si="1"/>
        <v>1</v>
      </c>
      <c r="G83" s="6">
        <v>1033276.44</v>
      </c>
      <c r="H83" s="6">
        <v>1033276.44</v>
      </c>
    </row>
    <row r="84" spans="1:8" ht="38.25" outlineLevel="3">
      <c r="A84" s="4" t="s">
        <v>86</v>
      </c>
      <c r="B84" s="5" t="s">
        <v>87</v>
      </c>
      <c r="C84" s="5"/>
      <c r="D84" s="15">
        <f>D85+D86</f>
        <v>1844.1</v>
      </c>
      <c r="E84" s="15">
        <f>E85+E86</f>
        <v>1840.1499999999999</v>
      </c>
      <c r="F84" s="22">
        <f t="shared" si="1"/>
        <v>0.99785803372919035</v>
      </c>
      <c r="G84" s="6">
        <v>1844105</v>
      </c>
      <c r="H84" s="6">
        <v>1840149.05</v>
      </c>
    </row>
    <row r="85" spans="1:8" outlineLevel="4">
      <c r="A85" s="4" t="s">
        <v>11</v>
      </c>
      <c r="B85" s="5" t="s">
        <v>87</v>
      </c>
      <c r="C85" s="5" t="s">
        <v>12</v>
      </c>
      <c r="D85" s="15">
        <v>490.81</v>
      </c>
      <c r="E85" s="15">
        <v>487.03</v>
      </c>
      <c r="F85" s="22">
        <f t="shared" si="1"/>
        <v>0.99229844542694723</v>
      </c>
      <c r="G85" s="6">
        <v>490813.5</v>
      </c>
      <c r="H85" s="6">
        <v>487033.5</v>
      </c>
    </row>
    <row r="86" spans="1:8" outlineLevel="4">
      <c r="A86" s="4" t="s">
        <v>13</v>
      </c>
      <c r="B86" s="5" t="s">
        <v>87</v>
      </c>
      <c r="C86" s="5" t="s">
        <v>14</v>
      </c>
      <c r="D86" s="15">
        <v>1353.29</v>
      </c>
      <c r="E86" s="15">
        <v>1353.12</v>
      </c>
      <c r="F86" s="22">
        <f t="shared" si="1"/>
        <v>0.99987438021414476</v>
      </c>
      <c r="G86" s="6">
        <v>1353291.5</v>
      </c>
      <c r="H86" s="6">
        <v>1353115.55</v>
      </c>
    </row>
    <row r="87" spans="1:8" ht="89.25" outlineLevel="2">
      <c r="A87" s="4" t="s">
        <v>88</v>
      </c>
      <c r="B87" s="5" t="s">
        <v>89</v>
      </c>
      <c r="C87" s="5"/>
      <c r="D87" s="15">
        <f>D88</f>
        <v>850.4</v>
      </c>
      <c r="E87" s="15">
        <f>E88</f>
        <v>813.89</v>
      </c>
      <c r="F87" s="22">
        <f t="shared" si="1"/>
        <v>0.95706726246472251</v>
      </c>
      <c r="G87" s="6">
        <v>850396</v>
      </c>
      <c r="H87" s="6">
        <v>813883</v>
      </c>
    </row>
    <row r="88" spans="1:8" ht="89.25" outlineLevel="3">
      <c r="A88" s="4" t="s">
        <v>90</v>
      </c>
      <c r="B88" s="5" t="s">
        <v>91</v>
      </c>
      <c r="C88" s="5"/>
      <c r="D88" s="15">
        <f>D89+D90</f>
        <v>850.4</v>
      </c>
      <c r="E88" s="15">
        <f>E89+E90</f>
        <v>813.89</v>
      </c>
      <c r="F88" s="22">
        <f t="shared" si="1"/>
        <v>0.95706726246472251</v>
      </c>
      <c r="G88" s="6">
        <v>850396</v>
      </c>
      <c r="H88" s="6">
        <v>813883</v>
      </c>
    </row>
    <row r="89" spans="1:8" outlineLevel="4">
      <c r="A89" s="4" t="s">
        <v>11</v>
      </c>
      <c r="B89" s="5" t="s">
        <v>91</v>
      </c>
      <c r="C89" s="5" t="s">
        <v>12</v>
      </c>
      <c r="D89" s="15">
        <v>57.59</v>
      </c>
      <c r="E89" s="15">
        <v>47.43</v>
      </c>
      <c r="F89" s="22">
        <f t="shared" si="1"/>
        <v>0.82358048272269491</v>
      </c>
      <c r="G89" s="6">
        <v>57585</v>
      </c>
      <c r="H89" s="6">
        <v>47425</v>
      </c>
    </row>
    <row r="90" spans="1:8" outlineLevel="4">
      <c r="A90" s="4" t="s">
        <v>13</v>
      </c>
      <c r="B90" s="5" t="s">
        <v>91</v>
      </c>
      <c r="C90" s="5" t="s">
        <v>14</v>
      </c>
      <c r="D90" s="15">
        <v>792.81</v>
      </c>
      <c r="E90" s="15">
        <v>766.46</v>
      </c>
      <c r="F90" s="22">
        <f t="shared" si="1"/>
        <v>0.9667637895586586</v>
      </c>
      <c r="G90" s="6">
        <v>792811</v>
      </c>
      <c r="H90" s="6">
        <v>766458</v>
      </c>
    </row>
    <row r="91" spans="1:8" ht="25.5" outlineLevel="2">
      <c r="A91" s="4" t="s">
        <v>92</v>
      </c>
      <c r="B91" s="5" t="s">
        <v>93</v>
      </c>
      <c r="C91" s="5"/>
      <c r="D91" s="15">
        <f>D92</f>
        <v>391.14</v>
      </c>
      <c r="E91" s="15">
        <f>E92</f>
        <v>391.14</v>
      </c>
      <c r="F91" s="22">
        <f t="shared" si="1"/>
        <v>1</v>
      </c>
      <c r="G91" s="6">
        <v>391140</v>
      </c>
      <c r="H91" s="6">
        <v>391140</v>
      </c>
    </row>
    <row r="92" spans="1:8" ht="25.5" outlineLevel="3">
      <c r="A92" s="4" t="s">
        <v>94</v>
      </c>
      <c r="B92" s="5" t="s">
        <v>95</v>
      </c>
      <c r="C92" s="5"/>
      <c r="D92" s="15">
        <f>D93</f>
        <v>391.14</v>
      </c>
      <c r="E92" s="15">
        <f>E93</f>
        <v>391.14</v>
      </c>
      <c r="F92" s="22">
        <f t="shared" si="1"/>
        <v>1</v>
      </c>
      <c r="G92" s="6">
        <v>391140</v>
      </c>
      <c r="H92" s="6">
        <v>391140</v>
      </c>
    </row>
    <row r="93" spans="1:8" outlineLevel="4">
      <c r="A93" s="4" t="s">
        <v>13</v>
      </c>
      <c r="B93" s="5" t="s">
        <v>95</v>
      </c>
      <c r="C93" s="5" t="s">
        <v>14</v>
      </c>
      <c r="D93" s="15">
        <v>391.14</v>
      </c>
      <c r="E93" s="15">
        <v>391.14</v>
      </c>
      <c r="F93" s="22">
        <f t="shared" si="1"/>
        <v>1</v>
      </c>
      <c r="G93" s="6">
        <v>391140</v>
      </c>
      <c r="H93" s="6">
        <v>391140</v>
      </c>
    </row>
    <row r="94" spans="1:8" ht="25.5" outlineLevel="2">
      <c r="A94" s="4" t="s">
        <v>96</v>
      </c>
      <c r="B94" s="5" t="s">
        <v>97</v>
      </c>
      <c r="C94" s="5"/>
      <c r="D94" s="15">
        <f>D95</f>
        <v>135565</v>
      </c>
      <c r="E94" s="15">
        <f>E95</f>
        <v>135565</v>
      </c>
      <c r="F94" s="22">
        <f t="shared" si="1"/>
        <v>1</v>
      </c>
      <c r="G94" s="6">
        <v>135564995.09</v>
      </c>
      <c r="H94" s="6">
        <v>135564995.09</v>
      </c>
    </row>
    <row r="95" spans="1:8" ht="76.5" outlineLevel="3">
      <c r="A95" s="4" t="s">
        <v>98</v>
      </c>
      <c r="B95" s="5" t="s">
        <v>99</v>
      </c>
      <c r="C95" s="5"/>
      <c r="D95" s="15">
        <f>D96</f>
        <v>135565</v>
      </c>
      <c r="E95" s="15">
        <f>E96</f>
        <v>135565</v>
      </c>
      <c r="F95" s="22">
        <f t="shared" si="1"/>
        <v>1</v>
      </c>
      <c r="G95" s="6">
        <v>135564995.09</v>
      </c>
      <c r="H95" s="6">
        <v>135564995.09</v>
      </c>
    </row>
    <row r="96" spans="1:8" ht="114.75" outlineLevel="4">
      <c r="A96" s="4" t="s">
        <v>76</v>
      </c>
      <c r="B96" s="5" t="s">
        <v>99</v>
      </c>
      <c r="C96" s="5" t="s">
        <v>77</v>
      </c>
      <c r="D96" s="15">
        <v>135565</v>
      </c>
      <c r="E96" s="15">
        <v>135565</v>
      </c>
      <c r="F96" s="22">
        <f t="shared" si="1"/>
        <v>1</v>
      </c>
      <c r="G96" s="6">
        <v>135564995.09</v>
      </c>
      <c r="H96" s="6">
        <v>135564995.09</v>
      </c>
    </row>
    <row r="97" spans="1:8" ht="25.5" outlineLevel="2">
      <c r="A97" s="4" t="s">
        <v>100</v>
      </c>
      <c r="B97" s="5" t="s">
        <v>101</v>
      </c>
      <c r="C97" s="5"/>
      <c r="D97" s="15">
        <f>D98</f>
        <v>175.79</v>
      </c>
      <c r="E97" s="15">
        <f>E98</f>
        <v>175.79</v>
      </c>
      <c r="F97" s="22">
        <f t="shared" si="1"/>
        <v>1</v>
      </c>
      <c r="G97" s="6">
        <v>175787.88</v>
      </c>
      <c r="H97" s="6">
        <v>175787.88</v>
      </c>
    </row>
    <row r="98" spans="1:8" ht="89.25" outlineLevel="3">
      <c r="A98" s="4" t="s">
        <v>102</v>
      </c>
      <c r="B98" s="5" t="s">
        <v>103</v>
      </c>
      <c r="C98" s="5"/>
      <c r="D98" s="15">
        <f>D99</f>
        <v>175.79</v>
      </c>
      <c r="E98" s="15">
        <f>E99</f>
        <v>175.79</v>
      </c>
      <c r="F98" s="22">
        <f t="shared" si="1"/>
        <v>1</v>
      </c>
      <c r="G98" s="6">
        <v>175787.88</v>
      </c>
      <c r="H98" s="6">
        <v>175787.88</v>
      </c>
    </row>
    <row r="99" spans="1:8" ht="38.25" outlineLevel="4">
      <c r="A99" s="4" t="s">
        <v>52</v>
      </c>
      <c r="B99" s="5" t="s">
        <v>103</v>
      </c>
      <c r="C99" s="5" t="s">
        <v>53</v>
      </c>
      <c r="D99" s="15">
        <v>175.79</v>
      </c>
      <c r="E99" s="15">
        <v>175.79</v>
      </c>
      <c r="F99" s="22">
        <f t="shared" si="1"/>
        <v>1</v>
      </c>
      <c r="G99" s="6">
        <v>175787.88</v>
      </c>
      <c r="H99" s="6">
        <v>175787.88</v>
      </c>
    </row>
    <row r="100" spans="1:8" ht="25.5" outlineLevel="2">
      <c r="A100" s="4" t="s">
        <v>104</v>
      </c>
      <c r="B100" s="5" t="s">
        <v>105</v>
      </c>
      <c r="C100" s="5"/>
      <c r="D100" s="15">
        <f>D101</f>
        <v>859.54</v>
      </c>
      <c r="E100" s="15">
        <f>E101</f>
        <v>859.54</v>
      </c>
      <c r="F100" s="22">
        <f t="shared" si="1"/>
        <v>1</v>
      </c>
      <c r="G100" s="6">
        <v>859538.7</v>
      </c>
      <c r="H100" s="6">
        <v>859538.7</v>
      </c>
    </row>
    <row r="101" spans="1:8" ht="63.75" outlineLevel="3">
      <c r="A101" s="4" t="s">
        <v>106</v>
      </c>
      <c r="B101" s="5" t="s">
        <v>107</v>
      </c>
      <c r="C101" s="5"/>
      <c r="D101" s="15">
        <f>D102+D103</f>
        <v>859.54</v>
      </c>
      <c r="E101" s="15">
        <f>E102+E103</f>
        <v>859.54</v>
      </c>
      <c r="F101" s="22">
        <f t="shared" si="1"/>
        <v>1</v>
      </c>
      <c r="G101" s="6">
        <v>859538.7</v>
      </c>
      <c r="H101" s="6">
        <v>859538.7</v>
      </c>
    </row>
    <row r="102" spans="1:8" outlineLevel="4">
      <c r="A102" s="4" t="s">
        <v>11</v>
      </c>
      <c r="B102" s="5" t="s">
        <v>107</v>
      </c>
      <c r="C102" s="5" t="s">
        <v>12</v>
      </c>
      <c r="D102" s="15">
        <v>286.51</v>
      </c>
      <c r="E102" s="15">
        <v>286.51</v>
      </c>
      <c r="F102" s="22">
        <f t="shared" si="1"/>
        <v>1</v>
      </c>
      <c r="G102" s="6">
        <v>286512.90000000002</v>
      </c>
      <c r="H102" s="6">
        <v>286512.90000000002</v>
      </c>
    </row>
    <row r="103" spans="1:8" outlineLevel="4">
      <c r="A103" s="4" t="s">
        <v>13</v>
      </c>
      <c r="B103" s="5" t="s">
        <v>107</v>
      </c>
      <c r="C103" s="5" t="s">
        <v>14</v>
      </c>
      <c r="D103" s="15">
        <v>573.03</v>
      </c>
      <c r="E103" s="15">
        <v>573.03</v>
      </c>
      <c r="F103" s="22">
        <f t="shared" si="1"/>
        <v>1</v>
      </c>
      <c r="G103" s="6">
        <v>573025.80000000005</v>
      </c>
      <c r="H103" s="6">
        <v>573025.80000000005</v>
      </c>
    </row>
    <row r="104" spans="1:8" ht="25.5">
      <c r="A104" s="11" t="s">
        <v>108</v>
      </c>
      <c r="B104" s="12" t="s">
        <v>109</v>
      </c>
      <c r="C104" s="12"/>
      <c r="D104" s="14">
        <f>D105+D118+D145+D164+D169</f>
        <v>31344.39</v>
      </c>
      <c r="E104" s="14">
        <f>E105+E118+E145+E164+E169</f>
        <v>29699.759999999995</v>
      </c>
      <c r="F104" s="22">
        <f t="shared" si="1"/>
        <v>0.94753032360814793</v>
      </c>
      <c r="G104" s="6">
        <v>31344393.280000001</v>
      </c>
      <c r="H104" s="6">
        <v>29699758.25</v>
      </c>
    </row>
    <row r="105" spans="1:8" ht="38.25" outlineLevel="2">
      <c r="A105" s="4" t="s">
        <v>110</v>
      </c>
      <c r="B105" s="5" t="s">
        <v>111</v>
      </c>
      <c r="C105" s="5"/>
      <c r="D105" s="15">
        <f>D106+D109+D112+D115</f>
        <v>8275.91</v>
      </c>
      <c r="E105" s="15">
        <f>E106+E109+E112+E115</f>
        <v>7988.79</v>
      </c>
      <c r="F105" s="22">
        <f t="shared" si="1"/>
        <v>0.9653065342663224</v>
      </c>
      <c r="G105" s="6">
        <v>8275913.8600000003</v>
      </c>
      <c r="H105" s="6">
        <v>7988794.4800000004</v>
      </c>
    </row>
    <row r="106" spans="1:8" ht="51" outlineLevel="3">
      <c r="A106" s="4" t="s">
        <v>112</v>
      </c>
      <c r="B106" s="5" t="s">
        <v>113</v>
      </c>
      <c r="C106" s="5"/>
      <c r="D106" s="15">
        <f>D107+D108</f>
        <v>1493.77</v>
      </c>
      <c r="E106" s="15">
        <f>E107+E108</f>
        <v>1484.6200000000001</v>
      </c>
      <c r="F106" s="22">
        <f t="shared" si="1"/>
        <v>0.99387455900172061</v>
      </c>
      <c r="G106" s="6">
        <v>1493770</v>
      </c>
      <c r="H106" s="6">
        <v>1484622.78</v>
      </c>
    </row>
    <row r="107" spans="1:8" ht="25.5" outlineLevel="4">
      <c r="A107" s="4" t="s">
        <v>84</v>
      </c>
      <c r="B107" s="5" t="s">
        <v>113</v>
      </c>
      <c r="C107" s="5" t="s">
        <v>85</v>
      </c>
      <c r="D107" s="15">
        <v>1482.04</v>
      </c>
      <c r="E107" s="15">
        <v>1472.89</v>
      </c>
      <c r="F107" s="22">
        <f t="shared" si="1"/>
        <v>0.99382607756875663</v>
      </c>
      <c r="G107" s="6">
        <v>1482040</v>
      </c>
      <c r="H107" s="6">
        <v>1472892.78</v>
      </c>
    </row>
    <row r="108" spans="1:8" ht="38.25" outlineLevel="4">
      <c r="A108" s="4" t="s">
        <v>52</v>
      </c>
      <c r="B108" s="5" t="s">
        <v>113</v>
      </c>
      <c r="C108" s="5" t="s">
        <v>53</v>
      </c>
      <c r="D108" s="15">
        <v>11.73</v>
      </c>
      <c r="E108" s="15">
        <v>11.73</v>
      </c>
      <c r="F108" s="22">
        <f t="shared" si="1"/>
        <v>1</v>
      </c>
      <c r="G108" s="6">
        <v>11730</v>
      </c>
      <c r="H108" s="6">
        <v>11730</v>
      </c>
    </row>
    <row r="109" spans="1:8" ht="38.25" outlineLevel="3">
      <c r="A109" s="4" t="s">
        <v>114</v>
      </c>
      <c r="B109" s="5" t="s">
        <v>115</v>
      </c>
      <c r="C109" s="5"/>
      <c r="D109" s="15">
        <f>D110+D111</f>
        <v>173.27</v>
      </c>
      <c r="E109" s="15">
        <f>E110+E111</f>
        <v>173.27</v>
      </c>
      <c r="F109" s="22">
        <f t="shared" si="1"/>
        <v>1</v>
      </c>
      <c r="G109" s="6">
        <v>173273.86</v>
      </c>
      <c r="H109" s="6">
        <v>173273.86</v>
      </c>
    </row>
    <row r="110" spans="1:8" ht="25.5" outlineLevel="4">
      <c r="A110" s="4" t="s">
        <v>84</v>
      </c>
      <c r="B110" s="5" t="s">
        <v>115</v>
      </c>
      <c r="C110" s="5" t="s">
        <v>85</v>
      </c>
      <c r="D110" s="15">
        <v>162.53</v>
      </c>
      <c r="E110" s="15">
        <v>162.53</v>
      </c>
      <c r="F110" s="22">
        <f t="shared" si="1"/>
        <v>1</v>
      </c>
      <c r="G110" s="6">
        <v>162532</v>
      </c>
      <c r="H110" s="6">
        <v>162532</v>
      </c>
    </row>
    <row r="111" spans="1:8" ht="38.25" outlineLevel="4">
      <c r="A111" s="4" t="s">
        <v>52</v>
      </c>
      <c r="B111" s="5" t="s">
        <v>115</v>
      </c>
      <c r="C111" s="5" t="s">
        <v>53</v>
      </c>
      <c r="D111" s="15">
        <v>10.74</v>
      </c>
      <c r="E111" s="15">
        <v>10.74</v>
      </c>
      <c r="F111" s="22">
        <f t="shared" si="1"/>
        <v>1</v>
      </c>
      <c r="G111" s="6">
        <v>10741.86</v>
      </c>
      <c r="H111" s="6">
        <v>10741.86</v>
      </c>
    </row>
    <row r="112" spans="1:8" ht="25.5" outlineLevel="3">
      <c r="A112" s="4" t="s">
        <v>116</v>
      </c>
      <c r="B112" s="5" t="s">
        <v>117</v>
      </c>
      <c r="C112" s="5"/>
      <c r="D112" s="15">
        <f>D113+D114</f>
        <v>2341.7399999999998</v>
      </c>
      <c r="E112" s="15">
        <f>E113+E114</f>
        <v>2083.4500000000003</v>
      </c>
      <c r="F112" s="22">
        <f t="shared" si="1"/>
        <v>0.88970167482299511</v>
      </c>
      <c r="G112" s="6">
        <v>2341740</v>
      </c>
      <c r="H112" s="6">
        <v>2083452.51</v>
      </c>
    </row>
    <row r="113" spans="1:8" ht="25.5" outlineLevel="4">
      <c r="A113" s="4" t="s">
        <v>84</v>
      </c>
      <c r="B113" s="5" t="s">
        <v>117</v>
      </c>
      <c r="C113" s="5" t="s">
        <v>85</v>
      </c>
      <c r="D113" s="15">
        <v>2128.1799999999998</v>
      </c>
      <c r="E113" s="15">
        <v>1869.89</v>
      </c>
      <c r="F113" s="22">
        <f t="shared" si="1"/>
        <v>0.87863338627371756</v>
      </c>
      <c r="G113" s="6">
        <v>2128180</v>
      </c>
      <c r="H113" s="6">
        <v>1869892.51</v>
      </c>
    </row>
    <row r="114" spans="1:8" ht="38.25" outlineLevel="4">
      <c r="A114" s="4" t="s">
        <v>52</v>
      </c>
      <c r="B114" s="5" t="s">
        <v>117</v>
      </c>
      <c r="C114" s="5" t="s">
        <v>53</v>
      </c>
      <c r="D114" s="15">
        <v>213.56</v>
      </c>
      <c r="E114" s="15">
        <v>213.56</v>
      </c>
      <c r="F114" s="22">
        <f t="shared" si="1"/>
        <v>1</v>
      </c>
      <c r="G114" s="6">
        <v>213560</v>
      </c>
      <c r="H114" s="6">
        <v>213560</v>
      </c>
    </row>
    <row r="115" spans="1:8" ht="25.5" outlineLevel="3">
      <c r="A115" s="4" t="s">
        <v>118</v>
      </c>
      <c r="B115" s="5" t="s">
        <v>119</v>
      </c>
      <c r="C115" s="5"/>
      <c r="D115" s="15">
        <f>D116+D117</f>
        <v>4267.13</v>
      </c>
      <c r="E115" s="15">
        <f>E116+E117</f>
        <v>4247.45</v>
      </c>
      <c r="F115" s="22">
        <f t="shared" si="1"/>
        <v>0.99538800083428436</v>
      </c>
      <c r="G115" s="6">
        <v>4267130</v>
      </c>
      <c r="H115" s="6">
        <v>4247445.33</v>
      </c>
    </row>
    <row r="116" spans="1:8" ht="25.5" outlineLevel="4">
      <c r="A116" s="4" t="s">
        <v>84</v>
      </c>
      <c r="B116" s="5" t="s">
        <v>119</v>
      </c>
      <c r="C116" s="5" t="s">
        <v>85</v>
      </c>
      <c r="D116" s="15">
        <v>4048.1</v>
      </c>
      <c r="E116" s="15">
        <v>4028.42</v>
      </c>
      <c r="F116" s="22">
        <f t="shared" si="1"/>
        <v>0.99513846001828021</v>
      </c>
      <c r="G116" s="6">
        <v>4048100</v>
      </c>
      <c r="H116" s="6">
        <v>4028415.33</v>
      </c>
    </row>
    <row r="117" spans="1:8" ht="38.25" outlineLevel="4">
      <c r="A117" s="4" t="s">
        <v>52</v>
      </c>
      <c r="B117" s="5" t="s">
        <v>119</v>
      </c>
      <c r="C117" s="5" t="s">
        <v>53</v>
      </c>
      <c r="D117" s="15">
        <v>219.03</v>
      </c>
      <c r="E117" s="15">
        <v>219.03</v>
      </c>
      <c r="F117" s="22">
        <f t="shared" si="1"/>
        <v>1</v>
      </c>
      <c r="G117" s="6">
        <v>219030</v>
      </c>
      <c r="H117" s="6">
        <v>219030</v>
      </c>
    </row>
    <row r="118" spans="1:8" ht="38.25" outlineLevel="1">
      <c r="A118" s="4" t="s">
        <v>120</v>
      </c>
      <c r="B118" s="5" t="s">
        <v>121</v>
      </c>
      <c r="C118" s="5"/>
      <c r="D118" s="15">
        <f>D119+D139+D142</f>
        <v>9944.15</v>
      </c>
      <c r="E118" s="15">
        <f>E119+E139+E142</f>
        <v>9096.01</v>
      </c>
      <c r="F118" s="22">
        <f t="shared" si="1"/>
        <v>0.91470965341431898</v>
      </c>
      <c r="G118" s="6">
        <v>9944148.7799999993</v>
      </c>
      <c r="H118" s="6">
        <v>9095998.7699999996</v>
      </c>
    </row>
    <row r="119" spans="1:8" ht="51" outlineLevel="2">
      <c r="A119" s="4" t="s">
        <v>122</v>
      </c>
      <c r="B119" s="5" t="s">
        <v>123</v>
      </c>
      <c r="C119" s="5"/>
      <c r="D119" s="15">
        <f>D120+D122+D124+D126+D129+D132+D134+D136</f>
        <v>3218.0099999999998</v>
      </c>
      <c r="E119" s="15">
        <f>E120+E122+E124+E126+E129+E132+E134+E136</f>
        <v>2370.94</v>
      </c>
      <c r="F119" s="22">
        <f t="shared" si="1"/>
        <v>0.73677210449936459</v>
      </c>
      <c r="G119" s="6">
        <v>3218012</v>
      </c>
      <c r="H119" s="6">
        <v>2370936.81</v>
      </c>
    </row>
    <row r="120" spans="1:8" ht="51" outlineLevel="3">
      <c r="A120" s="4" t="s">
        <v>124</v>
      </c>
      <c r="B120" s="5" t="s">
        <v>125</v>
      </c>
      <c r="C120" s="5"/>
      <c r="D120" s="15">
        <f>D121</f>
        <v>1170</v>
      </c>
      <c r="E120" s="15">
        <f>E121</f>
        <v>512.27</v>
      </c>
      <c r="F120" s="22">
        <f t="shared" si="1"/>
        <v>0.43783760683760681</v>
      </c>
      <c r="G120" s="6">
        <v>1170000</v>
      </c>
      <c r="H120" s="6">
        <v>512272</v>
      </c>
    </row>
    <row r="121" spans="1:8" ht="25.5" outlineLevel="4">
      <c r="A121" s="4" t="s">
        <v>64</v>
      </c>
      <c r="B121" s="5" t="s">
        <v>125</v>
      </c>
      <c r="C121" s="5" t="s">
        <v>65</v>
      </c>
      <c r="D121" s="15">
        <v>1170</v>
      </c>
      <c r="E121" s="15">
        <v>512.27</v>
      </c>
      <c r="F121" s="22">
        <f t="shared" si="1"/>
        <v>0.43783760683760681</v>
      </c>
      <c r="G121" s="6">
        <v>1170000</v>
      </c>
      <c r="H121" s="6">
        <v>512272</v>
      </c>
    </row>
    <row r="122" spans="1:8" ht="38.25" outlineLevel="3">
      <c r="A122" s="4" t="s">
        <v>126</v>
      </c>
      <c r="B122" s="5" t="s">
        <v>127</v>
      </c>
      <c r="C122" s="5"/>
      <c r="D122" s="15">
        <f>D123</f>
        <v>623.86</v>
      </c>
      <c r="E122" s="15">
        <f>E123</f>
        <v>623.86</v>
      </c>
      <c r="F122" s="22">
        <f t="shared" si="1"/>
        <v>1</v>
      </c>
      <c r="G122" s="6">
        <v>623862</v>
      </c>
      <c r="H122" s="6">
        <v>623861.19999999995</v>
      </c>
    </row>
    <row r="123" spans="1:8" ht="25.5" outlineLevel="4">
      <c r="A123" s="4" t="s">
        <v>128</v>
      </c>
      <c r="B123" s="5" t="s">
        <v>127</v>
      </c>
      <c r="C123" s="5" t="s">
        <v>129</v>
      </c>
      <c r="D123" s="15">
        <v>623.86</v>
      </c>
      <c r="E123" s="15">
        <v>623.86</v>
      </c>
      <c r="F123" s="22">
        <f t="shared" si="1"/>
        <v>1</v>
      </c>
      <c r="G123" s="6">
        <v>623862</v>
      </c>
      <c r="H123" s="6">
        <v>623861.19999999995</v>
      </c>
    </row>
    <row r="124" spans="1:8" ht="51" outlineLevel="3">
      <c r="A124" s="4" t="s">
        <v>130</v>
      </c>
      <c r="B124" s="5" t="s">
        <v>131</v>
      </c>
      <c r="C124" s="5"/>
      <c r="D124" s="15">
        <f>D125</f>
        <v>90</v>
      </c>
      <c r="E124" s="15">
        <f>E125</f>
        <v>85.56</v>
      </c>
      <c r="F124" s="22">
        <f t="shared" si="1"/>
        <v>0.95066666666666666</v>
      </c>
      <c r="G124" s="6">
        <v>90000</v>
      </c>
      <c r="H124" s="6">
        <v>85558.91</v>
      </c>
    </row>
    <row r="125" spans="1:8" ht="25.5" outlineLevel="4">
      <c r="A125" s="4" t="s">
        <v>64</v>
      </c>
      <c r="B125" s="5" t="s">
        <v>131</v>
      </c>
      <c r="C125" s="5" t="s">
        <v>65</v>
      </c>
      <c r="D125" s="15">
        <v>90</v>
      </c>
      <c r="E125" s="15">
        <v>85.56</v>
      </c>
      <c r="F125" s="22">
        <f t="shared" si="1"/>
        <v>0.95066666666666666</v>
      </c>
      <c r="G125" s="6">
        <v>90000</v>
      </c>
      <c r="H125" s="6">
        <v>85558.91</v>
      </c>
    </row>
    <row r="126" spans="1:8" ht="38.25" outlineLevel="3">
      <c r="A126" s="4" t="s">
        <v>132</v>
      </c>
      <c r="B126" s="5" t="s">
        <v>133</v>
      </c>
      <c r="C126" s="5"/>
      <c r="D126" s="15">
        <f>D127+D128</f>
        <v>850.13</v>
      </c>
      <c r="E126" s="15">
        <f>E127+E128</f>
        <v>797.01</v>
      </c>
      <c r="F126" s="22">
        <f t="shared" si="1"/>
        <v>0.93751543881524002</v>
      </c>
      <c r="G126" s="6">
        <v>850130</v>
      </c>
      <c r="H126" s="6">
        <v>797006.57</v>
      </c>
    </row>
    <row r="127" spans="1:8" outlineLevel="4">
      <c r="A127" s="4" t="s">
        <v>11</v>
      </c>
      <c r="B127" s="5" t="s">
        <v>133</v>
      </c>
      <c r="C127" s="5" t="s">
        <v>12</v>
      </c>
      <c r="D127" s="15">
        <v>304.22000000000003</v>
      </c>
      <c r="E127" s="15">
        <v>278.14999999999998</v>
      </c>
      <c r="F127" s="22">
        <f t="shared" si="1"/>
        <v>0.91430543685490751</v>
      </c>
      <c r="G127" s="6">
        <v>304216.64</v>
      </c>
      <c r="H127" s="6">
        <v>278146.21000000002</v>
      </c>
    </row>
    <row r="128" spans="1:8" outlineLevel="4">
      <c r="A128" s="4" t="s">
        <v>13</v>
      </c>
      <c r="B128" s="5" t="s">
        <v>133</v>
      </c>
      <c r="C128" s="5" t="s">
        <v>14</v>
      </c>
      <c r="D128" s="15">
        <v>545.91</v>
      </c>
      <c r="E128" s="15">
        <v>518.86</v>
      </c>
      <c r="F128" s="22">
        <f t="shared" si="1"/>
        <v>0.95044970782729765</v>
      </c>
      <c r="G128" s="6">
        <v>545913.36</v>
      </c>
      <c r="H128" s="6">
        <v>518860.36</v>
      </c>
    </row>
    <row r="129" spans="1:8" ht="76.5" outlineLevel="3">
      <c r="A129" s="4" t="s">
        <v>134</v>
      </c>
      <c r="B129" s="5" t="s">
        <v>135</v>
      </c>
      <c r="C129" s="5"/>
      <c r="D129" s="15">
        <f>D130+D131</f>
        <v>35.64</v>
      </c>
      <c r="E129" s="15">
        <f>E130+E131</f>
        <v>23.349999999999998</v>
      </c>
      <c r="F129" s="22">
        <f t="shared" si="1"/>
        <v>0.65516273849607176</v>
      </c>
      <c r="G129" s="6">
        <v>35640</v>
      </c>
      <c r="H129" s="6">
        <v>23348.13</v>
      </c>
    </row>
    <row r="130" spans="1:8" outlineLevel="4">
      <c r="A130" s="4" t="s">
        <v>11</v>
      </c>
      <c r="B130" s="5" t="s">
        <v>135</v>
      </c>
      <c r="C130" s="5" t="s">
        <v>12</v>
      </c>
      <c r="D130" s="15">
        <v>16.96</v>
      </c>
      <c r="E130" s="15">
        <v>5.54</v>
      </c>
      <c r="F130" s="22">
        <f t="shared" si="1"/>
        <v>0.32665094339622641</v>
      </c>
      <c r="G130" s="6">
        <v>16960</v>
      </c>
      <c r="H130" s="6">
        <v>5536.51</v>
      </c>
    </row>
    <row r="131" spans="1:8" ht="63.75" outlineLevel="4">
      <c r="A131" s="4" t="s">
        <v>136</v>
      </c>
      <c r="B131" s="5" t="s">
        <v>135</v>
      </c>
      <c r="C131" s="5" t="s">
        <v>137</v>
      </c>
      <c r="D131" s="15">
        <v>18.68</v>
      </c>
      <c r="E131" s="15">
        <v>17.809999999999999</v>
      </c>
      <c r="F131" s="22">
        <f t="shared" si="1"/>
        <v>0.95342612419700212</v>
      </c>
      <c r="G131" s="6">
        <v>18680</v>
      </c>
      <c r="H131" s="6">
        <v>17811.62</v>
      </c>
    </row>
    <row r="132" spans="1:8" ht="38.25" outlineLevel="3">
      <c r="A132" s="4" t="s">
        <v>138</v>
      </c>
      <c r="B132" s="5" t="s">
        <v>139</v>
      </c>
      <c r="C132" s="5"/>
      <c r="D132" s="15">
        <f>D133</f>
        <v>20</v>
      </c>
      <c r="E132" s="15">
        <f>E133</f>
        <v>19</v>
      </c>
      <c r="F132" s="22">
        <f t="shared" si="1"/>
        <v>0.95</v>
      </c>
      <c r="G132" s="6">
        <v>20000</v>
      </c>
      <c r="H132" s="6">
        <v>19000</v>
      </c>
    </row>
    <row r="133" spans="1:8" ht="38.25" outlineLevel="4">
      <c r="A133" s="4" t="s">
        <v>52</v>
      </c>
      <c r="B133" s="5" t="s">
        <v>139</v>
      </c>
      <c r="C133" s="5" t="s">
        <v>53</v>
      </c>
      <c r="D133" s="15">
        <v>20</v>
      </c>
      <c r="E133" s="15">
        <v>19</v>
      </c>
      <c r="F133" s="22">
        <f t="shared" si="1"/>
        <v>0.95</v>
      </c>
      <c r="G133" s="6">
        <v>20000</v>
      </c>
      <c r="H133" s="6">
        <v>19000</v>
      </c>
    </row>
    <row r="134" spans="1:8" ht="51" outlineLevel="3">
      <c r="A134" s="4" t="s">
        <v>140</v>
      </c>
      <c r="B134" s="5" t="s">
        <v>141</v>
      </c>
      <c r="C134" s="5"/>
      <c r="D134" s="15">
        <f>D135</f>
        <v>73.239999999999995</v>
      </c>
      <c r="E134" s="15">
        <f>E135</f>
        <v>66.599999999999994</v>
      </c>
      <c r="F134" s="22">
        <f t="shared" si="1"/>
        <v>0.90933915892954664</v>
      </c>
      <c r="G134" s="6">
        <v>73240</v>
      </c>
      <c r="H134" s="6">
        <v>66600</v>
      </c>
    </row>
    <row r="135" spans="1:8" ht="63.75" outlineLevel="4">
      <c r="A135" s="4" t="s">
        <v>46</v>
      </c>
      <c r="B135" s="5" t="s">
        <v>141</v>
      </c>
      <c r="C135" s="5" t="s">
        <v>47</v>
      </c>
      <c r="D135" s="15">
        <v>73.239999999999995</v>
      </c>
      <c r="E135" s="15">
        <v>66.599999999999994</v>
      </c>
      <c r="F135" s="22">
        <f t="shared" si="1"/>
        <v>0.90933915892954664</v>
      </c>
      <c r="G135" s="6">
        <v>73240</v>
      </c>
      <c r="H135" s="6">
        <v>66600</v>
      </c>
    </row>
    <row r="136" spans="1:8" ht="76.5" outlineLevel="3">
      <c r="A136" s="4" t="s">
        <v>142</v>
      </c>
      <c r="B136" s="5" t="s">
        <v>143</v>
      </c>
      <c r="C136" s="5"/>
      <c r="D136" s="15">
        <f>D137+D138</f>
        <v>355.14</v>
      </c>
      <c r="E136" s="15">
        <f>E137+E138</f>
        <v>243.29000000000002</v>
      </c>
      <c r="F136" s="22">
        <f t="shared" ref="F136:F199" si="2">E136/D136</f>
        <v>0.68505378160725361</v>
      </c>
      <c r="G136" s="6">
        <v>355140</v>
      </c>
      <c r="H136" s="6">
        <v>243290</v>
      </c>
    </row>
    <row r="137" spans="1:8" outlineLevel="4">
      <c r="A137" s="4" t="s">
        <v>11</v>
      </c>
      <c r="B137" s="5" t="s">
        <v>143</v>
      </c>
      <c r="C137" s="5" t="s">
        <v>12</v>
      </c>
      <c r="D137" s="15">
        <v>44.14</v>
      </c>
      <c r="E137" s="15">
        <v>44.14</v>
      </c>
      <c r="F137" s="22">
        <f t="shared" si="2"/>
        <v>1</v>
      </c>
      <c r="G137" s="6">
        <v>44140</v>
      </c>
      <c r="H137" s="6">
        <v>44140</v>
      </c>
    </row>
    <row r="138" spans="1:8" outlineLevel="4">
      <c r="A138" s="4" t="s">
        <v>13</v>
      </c>
      <c r="B138" s="5" t="s">
        <v>143</v>
      </c>
      <c r="C138" s="5" t="s">
        <v>14</v>
      </c>
      <c r="D138" s="15">
        <v>311</v>
      </c>
      <c r="E138" s="15">
        <v>199.15</v>
      </c>
      <c r="F138" s="22">
        <f t="shared" si="2"/>
        <v>0.64035369774919615</v>
      </c>
      <c r="G138" s="6">
        <v>311000</v>
      </c>
      <c r="H138" s="6">
        <v>199150</v>
      </c>
    </row>
    <row r="139" spans="1:8" ht="38.25" outlineLevel="2">
      <c r="A139" s="4" t="s">
        <v>144</v>
      </c>
      <c r="B139" s="5" t="s">
        <v>145</v>
      </c>
      <c r="C139" s="5"/>
      <c r="D139" s="15">
        <f>D140</f>
        <v>5084.1400000000003</v>
      </c>
      <c r="E139" s="15">
        <f>E140</f>
        <v>5084.1400000000003</v>
      </c>
      <c r="F139" s="22">
        <f t="shared" si="2"/>
        <v>1</v>
      </c>
      <c r="G139" s="6">
        <v>5084136.78</v>
      </c>
      <c r="H139" s="6">
        <v>5084136.78</v>
      </c>
    </row>
    <row r="140" spans="1:8" outlineLevel="3">
      <c r="A140" s="4" t="s">
        <v>146</v>
      </c>
      <c r="B140" s="5" t="s">
        <v>147</v>
      </c>
      <c r="C140" s="5"/>
      <c r="D140" s="15">
        <f>D141</f>
        <v>5084.1400000000003</v>
      </c>
      <c r="E140" s="15">
        <f>E141</f>
        <v>5084.1400000000003</v>
      </c>
      <c r="F140" s="22">
        <f t="shared" si="2"/>
        <v>1</v>
      </c>
      <c r="G140" s="6">
        <v>5084136.78</v>
      </c>
      <c r="H140" s="6">
        <v>5084136.78</v>
      </c>
    </row>
    <row r="141" spans="1:8" outlineLevel="4">
      <c r="A141" s="4" t="s">
        <v>11</v>
      </c>
      <c r="B141" s="5" t="s">
        <v>147</v>
      </c>
      <c r="C141" s="5" t="s">
        <v>12</v>
      </c>
      <c r="D141" s="15">
        <v>5084.1400000000003</v>
      </c>
      <c r="E141" s="15">
        <v>5084.1400000000003</v>
      </c>
      <c r="F141" s="22">
        <f t="shared" si="2"/>
        <v>1</v>
      </c>
      <c r="G141" s="6">
        <v>5084136.78</v>
      </c>
      <c r="H141" s="6">
        <v>5084136.78</v>
      </c>
    </row>
    <row r="142" spans="1:8" ht="51" outlineLevel="2">
      <c r="A142" s="4" t="s">
        <v>148</v>
      </c>
      <c r="B142" s="5" t="s">
        <v>149</v>
      </c>
      <c r="C142" s="5"/>
      <c r="D142" s="15">
        <f>D143</f>
        <v>1642</v>
      </c>
      <c r="E142" s="15">
        <f>E143</f>
        <v>1640.93</v>
      </c>
      <c r="F142" s="22">
        <f t="shared" si="2"/>
        <v>0.99934835566382463</v>
      </c>
      <c r="G142" s="6">
        <v>1642000</v>
      </c>
      <c r="H142" s="6">
        <v>1640925.18</v>
      </c>
    </row>
    <row r="143" spans="1:8" ht="38.25" outlineLevel="3">
      <c r="A143" s="4" t="s">
        <v>150</v>
      </c>
      <c r="B143" s="5" t="s">
        <v>151</v>
      </c>
      <c r="C143" s="5"/>
      <c r="D143" s="15">
        <f>D144</f>
        <v>1642</v>
      </c>
      <c r="E143" s="15">
        <f>E144</f>
        <v>1640.93</v>
      </c>
      <c r="F143" s="22">
        <f t="shared" si="2"/>
        <v>0.99934835566382463</v>
      </c>
      <c r="G143" s="6">
        <v>1642000</v>
      </c>
      <c r="H143" s="6">
        <v>1640925.18</v>
      </c>
    </row>
    <row r="144" spans="1:8" ht="25.5" outlineLevel="4">
      <c r="A144" s="4" t="s">
        <v>64</v>
      </c>
      <c r="B144" s="5" t="s">
        <v>151</v>
      </c>
      <c r="C144" s="5" t="s">
        <v>65</v>
      </c>
      <c r="D144" s="15">
        <v>1642</v>
      </c>
      <c r="E144" s="15">
        <v>1640.93</v>
      </c>
      <c r="F144" s="22">
        <f t="shared" si="2"/>
        <v>0.99934835566382463</v>
      </c>
      <c r="G144" s="6">
        <v>1642000</v>
      </c>
      <c r="H144" s="6">
        <v>1640925.18</v>
      </c>
    </row>
    <row r="145" spans="1:8" ht="38.25" outlineLevel="1">
      <c r="A145" s="4" t="s">
        <v>152</v>
      </c>
      <c r="B145" s="5" t="s">
        <v>153</v>
      </c>
      <c r="C145" s="5"/>
      <c r="D145" s="15">
        <f>D146</f>
        <v>4735.9799999999996</v>
      </c>
      <c r="E145" s="15">
        <f>E146</f>
        <v>4226.7199999999993</v>
      </c>
      <c r="F145" s="22">
        <f t="shared" si="2"/>
        <v>0.89246998509284237</v>
      </c>
      <c r="G145" s="6">
        <v>4735970</v>
      </c>
      <c r="H145" s="6">
        <v>4226723.29</v>
      </c>
    </row>
    <row r="146" spans="1:8" ht="38.25" outlineLevel="2">
      <c r="A146" s="4" t="s">
        <v>154</v>
      </c>
      <c r="B146" s="5" t="s">
        <v>155</v>
      </c>
      <c r="C146" s="5"/>
      <c r="D146" s="15">
        <f>D147+D149+D151+D154+D156+D158+D160+D162</f>
        <v>4735.9799999999996</v>
      </c>
      <c r="E146" s="15">
        <f>E147+E149+E151+E154+E156+E158+E160+E162</f>
        <v>4226.7199999999993</v>
      </c>
      <c r="F146" s="22">
        <f t="shared" si="2"/>
        <v>0.89246998509284237</v>
      </c>
      <c r="G146" s="6">
        <v>4735970</v>
      </c>
      <c r="H146" s="6">
        <v>4226723.29</v>
      </c>
    </row>
    <row r="147" spans="1:8" ht="89.25" outlineLevel="3">
      <c r="A147" s="4" t="s">
        <v>156</v>
      </c>
      <c r="B147" s="5" t="s">
        <v>157</v>
      </c>
      <c r="C147" s="5"/>
      <c r="D147" s="15">
        <f>D148</f>
        <v>180.1</v>
      </c>
      <c r="E147" s="15">
        <f>E148</f>
        <v>180.1</v>
      </c>
      <c r="F147" s="22">
        <f t="shared" si="2"/>
        <v>1</v>
      </c>
      <c r="G147" s="6">
        <v>180100</v>
      </c>
      <c r="H147" s="6">
        <v>180100</v>
      </c>
    </row>
    <row r="148" spans="1:8" ht="25.5" outlineLevel="4">
      <c r="A148" s="4" t="s">
        <v>64</v>
      </c>
      <c r="B148" s="5" t="s">
        <v>157</v>
      </c>
      <c r="C148" s="5" t="s">
        <v>65</v>
      </c>
      <c r="D148" s="15">
        <v>180.1</v>
      </c>
      <c r="E148" s="15">
        <v>180.1</v>
      </c>
      <c r="F148" s="22">
        <f t="shared" si="2"/>
        <v>1</v>
      </c>
      <c r="G148" s="6">
        <v>180100</v>
      </c>
      <c r="H148" s="6">
        <v>180100</v>
      </c>
    </row>
    <row r="149" spans="1:8" ht="38.25" outlineLevel="3">
      <c r="A149" s="4" t="s">
        <v>158</v>
      </c>
      <c r="B149" s="5" t="s">
        <v>159</v>
      </c>
      <c r="C149" s="5"/>
      <c r="D149" s="15">
        <f>D150</f>
        <v>1017.76</v>
      </c>
      <c r="E149" s="15">
        <f>E150</f>
        <v>1017.76</v>
      </c>
      <c r="F149" s="22">
        <f t="shared" si="2"/>
        <v>1</v>
      </c>
      <c r="G149" s="6">
        <v>1017757</v>
      </c>
      <c r="H149" s="6">
        <v>1017757</v>
      </c>
    </row>
    <row r="150" spans="1:8" ht="25.5" outlineLevel="4">
      <c r="A150" s="4" t="s">
        <v>64</v>
      </c>
      <c r="B150" s="5" t="s">
        <v>159</v>
      </c>
      <c r="C150" s="5" t="s">
        <v>65</v>
      </c>
      <c r="D150" s="15">
        <v>1017.76</v>
      </c>
      <c r="E150" s="15">
        <v>1017.76</v>
      </c>
      <c r="F150" s="22">
        <f t="shared" si="2"/>
        <v>1</v>
      </c>
      <c r="G150" s="6">
        <v>1017757</v>
      </c>
      <c r="H150" s="6">
        <v>1017757</v>
      </c>
    </row>
    <row r="151" spans="1:8" ht="63.75" outlineLevel="3">
      <c r="A151" s="4" t="s">
        <v>160</v>
      </c>
      <c r="B151" s="5" t="s">
        <v>161</v>
      </c>
      <c r="C151" s="5"/>
      <c r="D151" s="15">
        <f>D152+D153</f>
        <v>1627.01</v>
      </c>
      <c r="E151" s="15">
        <f>E152+E153</f>
        <v>1603.68</v>
      </c>
      <c r="F151" s="22">
        <f t="shared" si="2"/>
        <v>0.98566081339389433</v>
      </c>
      <c r="G151" s="6">
        <v>1627000</v>
      </c>
      <c r="H151" s="6">
        <v>1603679</v>
      </c>
    </row>
    <row r="152" spans="1:8" outlineLevel="4">
      <c r="A152" s="4" t="s">
        <v>11</v>
      </c>
      <c r="B152" s="5" t="s">
        <v>161</v>
      </c>
      <c r="C152" s="5" t="s">
        <v>12</v>
      </c>
      <c r="D152" s="15">
        <v>173.29</v>
      </c>
      <c r="E152" s="15">
        <v>171.22</v>
      </c>
      <c r="F152" s="22">
        <f t="shared" si="2"/>
        <v>0.98805470598418843</v>
      </c>
      <c r="G152" s="6">
        <v>173285</v>
      </c>
      <c r="H152" s="6">
        <v>171218</v>
      </c>
    </row>
    <row r="153" spans="1:8" outlineLevel="4">
      <c r="A153" s="4" t="s">
        <v>13</v>
      </c>
      <c r="B153" s="5" t="s">
        <v>161</v>
      </c>
      <c r="C153" s="5" t="s">
        <v>14</v>
      </c>
      <c r="D153" s="15">
        <v>1453.72</v>
      </c>
      <c r="E153" s="15">
        <v>1432.46</v>
      </c>
      <c r="F153" s="22">
        <f t="shared" si="2"/>
        <v>0.98537545056819742</v>
      </c>
      <c r="G153" s="6">
        <v>1453715</v>
      </c>
      <c r="H153" s="6">
        <v>1432461</v>
      </c>
    </row>
    <row r="154" spans="1:8" ht="51" outlineLevel="3">
      <c r="A154" s="4" t="s">
        <v>162</v>
      </c>
      <c r="B154" s="5" t="s">
        <v>163</v>
      </c>
      <c r="C154" s="5"/>
      <c r="D154" s="15">
        <f>D155</f>
        <v>386.11</v>
      </c>
      <c r="E154" s="15">
        <f>E155</f>
        <v>222</v>
      </c>
      <c r="F154" s="22">
        <f t="shared" si="2"/>
        <v>0.5749656833544845</v>
      </c>
      <c r="G154" s="6">
        <v>386113</v>
      </c>
      <c r="H154" s="6">
        <v>222000</v>
      </c>
    </row>
    <row r="155" spans="1:8" ht="25.5" outlineLevel="4">
      <c r="A155" s="4" t="s">
        <v>64</v>
      </c>
      <c r="B155" s="5" t="s">
        <v>163</v>
      </c>
      <c r="C155" s="5" t="s">
        <v>65</v>
      </c>
      <c r="D155" s="15">
        <v>386.11</v>
      </c>
      <c r="E155" s="15">
        <v>222</v>
      </c>
      <c r="F155" s="22">
        <f t="shared" si="2"/>
        <v>0.5749656833544845</v>
      </c>
      <c r="G155" s="6">
        <v>386113</v>
      </c>
      <c r="H155" s="6">
        <v>222000</v>
      </c>
    </row>
    <row r="156" spans="1:8" ht="38.25" outlineLevel="3">
      <c r="A156" s="4" t="s">
        <v>164</v>
      </c>
      <c r="B156" s="5" t="s">
        <v>165</v>
      </c>
      <c r="C156" s="5"/>
      <c r="D156" s="15">
        <f>D157</f>
        <v>125</v>
      </c>
      <c r="E156" s="15">
        <f>E157</f>
        <v>125</v>
      </c>
      <c r="F156" s="22">
        <f t="shared" si="2"/>
        <v>1</v>
      </c>
      <c r="G156" s="6">
        <v>125000</v>
      </c>
      <c r="H156" s="6">
        <v>124999.71</v>
      </c>
    </row>
    <row r="157" spans="1:8" ht="25.5" outlineLevel="4">
      <c r="A157" s="4" t="s">
        <v>64</v>
      </c>
      <c r="B157" s="5" t="s">
        <v>165</v>
      </c>
      <c r="C157" s="5" t="s">
        <v>65</v>
      </c>
      <c r="D157" s="15">
        <v>125</v>
      </c>
      <c r="E157" s="15">
        <v>125</v>
      </c>
      <c r="F157" s="22">
        <f t="shared" si="2"/>
        <v>1</v>
      </c>
      <c r="G157" s="6">
        <v>125000</v>
      </c>
      <c r="H157" s="6">
        <v>124999.71</v>
      </c>
    </row>
    <row r="158" spans="1:8" ht="38.25" outlineLevel="3">
      <c r="A158" s="4" t="s">
        <v>166</v>
      </c>
      <c r="B158" s="5" t="s">
        <v>167</v>
      </c>
      <c r="C158" s="5"/>
      <c r="D158" s="15">
        <f>D159</f>
        <v>450</v>
      </c>
      <c r="E158" s="15">
        <f>E159</f>
        <v>240</v>
      </c>
      <c r="F158" s="22">
        <f t="shared" si="2"/>
        <v>0.53333333333333333</v>
      </c>
      <c r="G158" s="6">
        <v>450000</v>
      </c>
      <c r="H158" s="6">
        <v>240000</v>
      </c>
    </row>
    <row r="159" spans="1:8" ht="25.5" outlineLevel="4">
      <c r="A159" s="4" t="s">
        <v>64</v>
      </c>
      <c r="B159" s="5" t="s">
        <v>167</v>
      </c>
      <c r="C159" s="5" t="s">
        <v>65</v>
      </c>
      <c r="D159" s="15">
        <v>450</v>
      </c>
      <c r="E159" s="15">
        <v>240</v>
      </c>
      <c r="F159" s="22">
        <f t="shared" si="2"/>
        <v>0.53333333333333333</v>
      </c>
      <c r="G159" s="6">
        <v>450000</v>
      </c>
      <c r="H159" s="6">
        <v>240000</v>
      </c>
    </row>
    <row r="160" spans="1:8" ht="38.25" outlineLevel="3">
      <c r="A160" s="4" t="s">
        <v>168</v>
      </c>
      <c r="B160" s="5" t="s">
        <v>169</v>
      </c>
      <c r="C160" s="5"/>
      <c r="D160" s="15">
        <f>D161</f>
        <v>250</v>
      </c>
      <c r="E160" s="15">
        <f>E161</f>
        <v>238.18</v>
      </c>
      <c r="F160" s="22">
        <f t="shared" si="2"/>
        <v>0.95272000000000001</v>
      </c>
      <c r="G160" s="6">
        <v>250000</v>
      </c>
      <c r="H160" s="6">
        <v>238187.58</v>
      </c>
    </row>
    <row r="161" spans="1:8" ht="25.5" outlineLevel="4">
      <c r="A161" s="4" t="s">
        <v>64</v>
      </c>
      <c r="B161" s="5" t="s">
        <v>169</v>
      </c>
      <c r="C161" s="5" t="s">
        <v>65</v>
      </c>
      <c r="D161" s="15">
        <v>250</v>
      </c>
      <c r="E161" s="15">
        <v>238.18</v>
      </c>
      <c r="F161" s="22">
        <f t="shared" si="2"/>
        <v>0.95272000000000001</v>
      </c>
      <c r="G161" s="6">
        <v>250000</v>
      </c>
      <c r="H161" s="6">
        <v>238187.58</v>
      </c>
    </row>
    <row r="162" spans="1:8" ht="102" outlineLevel="3">
      <c r="A162" s="4" t="s">
        <v>170</v>
      </c>
      <c r="B162" s="5" t="s">
        <v>171</v>
      </c>
      <c r="C162" s="5"/>
      <c r="D162" s="15">
        <f>D163</f>
        <v>700</v>
      </c>
      <c r="E162" s="15">
        <f>E163</f>
        <v>600</v>
      </c>
      <c r="F162" s="22">
        <f t="shared" si="2"/>
        <v>0.8571428571428571</v>
      </c>
      <c r="G162" s="6">
        <v>700000</v>
      </c>
      <c r="H162" s="6">
        <v>600000</v>
      </c>
    </row>
    <row r="163" spans="1:8" ht="25.5" outlineLevel="4">
      <c r="A163" s="4" t="s">
        <v>64</v>
      </c>
      <c r="B163" s="5" t="s">
        <v>171</v>
      </c>
      <c r="C163" s="5" t="s">
        <v>65</v>
      </c>
      <c r="D163" s="15">
        <v>700</v>
      </c>
      <c r="E163" s="15">
        <v>600</v>
      </c>
      <c r="F163" s="22">
        <f t="shared" si="2"/>
        <v>0.8571428571428571</v>
      </c>
      <c r="G163" s="6">
        <v>700000</v>
      </c>
      <c r="H163" s="6">
        <v>600000</v>
      </c>
    </row>
    <row r="164" spans="1:8" outlineLevel="1">
      <c r="A164" s="4" t="s">
        <v>172</v>
      </c>
      <c r="B164" s="5" t="s">
        <v>173</v>
      </c>
      <c r="C164" s="5"/>
      <c r="D164" s="15">
        <f>D165</f>
        <v>655</v>
      </c>
      <c r="E164" s="15">
        <f>E165</f>
        <v>655</v>
      </c>
      <c r="F164" s="22">
        <f t="shared" si="2"/>
        <v>1</v>
      </c>
      <c r="G164" s="6">
        <v>655007</v>
      </c>
      <c r="H164" s="6">
        <v>655007</v>
      </c>
    </row>
    <row r="165" spans="1:8" ht="76.5" outlineLevel="2">
      <c r="A165" s="4" t="s">
        <v>174</v>
      </c>
      <c r="B165" s="5" t="s">
        <v>175</v>
      </c>
      <c r="C165" s="5"/>
      <c r="D165" s="15">
        <f>D166</f>
        <v>655</v>
      </c>
      <c r="E165" s="15">
        <f>E166</f>
        <v>655</v>
      </c>
      <c r="F165" s="22">
        <f t="shared" si="2"/>
        <v>1</v>
      </c>
      <c r="G165" s="6">
        <v>655007</v>
      </c>
      <c r="H165" s="6">
        <v>655007</v>
      </c>
    </row>
    <row r="166" spans="1:8" ht="63.75" outlineLevel="3">
      <c r="A166" s="4" t="s">
        <v>176</v>
      </c>
      <c r="B166" s="5" t="s">
        <v>177</v>
      </c>
      <c r="C166" s="5"/>
      <c r="D166" s="15">
        <f>D167+D168</f>
        <v>655</v>
      </c>
      <c r="E166" s="15">
        <f>E167+E168</f>
        <v>655</v>
      </c>
      <c r="F166" s="22">
        <f t="shared" si="2"/>
        <v>1</v>
      </c>
      <c r="G166" s="6">
        <v>655007</v>
      </c>
      <c r="H166" s="6">
        <v>655007</v>
      </c>
    </row>
    <row r="167" spans="1:8" outlineLevel="4">
      <c r="A167" s="4" t="s">
        <v>11</v>
      </c>
      <c r="B167" s="5" t="s">
        <v>177</v>
      </c>
      <c r="C167" s="5" t="s">
        <v>12</v>
      </c>
      <c r="D167" s="15">
        <v>600</v>
      </c>
      <c r="E167" s="15">
        <v>600</v>
      </c>
      <c r="F167" s="22">
        <f t="shared" si="2"/>
        <v>1</v>
      </c>
      <c r="G167" s="6">
        <v>600007</v>
      </c>
      <c r="H167" s="6">
        <v>600007</v>
      </c>
    </row>
    <row r="168" spans="1:8" outlineLevel="4">
      <c r="A168" s="4" t="s">
        <v>13</v>
      </c>
      <c r="B168" s="5" t="s">
        <v>177</v>
      </c>
      <c r="C168" s="5" t="s">
        <v>14</v>
      </c>
      <c r="D168" s="15">
        <v>55</v>
      </c>
      <c r="E168" s="15">
        <v>55</v>
      </c>
      <c r="F168" s="22">
        <f t="shared" si="2"/>
        <v>1</v>
      </c>
      <c r="G168" s="6">
        <v>55000</v>
      </c>
      <c r="H168" s="6">
        <v>55000</v>
      </c>
    </row>
    <row r="169" spans="1:8" outlineLevel="1">
      <c r="A169" s="4" t="s">
        <v>178</v>
      </c>
      <c r="B169" s="5" t="s">
        <v>179</v>
      </c>
      <c r="C169" s="5"/>
      <c r="D169" s="15">
        <f>D170+D178</f>
        <v>7733.35</v>
      </c>
      <c r="E169" s="15">
        <f>E170+E178</f>
        <v>7733.24</v>
      </c>
      <c r="F169" s="22">
        <f t="shared" si="2"/>
        <v>0.9999857758927243</v>
      </c>
      <c r="G169" s="6">
        <v>7733353.6399999997</v>
      </c>
      <c r="H169" s="6">
        <v>7733234.71</v>
      </c>
    </row>
    <row r="170" spans="1:8" ht="63.75" outlineLevel="2">
      <c r="A170" s="4" t="s">
        <v>180</v>
      </c>
      <c r="B170" s="5" t="s">
        <v>181</v>
      </c>
      <c r="C170" s="5"/>
      <c r="D170" s="15">
        <f>D171+D173+D176</f>
        <v>1370</v>
      </c>
      <c r="E170" s="15">
        <f>E171+E173+E176</f>
        <v>1370</v>
      </c>
      <c r="F170" s="22">
        <f t="shared" si="2"/>
        <v>1</v>
      </c>
      <c r="G170" s="6">
        <v>1369999.64</v>
      </c>
      <c r="H170" s="6">
        <v>1369999.51</v>
      </c>
    </row>
    <row r="171" spans="1:8" ht="51" outlineLevel="3">
      <c r="A171" s="4" t="s">
        <v>182</v>
      </c>
      <c r="B171" s="5" t="s">
        <v>183</v>
      </c>
      <c r="C171" s="5"/>
      <c r="D171" s="15">
        <f>D172</f>
        <v>420</v>
      </c>
      <c r="E171" s="15">
        <f>E172</f>
        <v>420</v>
      </c>
      <c r="F171" s="22">
        <f t="shared" si="2"/>
        <v>1</v>
      </c>
      <c r="G171" s="6">
        <v>420000</v>
      </c>
      <c r="H171" s="6">
        <v>420000</v>
      </c>
    </row>
    <row r="172" spans="1:8" ht="25.5" outlineLevel="4">
      <c r="A172" s="4" t="s">
        <v>64</v>
      </c>
      <c r="B172" s="5" t="s">
        <v>183</v>
      </c>
      <c r="C172" s="5" t="s">
        <v>65</v>
      </c>
      <c r="D172" s="15">
        <v>420</v>
      </c>
      <c r="E172" s="15">
        <v>420</v>
      </c>
      <c r="F172" s="22">
        <f t="shared" si="2"/>
        <v>1</v>
      </c>
      <c r="G172" s="6">
        <v>420000</v>
      </c>
      <c r="H172" s="6">
        <v>420000</v>
      </c>
    </row>
    <row r="173" spans="1:8" ht="38.25" outlineLevel="3">
      <c r="A173" s="4" t="s">
        <v>184</v>
      </c>
      <c r="B173" s="5" t="s">
        <v>185</v>
      </c>
      <c r="C173" s="5"/>
      <c r="D173" s="15">
        <f>D174+D175</f>
        <v>650</v>
      </c>
      <c r="E173" s="15">
        <f>E174+E175</f>
        <v>650</v>
      </c>
      <c r="F173" s="22">
        <f t="shared" si="2"/>
        <v>1</v>
      </c>
      <c r="G173" s="6">
        <v>649999.64</v>
      </c>
      <c r="H173" s="6">
        <v>649999.51</v>
      </c>
    </row>
    <row r="174" spans="1:8" ht="38.25" outlineLevel="4">
      <c r="A174" s="4" t="s">
        <v>52</v>
      </c>
      <c r="B174" s="5" t="s">
        <v>185</v>
      </c>
      <c r="C174" s="5" t="s">
        <v>53</v>
      </c>
      <c r="D174" s="15">
        <v>57.84</v>
      </c>
      <c r="E174" s="15">
        <v>57.84</v>
      </c>
      <c r="F174" s="22">
        <f t="shared" si="2"/>
        <v>1</v>
      </c>
      <c r="G174" s="6">
        <v>57840</v>
      </c>
      <c r="H174" s="6">
        <v>57840</v>
      </c>
    </row>
    <row r="175" spans="1:8" ht="25.5" outlineLevel="4">
      <c r="A175" s="4" t="s">
        <v>64</v>
      </c>
      <c r="B175" s="5" t="s">
        <v>185</v>
      </c>
      <c r="C175" s="5" t="s">
        <v>65</v>
      </c>
      <c r="D175" s="15">
        <v>592.16</v>
      </c>
      <c r="E175" s="15">
        <v>592.16</v>
      </c>
      <c r="F175" s="22">
        <f t="shared" si="2"/>
        <v>1</v>
      </c>
      <c r="G175" s="6">
        <v>592159.64</v>
      </c>
      <c r="H175" s="6">
        <v>592159.51</v>
      </c>
    </row>
    <row r="176" spans="1:8" ht="63.75" outlineLevel="3">
      <c r="A176" s="4" t="s">
        <v>186</v>
      </c>
      <c r="B176" s="5" t="s">
        <v>187</v>
      </c>
      <c r="C176" s="5"/>
      <c r="D176" s="15">
        <f>D177</f>
        <v>300</v>
      </c>
      <c r="E176" s="15">
        <f>E177</f>
        <v>300</v>
      </c>
      <c r="F176" s="22">
        <f t="shared" si="2"/>
        <v>1</v>
      </c>
      <c r="G176" s="6">
        <v>300000</v>
      </c>
      <c r="H176" s="6">
        <v>300000</v>
      </c>
    </row>
    <row r="177" spans="1:8" ht="25.5" outlineLevel="4">
      <c r="A177" s="4" t="s">
        <v>64</v>
      </c>
      <c r="B177" s="5" t="s">
        <v>187</v>
      </c>
      <c r="C177" s="5" t="s">
        <v>65</v>
      </c>
      <c r="D177" s="15">
        <v>300</v>
      </c>
      <c r="E177" s="15">
        <v>300</v>
      </c>
      <c r="F177" s="22">
        <f t="shared" si="2"/>
        <v>1</v>
      </c>
      <c r="G177" s="6">
        <v>300000</v>
      </c>
      <c r="H177" s="6">
        <v>300000</v>
      </c>
    </row>
    <row r="178" spans="1:8" ht="76.5" outlineLevel="2">
      <c r="A178" s="4" t="s">
        <v>188</v>
      </c>
      <c r="B178" s="5" t="s">
        <v>189</v>
      </c>
      <c r="C178" s="5"/>
      <c r="D178" s="15">
        <f>D179</f>
        <v>6363.35</v>
      </c>
      <c r="E178" s="15">
        <f>E179</f>
        <v>6363.24</v>
      </c>
      <c r="F178" s="22">
        <f t="shared" si="2"/>
        <v>0.99998271350782209</v>
      </c>
      <c r="G178" s="6">
        <v>6363354</v>
      </c>
      <c r="H178" s="6">
        <v>6363235.2000000002</v>
      </c>
    </row>
    <row r="179" spans="1:8" ht="89.25" outlineLevel="3">
      <c r="A179" s="4" t="s">
        <v>190</v>
      </c>
      <c r="B179" s="5" t="s">
        <v>191</v>
      </c>
      <c r="C179" s="5"/>
      <c r="D179" s="15">
        <f>D180</f>
        <v>6363.35</v>
      </c>
      <c r="E179" s="15">
        <f>E180</f>
        <v>6363.24</v>
      </c>
      <c r="F179" s="22">
        <f t="shared" si="2"/>
        <v>0.99998271350782209</v>
      </c>
      <c r="G179" s="6">
        <v>6363354</v>
      </c>
      <c r="H179" s="6">
        <v>6363235.2000000002</v>
      </c>
    </row>
    <row r="180" spans="1:8" ht="25.5" outlineLevel="4">
      <c r="A180" s="4" t="s">
        <v>64</v>
      </c>
      <c r="B180" s="5" t="s">
        <v>191</v>
      </c>
      <c r="C180" s="5" t="s">
        <v>65</v>
      </c>
      <c r="D180" s="15">
        <v>6363.35</v>
      </c>
      <c r="E180" s="15">
        <v>6363.24</v>
      </c>
      <c r="F180" s="22">
        <f t="shared" si="2"/>
        <v>0.99998271350782209</v>
      </c>
      <c r="G180" s="6">
        <v>6363354</v>
      </c>
      <c r="H180" s="6">
        <v>6363235.2000000002</v>
      </c>
    </row>
    <row r="181" spans="1:8" ht="25.5">
      <c r="A181" s="11" t="s">
        <v>192</v>
      </c>
      <c r="B181" s="12" t="s">
        <v>193</v>
      </c>
      <c r="C181" s="12"/>
      <c r="D181" s="18">
        <f>D182+D186+D216</f>
        <v>49048.160000000003</v>
      </c>
      <c r="E181" s="18">
        <f>E182+E186+E216</f>
        <v>48756.279999999992</v>
      </c>
      <c r="F181" s="22">
        <f t="shared" si="2"/>
        <v>0.9940491141767599</v>
      </c>
      <c r="G181" s="6">
        <v>49048173.789999999</v>
      </c>
      <c r="H181" s="6">
        <v>48756299.420000002</v>
      </c>
    </row>
    <row r="182" spans="1:8" ht="38.25" outlineLevel="1">
      <c r="A182" s="4" t="s">
        <v>194</v>
      </c>
      <c r="B182" s="5" t="s">
        <v>195</v>
      </c>
      <c r="C182" s="5"/>
      <c r="D182" s="15">
        <f t="shared" ref="D182:E184" si="3">D183</f>
        <v>17</v>
      </c>
      <c r="E182" s="15">
        <f t="shared" si="3"/>
        <v>11.45</v>
      </c>
      <c r="F182" s="22">
        <f t="shared" si="2"/>
        <v>0.67352941176470582</v>
      </c>
      <c r="G182" s="6">
        <v>17000</v>
      </c>
      <c r="H182" s="6">
        <v>11450</v>
      </c>
    </row>
    <row r="183" spans="1:8" ht="76.5" outlineLevel="2">
      <c r="A183" s="4" t="s">
        <v>196</v>
      </c>
      <c r="B183" s="5" t="s">
        <v>197</v>
      </c>
      <c r="C183" s="5"/>
      <c r="D183" s="15">
        <f t="shared" si="3"/>
        <v>17</v>
      </c>
      <c r="E183" s="15">
        <f t="shared" si="3"/>
        <v>11.45</v>
      </c>
      <c r="F183" s="22">
        <f t="shared" si="2"/>
        <v>0.67352941176470582</v>
      </c>
      <c r="G183" s="6">
        <v>17000</v>
      </c>
      <c r="H183" s="6">
        <v>11450</v>
      </c>
    </row>
    <row r="184" spans="1:8" ht="51" outlineLevel="3">
      <c r="A184" s="4" t="s">
        <v>198</v>
      </c>
      <c r="B184" s="5" t="s">
        <v>199</v>
      </c>
      <c r="C184" s="5"/>
      <c r="D184" s="15">
        <f t="shared" si="3"/>
        <v>17</v>
      </c>
      <c r="E184" s="15">
        <f t="shared" si="3"/>
        <v>11.45</v>
      </c>
      <c r="F184" s="22">
        <f t="shared" si="2"/>
        <v>0.67352941176470582</v>
      </c>
      <c r="G184" s="6">
        <v>17000</v>
      </c>
      <c r="H184" s="6">
        <v>11450</v>
      </c>
    </row>
    <row r="185" spans="1:8" outlineLevel="4">
      <c r="A185" s="4" t="s">
        <v>13</v>
      </c>
      <c r="B185" s="5" t="s">
        <v>199</v>
      </c>
      <c r="C185" s="5" t="s">
        <v>14</v>
      </c>
      <c r="D185" s="15">
        <v>17</v>
      </c>
      <c r="E185" s="15">
        <v>11.45</v>
      </c>
      <c r="F185" s="22">
        <f t="shared" si="2"/>
        <v>0.67352941176470582</v>
      </c>
      <c r="G185" s="6">
        <v>17000</v>
      </c>
      <c r="H185" s="6">
        <v>11450</v>
      </c>
    </row>
    <row r="186" spans="1:8" ht="25.5" outlineLevel="1">
      <c r="A186" s="4" t="s">
        <v>200</v>
      </c>
      <c r="B186" s="5" t="s">
        <v>201</v>
      </c>
      <c r="C186" s="5"/>
      <c r="D186" s="19">
        <f>D187+D196+D203</f>
        <v>46214.520000000004</v>
      </c>
      <c r="E186" s="19">
        <f>E187+E196+E203</f>
        <v>46001.759999999995</v>
      </c>
      <c r="F186" s="22">
        <f t="shared" si="2"/>
        <v>0.99539625208700622</v>
      </c>
      <c r="G186" s="6">
        <v>46214534.789999999</v>
      </c>
      <c r="H186" s="6">
        <v>46001774.869999997</v>
      </c>
    </row>
    <row r="187" spans="1:8" ht="127.5" outlineLevel="2">
      <c r="A187" s="4" t="s">
        <v>202</v>
      </c>
      <c r="B187" s="5" t="s">
        <v>203</v>
      </c>
      <c r="C187" s="5"/>
      <c r="D187" s="15">
        <f>D188+D190+D194</f>
        <v>9674.6</v>
      </c>
      <c r="E187" s="15">
        <f>E188+E190+E194</f>
        <v>9540.74</v>
      </c>
      <c r="F187" s="22">
        <f t="shared" si="2"/>
        <v>0.98616376904471492</v>
      </c>
      <c r="G187" s="6">
        <v>9674608.1999999993</v>
      </c>
      <c r="H187" s="6">
        <v>9540750.1300000008</v>
      </c>
    </row>
    <row r="188" spans="1:8" ht="51" outlineLevel="3">
      <c r="A188" s="4" t="s">
        <v>204</v>
      </c>
      <c r="B188" s="5" t="s">
        <v>205</v>
      </c>
      <c r="C188" s="5"/>
      <c r="D188" s="15">
        <f>D189</f>
        <v>3393.2</v>
      </c>
      <c r="E188" s="15">
        <f>E189</f>
        <v>3393.2</v>
      </c>
      <c r="F188" s="22">
        <f t="shared" si="2"/>
        <v>1</v>
      </c>
      <c r="G188" s="6">
        <v>3393200</v>
      </c>
      <c r="H188" s="6">
        <v>3393200</v>
      </c>
    </row>
    <row r="189" spans="1:8" outlineLevel="4">
      <c r="A189" s="4" t="s">
        <v>11</v>
      </c>
      <c r="B189" s="5" t="s">
        <v>205</v>
      </c>
      <c r="C189" s="5" t="s">
        <v>12</v>
      </c>
      <c r="D189" s="15">
        <v>3393.2</v>
      </c>
      <c r="E189" s="15">
        <v>3393.2</v>
      </c>
      <c r="F189" s="22">
        <f t="shared" si="2"/>
        <v>1</v>
      </c>
      <c r="G189" s="6">
        <v>3393200</v>
      </c>
      <c r="H189" s="6">
        <v>3393200</v>
      </c>
    </row>
    <row r="190" spans="1:8" ht="38.25" outlineLevel="3">
      <c r="A190" s="4" t="s">
        <v>206</v>
      </c>
      <c r="B190" s="5" t="s">
        <v>207</v>
      </c>
      <c r="C190" s="5"/>
      <c r="D190" s="15">
        <f>D191+D192+D193</f>
        <v>6118.5300000000007</v>
      </c>
      <c r="E190" s="15">
        <f>E191+E192+E193</f>
        <v>5984.67</v>
      </c>
      <c r="F190" s="22">
        <f t="shared" si="2"/>
        <v>0.97812219601767081</v>
      </c>
      <c r="G190" s="6">
        <v>6118535.2000000002</v>
      </c>
      <c r="H190" s="6">
        <v>5984677.1299999999</v>
      </c>
    </row>
    <row r="191" spans="1:8" ht="38.25" outlineLevel="4">
      <c r="A191" s="4" t="s">
        <v>52</v>
      </c>
      <c r="B191" s="5" t="s">
        <v>207</v>
      </c>
      <c r="C191" s="5" t="s">
        <v>53</v>
      </c>
      <c r="D191" s="15">
        <v>575.70000000000005</v>
      </c>
      <c r="E191" s="15">
        <v>472.67</v>
      </c>
      <c r="F191" s="22">
        <f t="shared" si="2"/>
        <v>0.8210352614208789</v>
      </c>
      <c r="G191" s="6">
        <v>575700</v>
      </c>
      <c r="H191" s="6">
        <v>472672.75</v>
      </c>
    </row>
    <row r="192" spans="1:8" outlineLevel="4">
      <c r="A192" s="4" t="s">
        <v>11</v>
      </c>
      <c r="B192" s="5" t="s">
        <v>207</v>
      </c>
      <c r="C192" s="5" t="s">
        <v>12</v>
      </c>
      <c r="D192" s="15">
        <v>4259.7700000000004</v>
      </c>
      <c r="E192" s="15">
        <v>4228.9399999999996</v>
      </c>
      <c r="F192" s="22">
        <f t="shared" si="2"/>
        <v>0.9927625200421617</v>
      </c>
      <c r="G192" s="6">
        <v>4259774.7300000004</v>
      </c>
      <c r="H192" s="6">
        <v>4228943.91</v>
      </c>
    </row>
    <row r="193" spans="1:8" outlineLevel="4">
      <c r="A193" s="4" t="s">
        <v>13</v>
      </c>
      <c r="B193" s="5" t="s">
        <v>207</v>
      </c>
      <c r="C193" s="5" t="s">
        <v>14</v>
      </c>
      <c r="D193" s="15">
        <v>1283.06</v>
      </c>
      <c r="E193" s="15">
        <v>1283.06</v>
      </c>
      <c r="F193" s="22">
        <f t="shared" si="2"/>
        <v>1</v>
      </c>
      <c r="G193" s="6">
        <v>1283060.47</v>
      </c>
      <c r="H193" s="6">
        <v>1283060.47</v>
      </c>
    </row>
    <row r="194" spans="1:8" ht="25.5" outlineLevel="3">
      <c r="A194" s="4" t="s">
        <v>208</v>
      </c>
      <c r="B194" s="5" t="s">
        <v>209</v>
      </c>
      <c r="C194" s="5"/>
      <c r="D194" s="15">
        <f>D195</f>
        <v>162.87</v>
      </c>
      <c r="E194" s="15">
        <f>E195</f>
        <v>162.87</v>
      </c>
      <c r="F194" s="22">
        <f t="shared" si="2"/>
        <v>1</v>
      </c>
      <c r="G194" s="6">
        <v>162873</v>
      </c>
      <c r="H194" s="6">
        <v>162873</v>
      </c>
    </row>
    <row r="195" spans="1:8" outlineLevel="4">
      <c r="A195" s="4" t="s">
        <v>11</v>
      </c>
      <c r="B195" s="5" t="s">
        <v>209</v>
      </c>
      <c r="C195" s="5" t="s">
        <v>12</v>
      </c>
      <c r="D195" s="15">
        <v>162.87</v>
      </c>
      <c r="E195" s="15">
        <v>162.87</v>
      </c>
      <c r="F195" s="22">
        <f t="shared" si="2"/>
        <v>1</v>
      </c>
      <c r="G195" s="6">
        <v>162873</v>
      </c>
      <c r="H195" s="6">
        <v>162873</v>
      </c>
    </row>
    <row r="196" spans="1:8" ht="38.25" outlineLevel="2">
      <c r="A196" s="4" t="s">
        <v>210</v>
      </c>
      <c r="B196" s="5" t="s">
        <v>211</v>
      </c>
      <c r="C196" s="5"/>
      <c r="D196" s="15">
        <f>D197+D199+D201</f>
        <v>7171.46</v>
      </c>
      <c r="E196" s="15">
        <f>E197+E199+E201</f>
        <v>7171.46</v>
      </c>
      <c r="F196" s="22">
        <f t="shared" si="2"/>
        <v>1</v>
      </c>
      <c r="G196" s="6">
        <v>7171459</v>
      </c>
      <c r="H196" s="6">
        <v>7171459</v>
      </c>
    </row>
    <row r="197" spans="1:8" ht="38.25" outlineLevel="3">
      <c r="A197" s="4" t="s">
        <v>212</v>
      </c>
      <c r="B197" s="5" t="s">
        <v>213</v>
      </c>
      <c r="C197" s="5"/>
      <c r="D197" s="15">
        <f>D198</f>
        <v>119.66</v>
      </c>
      <c r="E197" s="15">
        <f>E198</f>
        <v>119.66</v>
      </c>
      <c r="F197" s="22">
        <f t="shared" si="2"/>
        <v>1</v>
      </c>
      <c r="G197" s="6">
        <v>119659</v>
      </c>
      <c r="H197" s="6">
        <v>119659</v>
      </c>
    </row>
    <row r="198" spans="1:8" outlineLevel="4">
      <c r="A198" s="4" t="s">
        <v>11</v>
      </c>
      <c r="B198" s="5" t="s">
        <v>213</v>
      </c>
      <c r="C198" s="5" t="s">
        <v>12</v>
      </c>
      <c r="D198" s="15">
        <v>119.66</v>
      </c>
      <c r="E198" s="15">
        <v>119.66</v>
      </c>
      <c r="F198" s="22">
        <f t="shared" si="2"/>
        <v>1</v>
      </c>
      <c r="G198" s="6">
        <v>119659</v>
      </c>
      <c r="H198" s="6">
        <v>119659</v>
      </c>
    </row>
    <row r="199" spans="1:8" ht="63.75" outlineLevel="3">
      <c r="A199" s="4" t="s">
        <v>214</v>
      </c>
      <c r="B199" s="5" t="s">
        <v>215</v>
      </c>
      <c r="C199" s="5"/>
      <c r="D199" s="15">
        <f>D200</f>
        <v>7025.8</v>
      </c>
      <c r="E199" s="15">
        <f>E200</f>
        <v>7025.8</v>
      </c>
      <c r="F199" s="22">
        <f t="shared" si="2"/>
        <v>1</v>
      </c>
      <c r="G199" s="6">
        <v>7025800</v>
      </c>
      <c r="H199" s="6">
        <v>7025800</v>
      </c>
    </row>
    <row r="200" spans="1:8" outlineLevel="4">
      <c r="A200" s="4" t="s">
        <v>11</v>
      </c>
      <c r="B200" s="5" t="s">
        <v>215</v>
      </c>
      <c r="C200" s="5" t="s">
        <v>12</v>
      </c>
      <c r="D200" s="15">
        <v>7025.8</v>
      </c>
      <c r="E200" s="15">
        <v>7025.8</v>
      </c>
      <c r="F200" s="22">
        <f t="shared" ref="F200:F263" si="4">E200/D200</f>
        <v>1</v>
      </c>
      <c r="G200" s="6">
        <v>7025800</v>
      </c>
      <c r="H200" s="6">
        <v>7025800</v>
      </c>
    </row>
    <row r="201" spans="1:8" ht="25.5" outlineLevel="3">
      <c r="A201" s="4" t="s">
        <v>216</v>
      </c>
      <c r="B201" s="5" t="s">
        <v>217</v>
      </c>
      <c r="C201" s="5"/>
      <c r="D201" s="15">
        <f>D202</f>
        <v>26</v>
      </c>
      <c r="E201" s="15">
        <f>E202</f>
        <v>26</v>
      </c>
      <c r="F201" s="22">
        <f t="shared" si="4"/>
        <v>1</v>
      </c>
      <c r="G201" s="6">
        <v>26000</v>
      </c>
      <c r="H201" s="6">
        <v>26000</v>
      </c>
    </row>
    <row r="202" spans="1:8" outlineLevel="4">
      <c r="A202" s="4" t="s">
        <v>11</v>
      </c>
      <c r="B202" s="5" t="s">
        <v>217</v>
      </c>
      <c r="C202" s="5" t="s">
        <v>12</v>
      </c>
      <c r="D202" s="15">
        <v>26</v>
      </c>
      <c r="E202" s="15">
        <v>26</v>
      </c>
      <c r="F202" s="22">
        <f t="shared" si="4"/>
        <v>1</v>
      </c>
      <c r="G202" s="6">
        <v>26000</v>
      </c>
      <c r="H202" s="6">
        <v>26000</v>
      </c>
    </row>
    <row r="203" spans="1:8" ht="63.75" outlineLevel="2">
      <c r="A203" s="4" t="s">
        <v>218</v>
      </c>
      <c r="B203" s="5" t="s">
        <v>219</v>
      </c>
      <c r="C203" s="5"/>
      <c r="D203" s="15">
        <f>D204+D206+D208+D210+D212+D214</f>
        <v>29368.46</v>
      </c>
      <c r="E203" s="15">
        <f>E204+E206+E208+E210+E212+E214</f>
        <v>29289.559999999998</v>
      </c>
      <c r="F203" s="22">
        <f t="shared" si="4"/>
        <v>0.9973134444230306</v>
      </c>
      <c r="G203" s="6">
        <v>29368467.59</v>
      </c>
      <c r="H203" s="6">
        <v>29289565.739999998</v>
      </c>
    </row>
    <row r="204" spans="1:8" ht="63.75" outlineLevel="3">
      <c r="A204" s="4" t="s">
        <v>220</v>
      </c>
      <c r="B204" s="5" t="s">
        <v>221</v>
      </c>
      <c r="C204" s="5"/>
      <c r="D204" s="15">
        <f>D205</f>
        <v>28523.200000000001</v>
      </c>
      <c r="E204" s="15">
        <f>E205</f>
        <v>28523.200000000001</v>
      </c>
      <c r="F204" s="22">
        <f t="shared" si="4"/>
        <v>1</v>
      </c>
      <c r="G204" s="6">
        <v>28523202.789999999</v>
      </c>
      <c r="H204" s="6">
        <v>28523202.789999999</v>
      </c>
    </row>
    <row r="205" spans="1:8" outlineLevel="4">
      <c r="A205" s="4" t="s">
        <v>11</v>
      </c>
      <c r="B205" s="5" t="s">
        <v>221</v>
      </c>
      <c r="C205" s="5" t="s">
        <v>12</v>
      </c>
      <c r="D205" s="15">
        <v>28523.200000000001</v>
      </c>
      <c r="E205" s="15">
        <v>28523.200000000001</v>
      </c>
      <c r="F205" s="22">
        <f t="shared" si="4"/>
        <v>1</v>
      </c>
      <c r="G205" s="6">
        <v>28523202.789999999</v>
      </c>
      <c r="H205" s="6">
        <v>28523202.789999999</v>
      </c>
    </row>
    <row r="206" spans="1:8" ht="25.5" outlineLevel="3">
      <c r="A206" s="4" t="s">
        <v>222</v>
      </c>
      <c r="B206" s="5" t="s">
        <v>223</v>
      </c>
      <c r="C206" s="5"/>
      <c r="D206" s="15">
        <f>D207</f>
        <v>281</v>
      </c>
      <c r="E206" s="15">
        <f>E207</f>
        <v>281</v>
      </c>
      <c r="F206" s="22">
        <f t="shared" si="4"/>
        <v>1</v>
      </c>
      <c r="G206" s="6">
        <v>281000</v>
      </c>
      <c r="H206" s="6">
        <v>281000</v>
      </c>
    </row>
    <row r="207" spans="1:8" outlineLevel="4">
      <c r="A207" s="4" t="s">
        <v>11</v>
      </c>
      <c r="B207" s="5" t="s">
        <v>223</v>
      </c>
      <c r="C207" s="5" t="s">
        <v>12</v>
      </c>
      <c r="D207" s="15">
        <v>281</v>
      </c>
      <c r="E207" s="15">
        <v>281</v>
      </c>
      <c r="F207" s="22">
        <f t="shared" si="4"/>
        <v>1</v>
      </c>
      <c r="G207" s="6">
        <v>281000</v>
      </c>
      <c r="H207" s="6">
        <v>281000</v>
      </c>
    </row>
    <row r="208" spans="1:8" ht="25.5" outlineLevel="3">
      <c r="A208" s="4" t="s">
        <v>224</v>
      </c>
      <c r="B208" s="5" t="s">
        <v>225</v>
      </c>
      <c r="C208" s="5"/>
      <c r="D208" s="15">
        <f>D209</f>
        <v>211.26</v>
      </c>
      <c r="E208" s="15">
        <f>E209</f>
        <v>209.44</v>
      </c>
      <c r="F208" s="22">
        <f t="shared" si="4"/>
        <v>0.99138502319416832</v>
      </c>
      <c r="G208" s="6">
        <v>211264.8</v>
      </c>
      <c r="H208" s="6">
        <v>209442.95</v>
      </c>
    </row>
    <row r="209" spans="1:8" outlineLevel="4">
      <c r="A209" s="4" t="s">
        <v>11</v>
      </c>
      <c r="B209" s="5" t="s">
        <v>225</v>
      </c>
      <c r="C209" s="5" t="s">
        <v>12</v>
      </c>
      <c r="D209" s="15">
        <v>211.26</v>
      </c>
      <c r="E209" s="15">
        <v>209.44</v>
      </c>
      <c r="F209" s="22">
        <f t="shared" si="4"/>
        <v>0.99138502319416832</v>
      </c>
      <c r="G209" s="6">
        <v>211264.8</v>
      </c>
      <c r="H209" s="6">
        <v>209442.95</v>
      </c>
    </row>
    <row r="210" spans="1:8" ht="38.25" outlineLevel="3">
      <c r="A210" s="4" t="s">
        <v>226</v>
      </c>
      <c r="B210" s="5" t="s">
        <v>227</v>
      </c>
      <c r="C210" s="5"/>
      <c r="D210" s="15">
        <f>D211</f>
        <v>150</v>
      </c>
      <c r="E210" s="15">
        <f>E211</f>
        <v>138.32</v>
      </c>
      <c r="F210" s="22">
        <f t="shared" si="4"/>
        <v>0.92213333333333325</v>
      </c>
      <c r="G210" s="6">
        <v>150000</v>
      </c>
      <c r="H210" s="6">
        <v>138320</v>
      </c>
    </row>
    <row r="211" spans="1:8" outlineLevel="4">
      <c r="A211" s="4" t="s">
        <v>11</v>
      </c>
      <c r="B211" s="5" t="s">
        <v>227</v>
      </c>
      <c r="C211" s="5" t="s">
        <v>12</v>
      </c>
      <c r="D211" s="15">
        <v>150</v>
      </c>
      <c r="E211" s="15">
        <v>138.32</v>
      </c>
      <c r="F211" s="22">
        <f t="shared" si="4"/>
        <v>0.92213333333333325</v>
      </c>
      <c r="G211" s="6">
        <v>150000</v>
      </c>
      <c r="H211" s="6">
        <v>138320</v>
      </c>
    </row>
    <row r="212" spans="1:8" ht="25.5" outlineLevel="3">
      <c r="A212" s="4" t="s">
        <v>228</v>
      </c>
      <c r="B212" s="5" t="s">
        <v>229</v>
      </c>
      <c r="C212" s="5"/>
      <c r="D212" s="15">
        <f>D213</f>
        <v>67</v>
      </c>
      <c r="E212" s="15">
        <f>E213</f>
        <v>24.6</v>
      </c>
      <c r="F212" s="22">
        <f t="shared" si="4"/>
        <v>0.36716417910447763</v>
      </c>
      <c r="G212" s="6">
        <v>67000</v>
      </c>
      <c r="H212" s="6">
        <v>24600</v>
      </c>
    </row>
    <row r="213" spans="1:8" outlineLevel="4">
      <c r="A213" s="4" t="s">
        <v>11</v>
      </c>
      <c r="B213" s="5" t="s">
        <v>229</v>
      </c>
      <c r="C213" s="5" t="s">
        <v>12</v>
      </c>
      <c r="D213" s="15">
        <v>67</v>
      </c>
      <c r="E213" s="15">
        <v>24.6</v>
      </c>
      <c r="F213" s="22">
        <f t="shared" si="4"/>
        <v>0.36716417910447763</v>
      </c>
      <c r="G213" s="6">
        <v>67000</v>
      </c>
      <c r="H213" s="6">
        <v>24600</v>
      </c>
    </row>
    <row r="214" spans="1:8" ht="25.5" outlineLevel="3">
      <c r="A214" s="4" t="s">
        <v>230</v>
      </c>
      <c r="B214" s="5" t="s">
        <v>231</v>
      </c>
      <c r="C214" s="5"/>
      <c r="D214" s="15">
        <f>D215</f>
        <v>136</v>
      </c>
      <c r="E214" s="15">
        <f>E215</f>
        <v>113</v>
      </c>
      <c r="F214" s="22">
        <f t="shared" si="4"/>
        <v>0.83088235294117652</v>
      </c>
      <c r="G214" s="6">
        <v>136000</v>
      </c>
      <c r="H214" s="6">
        <v>113000</v>
      </c>
    </row>
    <row r="215" spans="1:8" outlineLevel="4">
      <c r="A215" s="4" t="s">
        <v>11</v>
      </c>
      <c r="B215" s="5" t="s">
        <v>231</v>
      </c>
      <c r="C215" s="5" t="s">
        <v>12</v>
      </c>
      <c r="D215" s="15">
        <v>136</v>
      </c>
      <c r="E215" s="15">
        <v>113</v>
      </c>
      <c r="F215" s="22">
        <f t="shared" si="4"/>
        <v>0.83088235294117652</v>
      </c>
      <c r="G215" s="6">
        <v>136000</v>
      </c>
      <c r="H215" s="6">
        <v>113000</v>
      </c>
    </row>
    <row r="216" spans="1:8" ht="25.5" outlineLevel="1">
      <c r="A216" s="4" t="s">
        <v>232</v>
      </c>
      <c r="B216" s="5" t="s">
        <v>233</v>
      </c>
      <c r="C216" s="5"/>
      <c r="D216" s="15">
        <f>D217</f>
        <v>2816.64</v>
      </c>
      <c r="E216" s="15">
        <f>E217</f>
        <v>2743.0699999999997</v>
      </c>
      <c r="F216" s="22">
        <f t="shared" si="4"/>
        <v>0.97388022608498059</v>
      </c>
      <c r="G216" s="6">
        <v>2816639</v>
      </c>
      <c r="H216" s="6">
        <v>2743074.55</v>
      </c>
    </row>
    <row r="217" spans="1:8" ht="51" outlineLevel="2">
      <c r="A217" s="4" t="s">
        <v>234</v>
      </c>
      <c r="B217" s="5" t="s">
        <v>235</v>
      </c>
      <c r="C217" s="5"/>
      <c r="D217" s="15">
        <f>D218+D220</f>
        <v>2816.64</v>
      </c>
      <c r="E217" s="15">
        <f>E218+E220</f>
        <v>2743.0699999999997</v>
      </c>
      <c r="F217" s="22">
        <f t="shared" si="4"/>
        <v>0.97388022608498059</v>
      </c>
      <c r="G217" s="6">
        <v>2816639</v>
      </c>
      <c r="H217" s="6">
        <v>2743074.55</v>
      </c>
    </row>
    <row r="218" spans="1:8" ht="25.5" outlineLevel="3">
      <c r="A218" s="4" t="s">
        <v>236</v>
      </c>
      <c r="B218" s="5" t="s">
        <v>237</v>
      </c>
      <c r="C218" s="5"/>
      <c r="D218" s="15">
        <f>D219</f>
        <v>386.87</v>
      </c>
      <c r="E218" s="15">
        <f>E219</f>
        <v>328.2</v>
      </c>
      <c r="F218" s="22">
        <f t="shared" si="4"/>
        <v>0.84834698994494273</v>
      </c>
      <c r="G218" s="6">
        <v>386869</v>
      </c>
      <c r="H218" s="6">
        <v>328200.55</v>
      </c>
    </row>
    <row r="219" spans="1:8" outlineLevel="4">
      <c r="A219" s="4" t="s">
        <v>11</v>
      </c>
      <c r="B219" s="5" t="s">
        <v>237</v>
      </c>
      <c r="C219" s="5" t="s">
        <v>12</v>
      </c>
      <c r="D219" s="15">
        <v>386.87</v>
      </c>
      <c r="E219" s="15">
        <v>328.2</v>
      </c>
      <c r="F219" s="22">
        <f t="shared" si="4"/>
        <v>0.84834698994494273</v>
      </c>
      <c r="G219" s="6">
        <v>386869</v>
      </c>
      <c r="H219" s="6">
        <v>328200.55</v>
      </c>
    </row>
    <row r="220" spans="1:8" ht="38.25" outlineLevel="3">
      <c r="A220" s="4" t="s">
        <v>238</v>
      </c>
      <c r="B220" s="5" t="s">
        <v>239</v>
      </c>
      <c r="C220" s="5"/>
      <c r="D220" s="15">
        <f>D221+D222</f>
        <v>2429.77</v>
      </c>
      <c r="E220" s="15">
        <f>E221+E222</f>
        <v>2414.87</v>
      </c>
      <c r="F220" s="22">
        <f t="shared" si="4"/>
        <v>0.99386773233680548</v>
      </c>
      <c r="G220" s="6">
        <v>2429770</v>
      </c>
      <c r="H220" s="6">
        <v>2414874</v>
      </c>
    </row>
    <row r="221" spans="1:8" outlineLevel="4">
      <c r="A221" s="4" t="s">
        <v>11</v>
      </c>
      <c r="B221" s="5" t="s">
        <v>239</v>
      </c>
      <c r="C221" s="5" t="s">
        <v>12</v>
      </c>
      <c r="D221" s="15">
        <v>1269.77</v>
      </c>
      <c r="E221" s="15">
        <v>1254.8699999999999</v>
      </c>
      <c r="F221" s="22">
        <f t="shared" si="4"/>
        <v>0.98826559140631764</v>
      </c>
      <c r="G221" s="6">
        <v>1269770</v>
      </c>
      <c r="H221" s="6">
        <v>1254874</v>
      </c>
    </row>
    <row r="222" spans="1:8" outlineLevel="4">
      <c r="A222" s="4" t="s">
        <v>13</v>
      </c>
      <c r="B222" s="5" t="s">
        <v>239</v>
      </c>
      <c r="C222" s="5" t="s">
        <v>14</v>
      </c>
      <c r="D222" s="15">
        <v>1160</v>
      </c>
      <c r="E222" s="15">
        <v>1160</v>
      </c>
      <c r="F222" s="22">
        <f t="shared" si="4"/>
        <v>1</v>
      </c>
      <c r="G222" s="6">
        <v>1160000</v>
      </c>
      <c r="H222" s="6">
        <v>1160000</v>
      </c>
    </row>
    <row r="223" spans="1:8" ht="38.25">
      <c r="A223" s="11" t="s">
        <v>240</v>
      </c>
      <c r="B223" s="12" t="s">
        <v>241</v>
      </c>
      <c r="C223" s="12"/>
      <c r="D223" s="14">
        <f>D224</f>
        <v>5579.88</v>
      </c>
      <c r="E223" s="14">
        <f>E224</f>
        <v>5334.15</v>
      </c>
      <c r="F223" s="22">
        <f t="shared" si="4"/>
        <v>0.9559614185251295</v>
      </c>
      <c r="G223" s="6">
        <v>5579880</v>
      </c>
      <c r="H223" s="6">
        <v>5334153.67</v>
      </c>
    </row>
    <row r="224" spans="1:8" ht="25.5" outlineLevel="2">
      <c r="A224" s="4" t="s">
        <v>242</v>
      </c>
      <c r="B224" s="5" t="s">
        <v>243</v>
      </c>
      <c r="C224" s="5"/>
      <c r="D224" s="15">
        <f>D225+D227+D229</f>
        <v>5579.88</v>
      </c>
      <c r="E224" s="15">
        <f>E225+E227+E229</f>
        <v>5334.15</v>
      </c>
      <c r="F224" s="22">
        <f t="shared" si="4"/>
        <v>0.9559614185251295</v>
      </c>
      <c r="G224" s="6">
        <v>5579880</v>
      </c>
      <c r="H224" s="6">
        <v>5334153.67</v>
      </c>
    </row>
    <row r="225" spans="1:8" ht="51" outlineLevel="3">
      <c r="A225" s="4" t="s">
        <v>244</v>
      </c>
      <c r="B225" s="5" t="s">
        <v>245</v>
      </c>
      <c r="C225" s="5"/>
      <c r="D225" s="15">
        <f>D226</f>
        <v>2666.11</v>
      </c>
      <c r="E225" s="15">
        <f>E226</f>
        <v>2666.11</v>
      </c>
      <c r="F225" s="22">
        <f t="shared" si="4"/>
        <v>1</v>
      </c>
      <c r="G225" s="6">
        <v>2666111</v>
      </c>
      <c r="H225" s="6">
        <v>2666111</v>
      </c>
    </row>
    <row r="226" spans="1:8" outlineLevel="4">
      <c r="A226" s="4" t="s">
        <v>13</v>
      </c>
      <c r="B226" s="5" t="s">
        <v>245</v>
      </c>
      <c r="C226" s="5" t="s">
        <v>14</v>
      </c>
      <c r="D226" s="15">
        <v>2666.11</v>
      </c>
      <c r="E226" s="15">
        <v>2666.11</v>
      </c>
      <c r="F226" s="22">
        <f t="shared" si="4"/>
        <v>1</v>
      </c>
      <c r="G226" s="6">
        <v>2666111</v>
      </c>
      <c r="H226" s="6">
        <v>2666111</v>
      </c>
    </row>
    <row r="227" spans="1:8" ht="38.25" outlineLevel="3">
      <c r="A227" s="4" t="s">
        <v>246</v>
      </c>
      <c r="B227" s="5" t="s">
        <v>247</v>
      </c>
      <c r="C227" s="5"/>
      <c r="D227" s="15">
        <f>D228</f>
        <v>205.02</v>
      </c>
      <c r="E227" s="15">
        <f>E228</f>
        <v>200.3</v>
      </c>
      <c r="F227" s="22">
        <f t="shared" si="4"/>
        <v>0.97697785581894447</v>
      </c>
      <c r="G227" s="6">
        <v>205019</v>
      </c>
      <c r="H227" s="6">
        <v>200303</v>
      </c>
    </row>
    <row r="228" spans="1:8" outlineLevel="4">
      <c r="A228" s="4" t="s">
        <v>13</v>
      </c>
      <c r="B228" s="5" t="s">
        <v>247</v>
      </c>
      <c r="C228" s="5" t="s">
        <v>14</v>
      </c>
      <c r="D228" s="15">
        <v>205.02</v>
      </c>
      <c r="E228" s="15">
        <v>200.3</v>
      </c>
      <c r="F228" s="22">
        <f t="shared" si="4"/>
        <v>0.97697785581894447</v>
      </c>
      <c r="G228" s="6">
        <v>205019</v>
      </c>
      <c r="H228" s="6">
        <v>200303</v>
      </c>
    </row>
    <row r="229" spans="1:8" ht="38.25" outlineLevel="3">
      <c r="A229" s="4" t="s">
        <v>248</v>
      </c>
      <c r="B229" s="5" t="s">
        <v>249</v>
      </c>
      <c r="C229" s="5"/>
      <c r="D229" s="15">
        <f>D230+D231+D232</f>
        <v>2708.75</v>
      </c>
      <c r="E229" s="15">
        <f>E230+E231+E232</f>
        <v>2467.7399999999998</v>
      </c>
      <c r="F229" s="22">
        <f t="shared" si="4"/>
        <v>0.91102538071065986</v>
      </c>
      <c r="G229" s="6">
        <v>2708750</v>
      </c>
      <c r="H229" s="6">
        <v>2467739.67</v>
      </c>
    </row>
    <row r="230" spans="1:8" ht="38.25" outlineLevel="4">
      <c r="A230" s="4" t="s">
        <v>52</v>
      </c>
      <c r="B230" s="5" t="s">
        <v>249</v>
      </c>
      <c r="C230" s="5" t="s">
        <v>53</v>
      </c>
      <c r="D230" s="15">
        <v>2512.7800000000002</v>
      </c>
      <c r="E230" s="15">
        <v>2271.77</v>
      </c>
      <c r="F230" s="22">
        <f t="shared" si="4"/>
        <v>0.90408631077929613</v>
      </c>
      <c r="G230" s="6">
        <v>2512780</v>
      </c>
      <c r="H230" s="6">
        <v>2271769.67</v>
      </c>
    </row>
    <row r="231" spans="1:8" outlineLevel="4">
      <c r="A231" s="4" t="s">
        <v>11</v>
      </c>
      <c r="B231" s="5" t="s">
        <v>249</v>
      </c>
      <c r="C231" s="5" t="s">
        <v>12</v>
      </c>
      <c r="D231" s="15">
        <v>179.87</v>
      </c>
      <c r="E231" s="15">
        <v>179.87</v>
      </c>
      <c r="F231" s="22">
        <f t="shared" si="4"/>
        <v>1</v>
      </c>
      <c r="G231" s="6">
        <v>179870</v>
      </c>
      <c r="H231" s="6">
        <v>179870</v>
      </c>
    </row>
    <row r="232" spans="1:8" outlineLevel="4">
      <c r="A232" s="4" t="s">
        <v>13</v>
      </c>
      <c r="B232" s="5" t="s">
        <v>249</v>
      </c>
      <c r="C232" s="5" t="s">
        <v>14</v>
      </c>
      <c r="D232" s="15">
        <v>16.100000000000001</v>
      </c>
      <c r="E232" s="15">
        <v>16.100000000000001</v>
      </c>
      <c r="F232" s="22">
        <f t="shared" si="4"/>
        <v>1</v>
      </c>
      <c r="G232" s="6">
        <v>16100</v>
      </c>
      <c r="H232" s="6">
        <v>16100</v>
      </c>
    </row>
    <row r="233" spans="1:8" ht="25.5">
      <c r="A233" s="11" t="s">
        <v>250</v>
      </c>
      <c r="B233" s="12" t="s">
        <v>251</v>
      </c>
      <c r="C233" s="12"/>
      <c r="D233" s="14">
        <f>D234+D245+D250</f>
        <v>17077.11</v>
      </c>
      <c r="E233" s="14">
        <f>E234+E245+E250</f>
        <v>16544.34</v>
      </c>
      <c r="F233" s="22">
        <f t="shared" si="4"/>
        <v>0.9688020982473029</v>
      </c>
      <c r="G233" s="6">
        <v>17077108</v>
      </c>
      <c r="H233" s="6">
        <v>16544335.43</v>
      </c>
    </row>
    <row r="234" spans="1:8" ht="38.25" outlineLevel="1">
      <c r="A234" s="4" t="s">
        <v>252</v>
      </c>
      <c r="B234" s="5" t="s">
        <v>253</v>
      </c>
      <c r="C234" s="5"/>
      <c r="D234" s="15">
        <f>D235</f>
        <v>2095.37</v>
      </c>
      <c r="E234" s="15">
        <f>E235</f>
        <v>1915.5700000000002</v>
      </c>
      <c r="F234" s="22">
        <f t="shared" si="4"/>
        <v>0.91419176565475324</v>
      </c>
      <c r="G234" s="6">
        <v>2095370</v>
      </c>
      <c r="H234" s="6">
        <v>1915574.2</v>
      </c>
    </row>
    <row r="235" spans="1:8" ht="51" outlineLevel="2">
      <c r="A235" s="4" t="s">
        <v>254</v>
      </c>
      <c r="B235" s="5" t="s">
        <v>255</v>
      </c>
      <c r="C235" s="5"/>
      <c r="D235" s="15">
        <f>D236+D238+D240+D242</f>
        <v>2095.37</v>
      </c>
      <c r="E235" s="15">
        <f>E236+E238+E240+E242</f>
        <v>1915.5700000000002</v>
      </c>
      <c r="F235" s="22">
        <f t="shared" si="4"/>
        <v>0.91419176565475324</v>
      </c>
      <c r="G235" s="6">
        <v>2095370</v>
      </c>
      <c r="H235" s="6">
        <v>1915574.2</v>
      </c>
    </row>
    <row r="236" spans="1:8" ht="63.75" outlineLevel="3">
      <c r="A236" s="4" t="s">
        <v>256</v>
      </c>
      <c r="B236" s="5" t="s">
        <v>257</v>
      </c>
      <c r="C236" s="5"/>
      <c r="D236" s="15">
        <f>D237</f>
        <v>500</v>
      </c>
      <c r="E236" s="15">
        <f>E237</f>
        <v>500</v>
      </c>
      <c r="F236" s="22">
        <f t="shared" si="4"/>
        <v>1</v>
      </c>
      <c r="G236" s="6">
        <v>500000</v>
      </c>
      <c r="H236" s="6">
        <v>500000</v>
      </c>
    </row>
    <row r="237" spans="1:8" ht="38.25" outlineLevel="4">
      <c r="A237" s="4" t="s">
        <v>52</v>
      </c>
      <c r="B237" s="5" t="s">
        <v>257</v>
      </c>
      <c r="C237" s="5" t="s">
        <v>53</v>
      </c>
      <c r="D237" s="15">
        <v>500</v>
      </c>
      <c r="E237" s="15">
        <v>500</v>
      </c>
      <c r="F237" s="22">
        <f t="shared" si="4"/>
        <v>1</v>
      </c>
      <c r="G237" s="6">
        <v>500000</v>
      </c>
      <c r="H237" s="6">
        <v>500000</v>
      </c>
    </row>
    <row r="238" spans="1:8" ht="25.5" outlineLevel="3">
      <c r="A238" s="4" t="s">
        <v>258</v>
      </c>
      <c r="B238" s="5" t="s">
        <v>259</v>
      </c>
      <c r="C238" s="5"/>
      <c r="D238" s="15">
        <f>D239</f>
        <v>6</v>
      </c>
      <c r="E238" s="15">
        <f>E239</f>
        <v>0</v>
      </c>
      <c r="F238" s="22">
        <f t="shared" si="4"/>
        <v>0</v>
      </c>
      <c r="G238" s="6">
        <v>6000</v>
      </c>
      <c r="H238" s="6">
        <v>0</v>
      </c>
    </row>
    <row r="239" spans="1:8" ht="38.25" outlineLevel="4">
      <c r="A239" s="4" t="s">
        <v>52</v>
      </c>
      <c r="B239" s="5" t="s">
        <v>259</v>
      </c>
      <c r="C239" s="5" t="s">
        <v>53</v>
      </c>
      <c r="D239" s="15">
        <v>6</v>
      </c>
      <c r="E239" s="15">
        <v>0</v>
      </c>
      <c r="F239" s="22">
        <f t="shared" si="4"/>
        <v>0</v>
      </c>
      <c r="G239" s="6">
        <v>6000</v>
      </c>
      <c r="H239" s="6">
        <v>0</v>
      </c>
    </row>
    <row r="240" spans="1:8" ht="38.25" outlineLevel="3">
      <c r="A240" s="4" t="s">
        <v>260</v>
      </c>
      <c r="B240" s="5" t="s">
        <v>261</v>
      </c>
      <c r="C240" s="5"/>
      <c r="D240" s="15">
        <f>D241</f>
        <v>30</v>
      </c>
      <c r="E240" s="15">
        <f>E241</f>
        <v>29.33</v>
      </c>
      <c r="F240" s="22">
        <f t="shared" si="4"/>
        <v>0.97766666666666657</v>
      </c>
      <c r="G240" s="6">
        <v>30000</v>
      </c>
      <c r="H240" s="6">
        <v>29333.35</v>
      </c>
    </row>
    <row r="241" spans="1:8" ht="38.25" outlineLevel="4">
      <c r="A241" s="4" t="s">
        <v>52</v>
      </c>
      <c r="B241" s="5" t="s">
        <v>261</v>
      </c>
      <c r="C241" s="5" t="s">
        <v>53</v>
      </c>
      <c r="D241" s="15">
        <v>30</v>
      </c>
      <c r="E241" s="15">
        <v>29.33</v>
      </c>
      <c r="F241" s="22">
        <f t="shared" si="4"/>
        <v>0.97766666666666657</v>
      </c>
      <c r="G241" s="6">
        <v>30000</v>
      </c>
      <c r="H241" s="6">
        <v>29333.35</v>
      </c>
    </row>
    <row r="242" spans="1:8" ht="25.5" outlineLevel="3">
      <c r="A242" s="4" t="s">
        <v>262</v>
      </c>
      <c r="B242" s="5" t="s">
        <v>263</v>
      </c>
      <c r="C242" s="5"/>
      <c r="D242" s="15">
        <f>D243+D244</f>
        <v>1559.37</v>
      </c>
      <c r="E242" s="15">
        <f>E243+E244</f>
        <v>1386.24</v>
      </c>
      <c r="F242" s="22">
        <f t="shared" si="4"/>
        <v>0.88897439350506946</v>
      </c>
      <c r="G242" s="6">
        <v>1559370</v>
      </c>
      <c r="H242" s="6">
        <v>1386240.85</v>
      </c>
    </row>
    <row r="243" spans="1:8" ht="38.25" outlineLevel="4">
      <c r="A243" s="4" t="s">
        <v>52</v>
      </c>
      <c r="B243" s="5" t="s">
        <v>263</v>
      </c>
      <c r="C243" s="5" t="s">
        <v>53</v>
      </c>
      <c r="D243" s="15">
        <v>1399.37</v>
      </c>
      <c r="E243" s="15">
        <v>1226.24</v>
      </c>
      <c r="F243" s="22">
        <f t="shared" si="4"/>
        <v>0.87628004030385109</v>
      </c>
      <c r="G243" s="6">
        <v>1399370</v>
      </c>
      <c r="H243" s="6">
        <v>1226240.8500000001</v>
      </c>
    </row>
    <row r="244" spans="1:8" outlineLevel="4">
      <c r="A244" s="4" t="s">
        <v>13</v>
      </c>
      <c r="B244" s="5" t="s">
        <v>263</v>
      </c>
      <c r="C244" s="5" t="s">
        <v>14</v>
      </c>
      <c r="D244" s="15">
        <v>160</v>
      </c>
      <c r="E244" s="15">
        <v>160</v>
      </c>
      <c r="F244" s="22">
        <f t="shared" si="4"/>
        <v>1</v>
      </c>
      <c r="G244" s="6">
        <v>160000</v>
      </c>
      <c r="H244" s="6">
        <v>160000</v>
      </c>
    </row>
    <row r="245" spans="1:8" ht="25.5" outlineLevel="1">
      <c r="A245" s="4" t="s">
        <v>264</v>
      </c>
      <c r="B245" s="5" t="s">
        <v>265</v>
      </c>
      <c r="C245" s="5"/>
      <c r="D245" s="15">
        <f>D246</f>
        <v>6581.56</v>
      </c>
      <c r="E245" s="15">
        <f>E246</f>
        <v>6284.35</v>
      </c>
      <c r="F245" s="22">
        <f t="shared" si="4"/>
        <v>0.95484201313974193</v>
      </c>
      <c r="G245" s="6">
        <v>6581560</v>
      </c>
      <c r="H245" s="6">
        <v>6284345.0599999996</v>
      </c>
    </row>
    <row r="246" spans="1:8" ht="25.5" outlineLevel="2">
      <c r="A246" s="4" t="s">
        <v>266</v>
      </c>
      <c r="B246" s="5" t="s">
        <v>267</v>
      </c>
      <c r="C246" s="5"/>
      <c r="D246" s="15">
        <f>D247</f>
        <v>6581.56</v>
      </c>
      <c r="E246" s="15">
        <f>E247</f>
        <v>6284.35</v>
      </c>
      <c r="F246" s="22">
        <f t="shared" si="4"/>
        <v>0.95484201313974193</v>
      </c>
      <c r="G246" s="6">
        <v>6581560</v>
      </c>
      <c r="H246" s="6">
        <v>6284345.0599999996</v>
      </c>
    </row>
    <row r="247" spans="1:8" ht="38.25" outlineLevel="3">
      <c r="A247" s="4" t="s">
        <v>268</v>
      </c>
      <c r="B247" s="5" t="s">
        <v>269</v>
      </c>
      <c r="C247" s="5"/>
      <c r="D247" s="15">
        <f>D248+D249</f>
        <v>6581.56</v>
      </c>
      <c r="E247" s="15">
        <f>E248+E249</f>
        <v>6284.35</v>
      </c>
      <c r="F247" s="22">
        <f t="shared" si="4"/>
        <v>0.95484201313974193</v>
      </c>
      <c r="G247" s="6">
        <v>6581560</v>
      </c>
      <c r="H247" s="6">
        <v>6284345.0599999996</v>
      </c>
    </row>
    <row r="248" spans="1:8" ht="25.5" outlineLevel="4">
      <c r="A248" s="4" t="s">
        <v>270</v>
      </c>
      <c r="B248" s="5" t="s">
        <v>269</v>
      </c>
      <c r="C248" s="5" t="s">
        <v>271</v>
      </c>
      <c r="D248" s="15">
        <v>5696.59</v>
      </c>
      <c r="E248" s="15">
        <v>5691.52</v>
      </c>
      <c r="F248" s="22">
        <f t="shared" si="4"/>
        <v>0.99910999387352795</v>
      </c>
      <c r="G248" s="6">
        <v>5696590</v>
      </c>
      <c r="H248" s="6">
        <v>5691516.2599999998</v>
      </c>
    </row>
    <row r="249" spans="1:8" ht="38.25" outlineLevel="4">
      <c r="A249" s="4" t="s">
        <v>52</v>
      </c>
      <c r="B249" s="5" t="s">
        <v>269</v>
      </c>
      <c r="C249" s="5" t="s">
        <v>53</v>
      </c>
      <c r="D249" s="15">
        <v>884.97</v>
      </c>
      <c r="E249" s="15">
        <v>592.83000000000004</v>
      </c>
      <c r="F249" s="22">
        <f t="shared" si="4"/>
        <v>0.66988711481745145</v>
      </c>
      <c r="G249" s="6">
        <v>884970</v>
      </c>
      <c r="H249" s="6">
        <v>592828.80000000005</v>
      </c>
    </row>
    <row r="250" spans="1:8" ht="51" outlineLevel="1">
      <c r="A250" s="4" t="s">
        <v>272</v>
      </c>
      <c r="B250" s="5" t="s">
        <v>273</v>
      </c>
      <c r="C250" s="5"/>
      <c r="D250" s="15">
        <f>D251</f>
        <v>8400.18</v>
      </c>
      <c r="E250" s="15">
        <f>E251</f>
        <v>8344.42</v>
      </c>
      <c r="F250" s="22">
        <f t="shared" si="4"/>
        <v>0.99336204700375463</v>
      </c>
      <c r="G250" s="6">
        <v>8400178</v>
      </c>
      <c r="H250" s="6">
        <v>8344416.1699999999</v>
      </c>
    </row>
    <row r="251" spans="1:8" ht="38.25" outlineLevel="2">
      <c r="A251" s="4" t="s">
        <v>274</v>
      </c>
      <c r="B251" s="5" t="s">
        <v>275</v>
      </c>
      <c r="C251" s="5"/>
      <c r="D251" s="15">
        <f>D252+D255+D258</f>
        <v>8400.18</v>
      </c>
      <c r="E251" s="15">
        <f>E252+E255+E258</f>
        <v>8344.42</v>
      </c>
      <c r="F251" s="22">
        <f t="shared" si="4"/>
        <v>0.99336204700375463</v>
      </c>
      <c r="G251" s="6">
        <v>8400178</v>
      </c>
      <c r="H251" s="6">
        <v>8344416.1699999999</v>
      </c>
    </row>
    <row r="252" spans="1:8" ht="38.25" outlineLevel="3">
      <c r="A252" s="4" t="s">
        <v>276</v>
      </c>
      <c r="B252" s="5" t="s">
        <v>277</v>
      </c>
      <c r="C252" s="5"/>
      <c r="D252" s="15">
        <f>D253+D254</f>
        <v>894.30000000000007</v>
      </c>
      <c r="E252" s="15">
        <f>E253+E254</f>
        <v>894.30000000000007</v>
      </c>
      <c r="F252" s="22">
        <f t="shared" si="4"/>
        <v>1</v>
      </c>
      <c r="G252" s="6">
        <v>894300</v>
      </c>
      <c r="H252" s="6">
        <v>894300</v>
      </c>
    </row>
    <row r="253" spans="1:8" ht="25.5" outlineLevel="4">
      <c r="A253" s="4" t="s">
        <v>84</v>
      </c>
      <c r="B253" s="5" t="s">
        <v>277</v>
      </c>
      <c r="C253" s="5" t="s">
        <v>85</v>
      </c>
      <c r="D253" s="15">
        <v>858.98</v>
      </c>
      <c r="E253" s="15">
        <v>858.98</v>
      </c>
      <c r="F253" s="22">
        <f t="shared" si="4"/>
        <v>1</v>
      </c>
      <c r="G253" s="6">
        <v>858980</v>
      </c>
      <c r="H253" s="6">
        <v>858980</v>
      </c>
    </row>
    <row r="254" spans="1:8" ht="38.25" outlineLevel="4">
      <c r="A254" s="4" t="s">
        <v>52</v>
      </c>
      <c r="B254" s="5" t="s">
        <v>277</v>
      </c>
      <c r="C254" s="5" t="s">
        <v>53</v>
      </c>
      <c r="D254" s="15">
        <v>35.32</v>
      </c>
      <c r="E254" s="15">
        <v>35.32</v>
      </c>
      <c r="F254" s="22">
        <f t="shared" si="4"/>
        <v>1</v>
      </c>
      <c r="G254" s="6">
        <v>35320</v>
      </c>
      <c r="H254" s="6">
        <v>35320</v>
      </c>
    </row>
    <row r="255" spans="1:8" ht="38.25" outlineLevel="3">
      <c r="A255" s="4" t="s">
        <v>278</v>
      </c>
      <c r="B255" s="5" t="s">
        <v>279</v>
      </c>
      <c r="C255" s="5"/>
      <c r="D255" s="15">
        <f>D256+D257</f>
        <v>5274.2699999999995</v>
      </c>
      <c r="E255" s="15">
        <f>E256+E257</f>
        <v>5253.26</v>
      </c>
      <c r="F255" s="22">
        <f t="shared" si="4"/>
        <v>0.99601651034171568</v>
      </c>
      <c r="G255" s="6">
        <v>5274268</v>
      </c>
      <c r="H255" s="6">
        <v>5253256.2699999996</v>
      </c>
    </row>
    <row r="256" spans="1:8" ht="25.5" outlineLevel="4">
      <c r="A256" s="4" t="s">
        <v>270</v>
      </c>
      <c r="B256" s="5" t="s">
        <v>279</v>
      </c>
      <c r="C256" s="5" t="s">
        <v>271</v>
      </c>
      <c r="D256" s="15">
        <v>5087.3599999999997</v>
      </c>
      <c r="E256" s="15">
        <v>5066.3900000000003</v>
      </c>
      <c r="F256" s="22">
        <f t="shared" si="4"/>
        <v>0.99587801924770425</v>
      </c>
      <c r="G256" s="6">
        <v>5087358</v>
      </c>
      <c r="H256" s="6">
        <v>5066389.2699999996</v>
      </c>
    </row>
    <row r="257" spans="1:8" ht="38.25" outlineLevel="4">
      <c r="A257" s="4" t="s">
        <v>52</v>
      </c>
      <c r="B257" s="5" t="s">
        <v>279</v>
      </c>
      <c r="C257" s="5" t="s">
        <v>53</v>
      </c>
      <c r="D257" s="15">
        <v>186.91</v>
      </c>
      <c r="E257" s="15">
        <v>186.87</v>
      </c>
      <c r="F257" s="22">
        <f t="shared" si="4"/>
        <v>0.9997859932587877</v>
      </c>
      <c r="G257" s="6">
        <v>186910</v>
      </c>
      <c r="H257" s="6">
        <v>186867</v>
      </c>
    </row>
    <row r="258" spans="1:8" ht="25.5" outlineLevel="3">
      <c r="A258" s="4" t="s">
        <v>280</v>
      </c>
      <c r="B258" s="5" t="s">
        <v>281</v>
      </c>
      <c r="C258" s="5"/>
      <c r="D258" s="15">
        <f>D259+D260</f>
        <v>2231.61</v>
      </c>
      <c r="E258" s="15">
        <f>E259+E260</f>
        <v>2196.86</v>
      </c>
      <c r="F258" s="22">
        <f t="shared" si="4"/>
        <v>0.98442828271965088</v>
      </c>
      <c r="G258" s="6">
        <v>2231610</v>
      </c>
      <c r="H258" s="6">
        <v>2196859.9</v>
      </c>
    </row>
    <row r="259" spans="1:8" ht="38.25" outlineLevel="4">
      <c r="A259" s="4" t="s">
        <v>52</v>
      </c>
      <c r="B259" s="5" t="s">
        <v>281</v>
      </c>
      <c r="C259" s="5" t="s">
        <v>53</v>
      </c>
      <c r="D259" s="15">
        <v>2231.5100000000002</v>
      </c>
      <c r="E259" s="15">
        <v>2196.7800000000002</v>
      </c>
      <c r="F259" s="22">
        <f t="shared" si="4"/>
        <v>0.98443654744993303</v>
      </c>
      <c r="G259" s="6">
        <v>2231510</v>
      </c>
      <c r="H259" s="6">
        <v>2196778.77</v>
      </c>
    </row>
    <row r="260" spans="1:8" outlineLevel="4">
      <c r="A260" s="4" t="s">
        <v>282</v>
      </c>
      <c r="B260" s="5" t="s">
        <v>281</v>
      </c>
      <c r="C260" s="5" t="s">
        <v>283</v>
      </c>
      <c r="D260" s="15">
        <v>0.1</v>
      </c>
      <c r="E260" s="15">
        <v>0.08</v>
      </c>
      <c r="F260" s="22">
        <f t="shared" si="4"/>
        <v>0.79999999999999993</v>
      </c>
      <c r="G260" s="6">
        <v>100</v>
      </c>
      <c r="H260" s="6">
        <v>81.13</v>
      </c>
    </row>
    <row r="261" spans="1:8" ht="25.5">
      <c r="A261" s="11" t="s">
        <v>284</v>
      </c>
      <c r="B261" s="12" t="s">
        <v>285</v>
      </c>
      <c r="C261" s="12"/>
      <c r="D261" s="14">
        <f>D262+D265+D276</f>
        <v>19916.89</v>
      </c>
      <c r="E261" s="14">
        <f>E262+E265+E276</f>
        <v>19368.25</v>
      </c>
      <c r="F261" s="22">
        <f t="shared" si="4"/>
        <v>0.972453530646602</v>
      </c>
      <c r="G261" s="6">
        <v>19916888</v>
      </c>
      <c r="H261" s="6">
        <v>19368246.329999998</v>
      </c>
    </row>
    <row r="262" spans="1:8" ht="51" outlineLevel="2">
      <c r="A262" s="4" t="s">
        <v>286</v>
      </c>
      <c r="B262" s="5" t="s">
        <v>287</v>
      </c>
      <c r="C262" s="5"/>
      <c r="D262" s="15">
        <f>D263</f>
        <v>3703.7</v>
      </c>
      <c r="E262" s="15">
        <f>E263</f>
        <v>3694.24</v>
      </c>
      <c r="F262" s="22">
        <f t="shared" si="4"/>
        <v>0.99744579744579742</v>
      </c>
      <c r="G262" s="6">
        <v>3703704</v>
      </c>
      <c r="H262" s="6">
        <v>3694236.33</v>
      </c>
    </row>
    <row r="263" spans="1:8" ht="38.25" outlineLevel="3">
      <c r="A263" s="4" t="s">
        <v>288</v>
      </c>
      <c r="B263" s="5" t="s">
        <v>289</v>
      </c>
      <c r="C263" s="5"/>
      <c r="D263" s="15">
        <f>D264</f>
        <v>3703.7</v>
      </c>
      <c r="E263" s="15">
        <f>E264</f>
        <v>3694.24</v>
      </c>
      <c r="F263" s="22">
        <f t="shared" si="4"/>
        <v>0.99744579744579742</v>
      </c>
      <c r="G263" s="6">
        <v>3703704</v>
      </c>
      <c r="H263" s="6">
        <v>3694236.33</v>
      </c>
    </row>
    <row r="264" spans="1:8" ht="38.25" outlineLevel="4">
      <c r="A264" s="4" t="s">
        <v>52</v>
      </c>
      <c r="B264" s="5" t="s">
        <v>289</v>
      </c>
      <c r="C264" s="5" t="s">
        <v>53</v>
      </c>
      <c r="D264" s="15">
        <v>3703.7</v>
      </c>
      <c r="E264" s="15">
        <v>3694.24</v>
      </c>
      <c r="F264" s="22">
        <f t="shared" ref="F264:F327" si="5">E264/D264</f>
        <v>0.99744579744579742</v>
      </c>
      <c r="G264" s="6">
        <v>3703704</v>
      </c>
      <c r="H264" s="6">
        <v>3694236.33</v>
      </c>
    </row>
    <row r="265" spans="1:8" ht="25.5" outlineLevel="2">
      <c r="A265" s="4" t="s">
        <v>290</v>
      </c>
      <c r="B265" s="5" t="s">
        <v>291</v>
      </c>
      <c r="C265" s="5"/>
      <c r="D265" s="15">
        <f>D266+D268+D270+D272+D274</f>
        <v>16198.189999999999</v>
      </c>
      <c r="E265" s="15">
        <f>E266+E268+E270+E272+E274</f>
        <v>15659.009999999998</v>
      </c>
      <c r="F265" s="22">
        <f t="shared" si="5"/>
        <v>0.96671356491064742</v>
      </c>
      <c r="G265" s="6">
        <v>16198184</v>
      </c>
      <c r="H265" s="6">
        <v>15659010</v>
      </c>
    </row>
    <row r="266" spans="1:8" ht="38.25" outlineLevel="3">
      <c r="A266" s="4" t="s">
        <v>292</v>
      </c>
      <c r="B266" s="5" t="s">
        <v>293</v>
      </c>
      <c r="C266" s="5"/>
      <c r="D266" s="15">
        <f>D267</f>
        <v>4700.83</v>
      </c>
      <c r="E266" s="15">
        <f>E267</f>
        <v>4700.83</v>
      </c>
      <c r="F266" s="22">
        <f t="shared" si="5"/>
        <v>1</v>
      </c>
      <c r="G266" s="6">
        <v>4700830</v>
      </c>
      <c r="H266" s="6">
        <v>4700830</v>
      </c>
    </row>
    <row r="267" spans="1:8" outlineLevel="4">
      <c r="A267" s="4" t="s">
        <v>13</v>
      </c>
      <c r="B267" s="5" t="s">
        <v>293</v>
      </c>
      <c r="C267" s="5" t="s">
        <v>14</v>
      </c>
      <c r="D267" s="15">
        <v>4700.83</v>
      </c>
      <c r="E267" s="15">
        <v>4700.83</v>
      </c>
      <c r="F267" s="22">
        <f t="shared" si="5"/>
        <v>1</v>
      </c>
      <c r="G267" s="6">
        <v>4700830</v>
      </c>
      <c r="H267" s="6">
        <v>4700830</v>
      </c>
    </row>
    <row r="268" spans="1:8" ht="51" outlineLevel="3">
      <c r="A268" s="4" t="s">
        <v>294</v>
      </c>
      <c r="B268" s="5" t="s">
        <v>295</v>
      </c>
      <c r="C268" s="5"/>
      <c r="D268" s="15">
        <f>D269</f>
        <v>9783.26</v>
      </c>
      <c r="E268" s="15">
        <f>E269</f>
        <v>9244.08</v>
      </c>
      <c r="F268" s="22">
        <f t="shared" si="5"/>
        <v>0.9448874914905665</v>
      </c>
      <c r="G268" s="6">
        <v>9783260</v>
      </c>
      <c r="H268" s="6">
        <v>9244086</v>
      </c>
    </row>
    <row r="269" spans="1:8" ht="63.75" outlineLevel="4">
      <c r="A269" s="4" t="s">
        <v>46</v>
      </c>
      <c r="B269" s="5" t="s">
        <v>295</v>
      </c>
      <c r="C269" s="5" t="s">
        <v>47</v>
      </c>
      <c r="D269" s="15">
        <v>9783.26</v>
      </c>
      <c r="E269" s="15">
        <v>9244.08</v>
      </c>
      <c r="F269" s="22">
        <f t="shared" si="5"/>
        <v>0.9448874914905665</v>
      </c>
      <c r="G269" s="6">
        <v>9783260</v>
      </c>
      <c r="H269" s="6">
        <v>9244086</v>
      </c>
    </row>
    <row r="270" spans="1:8" ht="25.5" outlineLevel="3">
      <c r="A270" s="4" t="s">
        <v>296</v>
      </c>
      <c r="B270" s="5" t="s">
        <v>297</v>
      </c>
      <c r="C270" s="5"/>
      <c r="D270" s="15">
        <f>D271</f>
        <v>355.88</v>
      </c>
      <c r="E270" s="15">
        <f>E271</f>
        <v>355.88</v>
      </c>
      <c r="F270" s="22">
        <f t="shared" si="5"/>
        <v>1</v>
      </c>
      <c r="G270" s="6">
        <v>355878</v>
      </c>
      <c r="H270" s="6">
        <v>355878</v>
      </c>
    </row>
    <row r="271" spans="1:8" outlineLevel="4">
      <c r="A271" s="4" t="s">
        <v>13</v>
      </c>
      <c r="B271" s="5" t="s">
        <v>297</v>
      </c>
      <c r="C271" s="5" t="s">
        <v>14</v>
      </c>
      <c r="D271" s="15">
        <v>355.88</v>
      </c>
      <c r="E271" s="15">
        <v>355.88</v>
      </c>
      <c r="F271" s="22">
        <f t="shared" si="5"/>
        <v>1</v>
      </c>
      <c r="G271" s="6">
        <v>355878</v>
      </c>
      <c r="H271" s="6">
        <v>355878</v>
      </c>
    </row>
    <row r="272" spans="1:8" ht="51" outlineLevel="3">
      <c r="A272" s="4" t="s">
        <v>298</v>
      </c>
      <c r="B272" s="5" t="s">
        <v>299</v>
      </c>
      <c r="C272" s="5"/>
      <c r="D272" s="15">
        <f>D273</f>
        <v>400</v>
      </c>
      <c r="E272" s="15">
        <f>E273</f>
        <v>400</v>
      </c>
      <c r="F272" s="22">
        <f t="shared" si="5"/>
        <v>1</v>
      </c>
      <c r="G272" s="6">
        <v>400000</v>
      </c>
      <c r="H272" s="6">
        <v>400000</v>
      </c>
    </row>
    <row r="273" spans="1:8" outlineLevel="4">
      <c r="A273" s="4" t="s">
        <v>13</v>
      </c>
      <c r="B273" s="5" t="s">
        <v>299</v>
      </c>
      <c r="C273" s="5" t="s">
        <v>14</v>
      </c>
      <c r="D273" s="15">
        <v>400</v>
      </c>
      <c r="E273" s="15">
        <v>400</v>
      </c>
      <c r="F273" s="22">
        <f t="shared" si="5"/>
        <v>1</v>
      </c>
      <c r="G273" s="6">
        <v>400000</v>
      </c>
      <c r="H273" s="6">
        <v>400000</v>
      </c>
    </row>
    <row r="274" spans="1:8" outlineLevel="3">
      <c r="A274" s="4" t="s">
        <v>300</v>
      </c>
      <c r="B274" s="5" t="s">
        <v>301</v>
      </c>
      <c r="C274" s="5"/>
      <c r="D274" s="15">
        <f>D275</f>
        <v>958.22</v>
      </c>
      <c r="E274" s="15">
        <f>E275</f>
        <v>958.22</v>
      </c>
      <c r="F274" s="22">
        <f t="shared" si="5"/>
        <v>1</v>
      </c>
      <c r="G274" s="6">
        <v>958216</v>
      </c>
      <c r="H274" s="6">
        <v>958216</v>
      </c>
    </row>
    <row r="275" spans="1:8" ht="63.75" outlineLevel="4">
      <c r="A275" s="4" t="s">
        <v>46</v>
      </c>
      <c r="B275" s="5" t="s">
        <v>301</v>
      </c>
      <c r="C275" s="5" t="s">
        <v>47</v>
      </c>
      <c r="D275" s="15">
        <v>958.22</v>
      </c>
      <c r="E275" s="15">
        <v>958.22</v>
      </c>
      <c r="F275" s="22">
        <f t="shared" si="5"/>
        <v>1</v>
      </c>
      <c r="G275" s="6">
        <v>958216</v>
      </c>
      <c r="H275" s="6">
        <v>958216</v>
      </c>
    </row>
    <row r="276" spans="1:8" ht="51" outlineLevel="2">
      <c r="A276" s="4" t="s">
        <v>302</v>
      </c>
      <c r="B276" s="5" t="s">
        <v>303</v>
      </c>
      <c r="C276" s="5"/>
      <c r="D276" s="15">
        <f>D277</f>
        <v>15</v>
      </c>
      <c r="E276" s="15">
        <f>E277</f>
        <v>15</v>
      </c>
      <c r="F276" s="22">
        <f t="shared" si="5"/>
        <v>1</v>
      </c>
      <c r="G276" s="6">
        <v>15000</v>
      </c>
      <c r="H276" s="6">
        <v>15000</v>
      </c>
    </row>
    <row r="277" spans="1:8" ht="25.5" outlineLevel="3">
      <c r="A277" s="4" t="s">
        <v>304</v>
      </c>
      <c r="B277" s="5" t="s">
        <v>305</v>
      </c>
      <c r="C277" s="5"/>
      <c r="D277" s="15">
        <f>D278</f>
        <v>15</v>
      </c>
      <c r="E277" s="15">
        <f>E278</f>
        <v>15</v>
      </c>
      <c r="F277" s="22">
        <f t="shared" si="5"/>
        <v>1</v>
      </c>
      <c r="G277" s="6">
        <v>15000</v>
      </c>
      <c r="H277" s="6">
        <v>15000</v>
      </c>
    </row>
    <row r="278" spans="1:8" outlineLevel="4">
      <c r="A278" s="4" t="s">
        <v>13</v>
      </c>
      <c r="B278" s="5" t="s">
        <v>305</v>
      </c>
      <c r="C278" s="5" t="s">
        <v>14</v>
      </c>
      <c r="D278" s="15">
        <v>15</v>
      </c>
      <c r="E278" s="15">
        <v>15</v>
      </c>
      <c r="F278" s="22">
        <f t="shared" si="5"/>
        <v>1</v>
      </c>
      <c r="G278" s="6">
        <v>15000</v>
      </c>
      <c r="H278" s="6">
        <v>15000</v>
      </c>
    </row>
    <row r="279" spans="1:8" ht="25.5">
      <c r="A279" s="11" t="s">
        <v>306</v>
      </c>
      <c r="B279" s="12" t="s">
        <v>307</v>
      </c>
      <c r="C279" s="12"/>
      <c r="D279" s="14">
        <f t="shared" ref="D279:E281" si="6">D280</f>
        <v>9248.9700000000012</v>
      </c>
      <c r="E279" s="14">
        <f t="shared" si="6"/>
        <v>8788.119999999999</v>
      </c>
      <c r="F279" s="22">
        <f t="shared" si="5"/>
        <v>0.95017283005567088</v>
      </c>
      <c r="G279" s="6">
        <v>9248970</v>
      </c>
      <c r="H279" s="6">
        <v>8788116.9399999995</v>
      </c>
    </row>
    <row r="280" spans="1:8" ht="38.25" outlineLevel="1">
      <c r="A280" s="4" t="s">
        <v>308</v>
      </c>
      <c r="B280" s="5" t="s">
        <v>309</v>
      </c>
      <c r="C280" s="5"/>
      <c r="D280" s="15">
        <f t="shared" si="6"/>
        <v>9248.9700000000012</v>
      </c>
      <c r="E280" s="15">
        <f t="shared" si="6"/>
        <v>8788.119999999999</v>
      </c>
      <c r="F280" s="22">
        <f t="shared" si="5"/>
        <v>0.95017283005567088</v>
      </c>
      <c r="G280" s="6">
        <v>9248970</v>
      </c>
      <c r="H280" s="6">
        <v>8788116.9399999995</v>
      </c>
    </row>
    <row r="281" spans="1:8" ht="38.25" outlineLevel="2">
      <c r="A281" s="4" t="s">
        <v>310</v>
      </c>
      <c r="B281" s="5" t="s">
        <v>311</v>
      </c>
      <c r="C281" s="5"/>
      <c r="D281" s="15">
        <f t="shared" si="6"/>
        <v>9248.9700000000012</v>
      </c>
      <c r="E281" s="15">
        <f t="shared" si="6"/>
        <v>8788.119999999999</v>
      </c>
      <c r="F281" s="22">
        <f t="shared" si="5"/>
        <v>0.95017283005567088</v>
      </c>
      <c r="G281" s="6">
        <v>9248970</v>
      </c>
      <c r="H281" s="6">
        <v>8788116.9399999995</v>
      </c>
    </row>
    <row r="282" spans="1:8" ht="25.5" outlineLevel="3">
      <c r="A282" s="4" t="s">
        <v>118</v>
      </c>
      <c r="B282" s="5" t="s">
        <v>312</v>
      </c>
      <c r="C282" s="5"/>
      <c r="D282" s="15">
        <f>D283+D284</f>
        <v>9248.9700000000012</v>
      </c>
      <c r="E282" s="15">
        <f>E283+E284</f>
        <v>8788.119999999999</v>
      </c>
      <c r="F282" s="22">
        <f t="shared" si="5"/>
        <v>0.95017283005567088</v>
      </c>
      <c r="G282" s="6">
        <v>9248970</v>
      </c>
      <c r="H282" s="6">
        <v>8788116.9399999995</v>
      </c>
    </row>
    <row r="283" spans="1:8" ht="25.5" outlineLevel="4">
      <c r="A283" s="4" t="s">
        <v>84</v>
      </c>
      <c r="B283" s="5" t="s">
        <v>312</v>
      </c>
      <c r="C283" s="5" t="s">
        <v>85</v>
      </c>
      <c r="D283" s="15">
        <v>8637.93</v>
      </c>
      <c r="E283" s="15">
        <v>8266.89</v>
      </c>
      <c r="F283" s="22">
        <f t="shared" si="5"/>
        <v>0.95704526431679804</v>
      </c>
      <c r="G283" s="6">
        <v>8637930</v>
      </c>
      <c r="H283" s="6">
        <v>8266888.6799999997</v>
      </c>
    </row>
    <row r="284" spans="1:8" ht="38.25" outlineLevel="4">
      <c r="A284" s="4" t="s">
        <v>52</v>
      </c>
      <c r="B284" s="5" t="s">
        <v>312</v>
      </c>
      <c r="C284" s="5" t="s">
        <v>53</v>
      </c>
      <c r="D284" s="15">
        <v>611.04</v>
      </c>
      <c r="E284" s="15">
        <v>521.23</v>
      </c>
      <c r="F284" s="22">
        <f t="shared" si="5"/>
        <v>0.85302107881644418</v>
      </c>
      <c r="G284" s="6">
        <v>611040</v>
      </c>
      <c r="H284" s="6">
        <v>521228.26</v>
      </c>
    </row>
    <row r="285" spans="1:8" ht="25.5">
      <c r="A285" s="11" t="s">
        <v>313</v>
      </c>
      <c r="B285" s="12" t="s">
        <v>314</v>
      </c>
      <c r="C285" s="12"/>
      <c r="D285" s="14">
        <f>D286+D290+D303</f>
        <v>17898.72</v>
      </c>
      <c r="E285" s="14">
        <f>E286+E290+E303</f>
        <v>17785.66</v>
      </c>
      <c r="F285" s="22">
        <f t="shared" si="5"/>
        <v>0.9936833471890727</v>
      </c>
      <c r="G285" s="6">
        <v>17898714</v>
      </c>
      <c r="H285" s="6">
        <v>17785663.609999999</v>
      </c>
    </row>
    <row r="286" spans="1:8" ht="51" outlineLevel="1">
      <c r="A286" s="4" t="s">
        <v>315</v>
      </c>
      <c r="B286" s="5" t="s">
        <v>316</v>
      </c>
      <c r="C286" s="5"/>
      <c r="D286" s="15">
        <f t="shared" ref="D286:E288" si="7">D287</f>
        <v>1575.85</v>
      </c>
      <c r="E286" s="15">
        <f t="shared" si="7"/>
        <v>1565.35</v>
      </c>
      <c r="F286" s="22">
        <f t="shared" si="5"/>
        <v>0.9933369292762636</v>
      </c>
      <c r="G286" s="6">
        <v>1575850</v>
      </c>
      <c r="H286" s="6">
        <v>1565350</v>
      </c>
    </row>
    <row r="287" spans="1:8" ht="25.5" outlineLevel="2">
      <c r="A287" s="4" t="s">
        <v>317</v>
      </c>
      <c r="B287" s="5" t="s">
        <v>318</v>
      </c>
      <c r="C287" s="5"/>
      <c r="D287" s="15">
        <f t="shared" si="7"/>
        <v>1575.85</v>
      </c>
      <c r="E287" s="15">
        <f t="shared" si="7"/>
        <v>1565.35</v>
      </c>
      <c r="F287" s="22">
        <f t="shared" si="5"/>
        <v>0.9933369292762636</v>
      </c>
      <c r="G287" s="6">
        <v>1575850</v>
      </c>
      <c r="H287" s="6">
        <v>1565350</v>
      </c>
    </row>
    <row r="288" spans="1:8" ht="76.5" outlineLevel="3">
      <c r="A288" s="4" t="s">
        <v>319</v>
      </c>
      <c r="B288" s="5" t="s">
        <v>320</v>
      </c>
      <c r="C288" s="5"/>
      <c r="D288" s="15">
        <f t="shared" si="7"/>
        <v>1575.85</v>
      </c>
      <c r="E288" s="15">
        <f t="shared" si="7"/>
        <v>1565.35</v>
      </c>
      <c r="F288" s="22">
        <f t="shared" si="5"/>
        <v>0.9933369292762636</v>
      </c>
      <c r="G288" s="6">
        <v>1575850</v>
      </c>
      <c r="H288" s="6">
        <v>1565350</v>
      </c>
    </row>
    <row r="289" spans="1:8" outlineLevel="4">
      <c r="A289" s="4" t="s">
        <v>13</v>
      </c>
      <c r="B289" s="5" t="s">
        <v>320</v>
      </c>
      <c r="C289" s="5" t="s">
        <v>14</v>
      </c>
      <c r="D289" s="15">
        <v>1575.85</v>
      </c>
      <c r="E289" s="15">
        <v>1565.35</v>
      </c>
      <c r="F289" s="22">
        <f t="shared" si="5"/>
        <v>0.9933369292762636</v>
      </c>
      <c r="G289" s="6">
        <v>1575850</v>
      </c>
      <c r="H289" s="6">
        <v>1565350</v>
      </c>
    </row>
    <row r="290" spans="1:8" ht="38.25" outlineLevel="1">
      <c r="A290" s="4" t="s">
        <v>321</v>
      </c>
      <c r="B290" s="5" t="s">
        <v>322</v>
      </c>
      <c r="C290" s="5"/>
      <c r="D290" s="15">
        <f>D291</f>
        <v>2717.05</v>
      </c>
      <c r="E290" s="15">
        <f>E291</f>
        <v>2624.9</v>
      </c>
      <c r="F290" s="22">
        <f t="shared" si="5"/>
        <v>0.96608454021825141</v>
      </c>
      <c r="G290" s="6">
        <v>2717048</v>
      </c>
      <c r="H290" s="6">
        <v>2624898.2000000002</v>
      </c>
    </row>
    <row r="291" spans="1:8" ht="38.25" outlineLevel="2">
      <c r="A291" s="4" t="s">
        <v>323</v>
      </c>
      <c r="B291" s="5" t="s">
        <v>324</v>
      </c>
      <c r="C291" s="5"/>
      <c r="D291" s="15">
        <f>D292+D295+D297+D299+D301</f>
        <v>2717.05</v>
      </c>
      <c r="E291" s="15">
        <f>E292+E295+E297+E299+E301</f>
        <v>2624.9</v>
      </c>
      <c r="F291" s="22">
        <f t="shared" si="5"/>
        <v>0.96608454021825141</v>
      </c>
      <c r="G291" s="6">
        <v>2717048</v>
      </c>
      <c r="H291" s="6">
        <v>2624898.2000000002</v>
      </c>
    </row>
    <row r="292" spans="1:8" ht="25.5" outlineLevel="3">
      <c r="A292" s="4" t="s">
        <v>325</v>
      </c>
      <c r="B292" s="5" t="s">
        <v>326</v>
      </c>
      <c r="C292" s="5"/>
      <c r="D292" s="15">
        <f>D293+D294</f>
        <v>1470.55</v>
      </c>
      <c r="E292" s="15">
        <f>E293+E294</f>
        <v>1395.55</v>
      </c>
      <c r="F292" s="22">
        <f t="shared" si="5"/>
        <v>0.94899867396552307</v>
      </c>
      <c r="G292" s="6">
        <v>1470548</v>
      </c>
      <c r="H292" s="6">
        <v>1395548</v>
      </c>
    </row>
    <row r="293" spans="1:8" ht="25.5" outlineLevel="4">
      <c r="A293" s="4" t="s">
        <v>270</v>
      </c>
      <c r="B293" s="5" t="s">
        <v>326</v>
      </c>
      <c r="C293" s="5" t="s">
        <v>271</v>
      </c>
      <c r="D293" s="15">
        <v>150</v>
      </c>
      <c r="E293" s="15">
        <v>75</v>
      </c>
      <c r="F293" s="22">
        <f t="shared" si="5"/>
        <v>0.5</v>
      </c>
      <c r="G293" s="6">
        <v>150000</v>
      </c>
      <c r="H293" s="6">
        <v>75000</v>
      </c>
    </row>
    <row r="294" spans="1:8" outlineLevel="4">
      <c r="A294" s="4" t="s">
        <v>13</v>
      </c>
      <c r="B294" s="5" t="s">
        <v>326</v>
      </c>
      <c r="C294" s="5" t="s">
        <v>14</v>
      </c>
      <c r="D294" s="15">
        <v>1320.55</v>
      </c>
      <c r="E294" s="15">
        <v>1320.55</v>
      </c>
      <c r="F294" s="22">
        <f t="shared" si="5"/>
        <v>1</v>
      </c>
      <c r="G294" s="6">
        <v>1320548</v>
      </c>
      <c r="H294" s="6">
        <v>1320548</v>
      </c>
    </row>
    <row r="295" spans="1:8" ht="51" outlineLevel="3">
      <c r="A295" s="4" t="s">
        <v>327</v>
      </c>
      <c r="B295" s="5" t="s">
        <v>328</v>
      </c>
      <c r="C295" s="5"/>
      <c r="D295" s="15">
        <f>D296</f>
        <v>500</v>
      </c>
      <c r="E295" s="15">
        <f>E296</f>
        <v>491.25</v>
      </c>
      <c r="F295" s="22">
        <f t="shared" si="5"/>
        <v>0.98250000000000004</v>
      </c>
      <c r="G295" s="6">
        <v>500000</v>
      </c>
      <c r="H295" s="6">
        <v>491250.2</v>
      </c>
    </row>
    <row r="296" spans="1:8" ht="25.5" outlineLevel="4">
      <c r="A296" s="4" t="s">
        <v>270</v>
      </c>
      <c r="B296" s="5" t="s">
        <v>328</v>
      </c>
      <c r="C296" s="5" t="s">
        <v>271</v>
      </c>
      <c r="D296" s="15">
        <v>500</v>
      </c>
      <c r="E296" s="15">
        <v>491.25</v>
      </c>
      <c r="F296" s="22">
        <f t="shared" si="5"/>
        <v>0.98250000000000004</v>
      </c>
      <c r="G296" s="6">
        <v>500000</v>
      </c>
      <c r="H296" s="6">
        <v>491250.2</v>
      </c>
    </row>
    <row r="297" spans="1:8" ht="38.25" outlineLevel="3">
      <c r="A297" s="4" t="s">
        <v>329</v>
      </c>
      <c r="B297" s="5" t="s">
        <v>330</v>
      </c>
      <c r="C297" s="5"/>
      <c r="D297" s="15">
        <f>D298</f>
        <v>115</v>
      </c>
      <c r="E297" s="15">
        <f>E298</f>
        <v>115</v>
      </c>
      <c r="F297" s="22">
        <f t="shared" si="5"/>
        <v>1</v>
      </c>
      <c r="G297" s="6">
        <v>115000</v>
      </c>
      <c r="H297" s="6">
        <v>115000</v>
      </c>
    </row>
    <row r="298" spans="1:8" outlineLevel="4">
      <c r="A298" s="4" t="s">
        <v>13</v>
      </c>
      <c r="B298" s="5" t="s">
        <v>330</v>
      </c>
      <c r="C298" s="5" t="s">
        <v>14</v>
      </c>
      <c r="D298" s="15">
        <v>115</v>
      </c>
      <c r="E298" s="15">
        <v>115</v>
      </c>
      <c r="F298" s="22">
        <f t="shared" si="5"/>
        <v>1</v>
      </c>
      <c r="G298" s="6">
        <v>115000</v>
      </c>
      <c r="H298" s="6">
        <v>115000</v>
      </c>
    </row>
    <row r="299" spans="1:8" ht="51" outlineLevel="3">
      <c r="A299" s="4" t="s">
        <v>331</v>
      </c>
      <c r="B299" s="5" t="s">
        <v>332</v>
      </c>
      <c r="C299" s="5"/>
      <c r="D299" s="15">
        <f>D300</f>
        <v>509</v>
      </c>
      <c r="E299" s="15">
        <f>E300</f>
        <v>501.7</v>
      </c>
      <c r="F299" s="22">
        <f t="shared" si="5"/>
        <v>0.98565815324165029</v>
      </c>
      <c r="G299" s="6">
        <v>509000</v>
      </c>
      <c r="H299" s="6">
        <v>501700</v>
      </c>
    </row>
    <row r="300" spans="1:8" outlineLevel="4">
      <c r="A300" s="4" t="s">
        <v>13</v>
      </c>
      <c r="B300" s="5" t="s">
        <v>332</v>
      </c>
      <c r="C300" s="5" t="s">
        <v>14</v>
      </c>
      <c r="D300" s="15">
        <v>509</v>
      </c>
      <c r="E300" s="15">
        <v>501.7</v>
      </c>
      <c r="F300" s="22">
        <f t="shared" si="5"/>
        <v>0.98565815324165029</v>
      </c>
      <c r="G300" s="6">
        <v>509000</v>
      </c>
      <c r="H300" s="6">
        <v>501700</v>
      </c>
    </row>
    <row r="301" spans="1:8" ht="51" outlineLevel="3">
      <c r="A301" s="4" t="s">
        <v>333</v>
      </c>
      <c r="B301" s="5" t="s">
        <v>334</v>
      </c>
      <c r="C301" s="5"/>
      <c r="D301" s="15">
        <f>D302</f>
        <v>122.5</v>
      </c>
      <c r="E301" s="15">
        <f>E302</f>
        <v>121.4</v>
      </c>
      <c r="F301" s="22">
        <f t="shared" si="5"/>
        <v>0.99102040816326531</v>
      </c>
      <c r="G301" s="6">
        <v>122500</v>
      </c>
      <c r="H301" s="6">
        <v>121400</v>
      </c>
    </row>
    <row r="302" spans="1:8" outlineLevel="4">
      <c r="A302" s="4" t="s">
        <v>13</v>
      </c>
      <c r="B302" s="5" t="s">
        <v>334</v>
      </c>
      <c r="C302" s="5" t="s">
        <v>14</v>
      </c>
      <c r="D302" s="15">
        <v>122.5</v>
      </c>
      <c r="E302" s="15">
        <v>121.4</v>
      </c>
      <c r="F302" s="22">
        <f t="shared" si="5"/>
        <v>0.99102040816326531</v>
      </c>
      <c r="G302" s="6">
        <v>122500</v>
      </c>
      <c r="H302" s="6">
        <v>121400</v>
      </c>
    </row>
    <row r="303" spans="1:8" ht="25.5" outlineLevel="1">
      <c r="A303" s="4" t="s">
        <v>335</v>
      </c>
      <c r="B303" s="5" t="s">
        <v>336</v>
      </c>
      <c r="C303" s="5"/>
      <c r="D303" s="15">
        <f>D304</f>
        <v>13605.82</v>
      </c>
      <c r="E303" s="15">
        <f>E304</f>
        <v>13595.41</v>
      </c>
      <c r="F303" s="22">
        <f t="shared" si="5"/>
        <v>0.99923488624720891</v>
      </c>
      <c r="G303" s="6">
        <v>13605816</v>
      </c>
      <c r="H303" s="6">
        <v>13595415.41</v>
      </c>
    </row>
    <row r="304" spans="1:8" ht="51" outlineLevel="2">
      <c r="A304" s="4" t="s">
        <v>337</v>
      </c>
      <c r="B304" s="5" t="s">
        <v>338</v>
      </c>
      <c r="C304" s="5"/>
      <c r="D304" s="15">
        <f>D305+D307+D309</f>
        <v>13605.82</v>
      </c>
      <c r="E304" s="15">
        <f>E305+E307+E309</f>
        <v>13595.41</v>
      </c>
      <c r="F304" s="22">
        <f t="shared" si="5"/>
        <v>0.99923488624720891</v>
      </c>
      <c r="G304" s="6">
        <v>13605816</v>
      </c>
      <c r="H304" s="6">
        <v>13595415.41</v>
      </c>
    </row>
    <row r="305" spans="1:8" ht="38.25" outlineLevel="3">
      <c r="A305" s="4" t="s">
        <v>339</v>
      </c>
      <c r="B305" s="5" t="s">
        <v>340</v>
      </c>
      <c r="C305" s="5"/>
      <c r="D305" s="15">
        <f>D306</f>
        <v>9288.7800000000007</v>
      </c>
      <c r="E305" s="15">
        <f>E306</f>
        <v>9288.7800000000007</v>
      </c>
      <c r="F305" s="22">
        <f t="shared" si="5"/>
        <v>1</v>
      </c>
      <c r="G305" s="6">
        <v>9288778</v>
      </c>
      <c r="H305" s="6">
        <v>9288778</v>
      </c>
    </row>
    <row r="306" spans="1:8" outlineLevel="4">
      <c r="A306" s="4" t="s">
        <v>13</v>
      </c>
      <c r="B306" s="5" t="s">
        <v>340</v>
      </c>
      <c r="C306" s="5" t="s">
        <v>14</v>
      </c>
      <c r="D306" s="15">
        <v>9288.7800000000007</v>
      </c>
      <c r="E306" s="15">
        <v>9288.7800000000007</v>
      </c>
      <c r="F306" s="22">
        <f t="shared" si="5"/>
        <v>1</v>
      </c>
      <c r="G306" s="6">
        <v>9288778</v>
      </c>
      <c r="H306" s="6">
        <v>9288778</v>
      </c>
    </row>
    <row r="307" spans="1:8" ht="38.25" outlineLevel="3">
      <c r="A307" s="4" t="s">
        <v>341</v>
      </c>
      <c r="B307" s="5" t="s">
        <v>342</v>
      </c>
      <c r="C307" s="5"/>
      <c r="D307" s="15">
        <f>D308</f>
        <v>1892.8</v>
      </c>
      <c r="E307" s="15">
        <f>E308</f>
        <v>1882.39</v>
      </c>
      <c r="F307" s="22">
        <f t="shared" si="5"/>
        <v>0.99450021132713451</v>
      </c>
      <c r="G307" s="6">
        <v>1892795.58</v>
      </c>
      <c r="H307" s="6">
        <v>1882394.99</v>
      </c>
    </row>
    <row r="308" spans="1:8" outlineLevel="4">
      <c r="A308" s="4" t="s">
        <v>13</v>
      </c>
      <c r="B308" s="5" t="s">
        <v>342</v>
      </c>
      <c r="C308" s="5" t="s">
        <v>14</v>
      </c>
      <c r="D308" s="15">
        <v>1892.8</v>
      </c>
      <c r="E308" s="15">
        <v>1882.39</v>
      </c>
      <c r="F308" s="22">
        <f t="shared" si="5"/>
        <v>0.99450021132713451</v>
      </c>
      <c r="G308" s="6">
        <v>1892795.58</v>
      </c>
      <c r="H308" s="6">
        <v>1882394.99</v>
      </c>
    </row>
    <row r="309" spans="1:8" ht="38.25" outlineLevel="3">
      <c r="A309" s="4" t="s">
        <v>343</v>
      </c>
      <c r="B309" s="5" t="s">
        <v>344</v>
      </c>
      <c r="C309" s="5"/>
      <c r="D309" s="15">
        <f>D310</f>
        <v>2424.2399999999998</v>
      </c>
      <c r="E309" s="15">
        <f>E310</f>
        <v>2424.2399999999998</v>
      </c>
      <c r="F309" s="22">
        <f t="shared" si="5"/>
        <v>1</v>
      </c>
      <c r="G309" s="6">
        <v>2424242.42</v>
      </c>
      <c r="H309" s="6">
        <v>2424242.42</v>
      </c>
    </row>
    <row r="310" spans="1:8" outlineLevel="4">
      <c r="A310" s="4" t="s">
        <v>13</v>
      </c>
      <c r="B310" s="5" t="s">
        <v>344</v>
      </c>
      <c r="C310" s="5" t="s">
        <v>14</v>
      </c>
      <c r="D310" s="15">
        <v>2424.2399999999998</v>
      </c>
      <c r="E310" s="15">
        <v>2424.2399999999998</v>
      </c>
      <c r="F310" s="22">
        <f t="shared" si="5"/>
        <v>1</v>
      </c>
      <c r="G310" s="6">
        <v>2424242.42</v>
      </c>
      <c r="H310" s="6">
        <v>2424242.42</v>
      </c>
    </row>
    <row r="311" spans="1:8" ht="25.5">
      <c r="A311" s="11" t="s">
        <v>345</v>
      </c>
      <c r="B311" s="12" t="s">
        <v>346</v>
      </c>
      <c r="C311" s="12"/>
      <c r="D311" s="14">
        <f>D312+D317+D320</f>
        <v>76639.209999999992</v>
      </c>
      <c r="E311" s="14">
        <f>E312+E317+E320</f>
        <v>75420.25</v>
      </c>
      <c r="F311" s="22">
        <f t="shared" si="5"/>
        <v>0.9840948256121117</v>
      </c>
      <c r="G311" s="6">
        <v>76639209.879999995</v>
      </c>
      <c r="H311" s="6">
        <v>75420250.780000001</v>
      </c>
    </row>
    <row r="312" spans="1:8" ht="38.25" outlineLevel="2">
      <c r="A312" s="4" t="s">
        <v>347</v>
      </c>
      <c r="B312" s="5" t="s">
        <v>348</v>
      </c>
      <c r="C312" s="5"/>
      <c r="D312" s="15">
        <f>D313+D315</f>
        <v>32373.42</v>
      </c>
      <c r="E312" s="15">
        <f>E313+E315</f>
        <v>31154.46</v>
      </c>
      <c r="F312" s="22">
        <f t="shared" si="5"/>
        <v>0.96234688828057091</v>
      </c>
      <c r="G312" s="6">
        <v>32373418.870000001</v>
      </c>
      <c r="H312" s="6">
        <v>31154459.77</v>
      </c>
    </row>
    <row r="313" spans="1:8" ht="38.25" outlineLevel="3">
      <c r="A313" s="4" t="s">
        <v>349</v>
      </c>
      <c r="B313" s="5" t="s">
        <v>350</v>
      </c>
      <c r="C313" s="5"/>
      <c r="D313" s="15">
        <f>D314</f>
        <v>1040</v>
      </c>
      <c r="E313" s="15">
        <f>E314</f>
        <v>950</v>
      </c>
      <c r="F313" s="22">
        <f t="shared" si="5"/>
        <v>0.91346153846153844</v>
      </c>
      <c r="G313" s="6">
        <v>1040000</v>
      </c>
      <c r="H313" s="6">
        <v>950000</v>
      </c>
    </row>
    <row r="314" spans="1:8" outlineLevel="4">
      <c r="A314" s="4" t="s">
        <v>11</v>
      </c>
      <c r="B314" s="5" t="s">
        <v>350</v>
      </c>
      <c r="C314" s="5" t="s">
        <v>12</v>
      </c>
      <c r="D314" s="15">
        <v>1040</v>
      </c>
      <c r="E314" s="15">
        <v>950</v>
      </c>
      <c r="F314" s="22">
        <f t="shared" si="5"/>
        <v>0.91346153846153844</v>
      </c>
      <c r="G314" s="6">
        <v>1040000</v>
      </c>
      <c r="H314" s="6">
        <v>950000</v>
      </c>
    </row>
    <row r="315" spans="1:8" ht="25.5" outlineLevel="3">
      <c r="A315" s="4" t="s">
        <v>351</v>
      </c>
      <c r="B315" s="5" t="s">
        <v>352</v>
      </c>
      <c r="C315" s="5"/>
      <c r="D315" s="15">
        <f>D316</f>
        <v>31333.42</v>
      </c>
      <c r="E315" s="15">
        <f>E316</f>
        <v>30204.46</v>
      </c>
      <c r="F315" s="22">
        <f t="shared" si="5"/>
        <v>0.96396946136106432</v>
      </c>
      <c r="G315" s="6">
        <v>31333418.870000001</v>
      </c>
      <c r="H315" s="6">
        <v>30204459.77</v>
      </c>
    </row>
    <row r="316" spans="1:8" outlineLevel="4">
      <c r="A316" s="4" t="s">
        <v>11</v>
      </c>
      <c r="B316" s="5" t="s">
        <v>352</v>
      </c>
      <c r="C316" s="5" t="s">
        <v>12</v>
      </c>
      <c r="D316" s="15">
        <v>31333.42</v>
      </c>
      <c r="E316" s="15">
        <v>30204.46</v>
      </c>
      <c r="F316" s="22">
        <f t="shared" si="5"/>
        <v>0.96396946136106432</v>
      </c>
      <c r="G316" s="6">
        <v>31333418.870000001</v>
      </c>
      <c r="H316" s="6">
        <v>30204459.77</v>
      </c>
    </row>
    <row r="317" spans="1:8" ht="38.25" outlineLevel="2">
      <c r="A317" s="4" t="s">
        <v>353</v>
      </c>
      <c r="B317" s="5" t="s">
        <v>354</v>
      </c>
      <c r="C317" s="5"/>
      <c r="D317" s="15">
        <f>D318</f>
        <v>14319.69</v>
      </c>
      <c r="E317" s="15">
        <f>E318</f>
        <v>14319.69</v>
      </c>
      <c r="F317" s="22">
        <f t="shared" si="5"/>
        <v>1</v>
      </c>
      <c r="G317" s="6">
        <v>14319690</v>
      </c>
      <c r="H317" s="6">
        <v>14319690</v>
      </c>
    </row>
    <row r="318" spans="1:8" ht="51" outlineLevel="3">
      <c r="A318" s="4" t="s">
        <v>355</v>
      </c>
      <c r="B318" s="5" t="s">
        <v>356</v>
      </c>
      <c r="C318" s="5"/>
      <c r="D318" s="15">
        <f>D319</f>
        <v>14319.69</v>
      </c>
      <c r="E318" s="15">
        <f>E319</f>
        <v>14319.69</v>
      </c>
      <c r="F318" s="22">
        <f t="shared" si="5"/>
        <v>1</v>
      </c>
      <c r="G318" s="6">
        <v>14319690</v>
      </c>
      <c r="H318" s="6">
        <v>14319690</v>
      </c>
    </row>
    <row r="319" spans="1:8" outlineLevel="4">
      <c r="A319" s="4" t="s">
        <v>11</v>
      </c>
      <c r="B319" s="5" t="s">
        <v>356</v>
      </c>
      <c r="C319" s="5" t="s">
        <v>12</v>
      </c>
      <c r="D319" s="15">
        <v>14319.69</v>
      </c>
      <c r="E319" s="15">
        <v>14319.69</v>
      </c>
      <c r="F319" s="22">
        <f t="shared" si="5"/>
        <v>1</v>
      </c>
      <c r="G319" s="6">
        <v>14319690</v>
      </c>
      <c r="H319" s="6">
        <v>14319690</v>
      </c>
    </row>
    <row r="320" spans="1:8" ht="51" outlineLevel="2">
      <c r="A320" s="4" t="s">
        <v>357</v>
      </c>
      <c r="B320" s="5" t="s">
        <v>358</v>
      </c>
      <c r="C320" s="5"/>
      <c r="D320" s="15">
        <f>D321</f>
        <v>29946.1</v>
      </c>
      <c r="E320" s="15">
        <f>E321</f>
        <v>29946.1</v>
      </c>
      <c r="F320" s="22">
        <f t="shared" si="5"/>
        <v>1</v>
      </c>
      <c r="G320" s="6">
        <v>29946101.010000002</v>
      </c>
      <c r="H320" s="6">
        <v>29946101.010000002</v>
      </c>
    </row>
    <row r="321" spans="1:8" ht="38.25" outlineLevel="3">
      <c r="A321" s="4" t="s">
        <v>359</v>
      </c>
      <c r="B321" s="5" t="s">
        <v>360</v>
      </c>
      <c r="C321" s="5"/>
      <c r="D321" s="15">
        <f>D322</f>
        <v>29946.1</v>
      </c>
      <c r="E321" s="15">
        <f>E322</f>
        <v>29946.1</v>
      </c>
      <c r="F321" s="22">
        <f t="shared" si="5"/>
        <v>1</v>
      </c>
      <c r="G321" s="6">
        <v>29946101.010000002</v>
      </c>
      <c r="H321" s="6">
        <v>29946101.010000002</v>
      </c>
    </row>
    <row r="322" spans="1:8" outlineLevel="4">
      <c r="A322" s="4" t="s">
        <v>11</v>
      </c>
      <c r="B322" s="5" t="s">
        <v>360</v>
      </c>
      <c r="C322" s="5" t="s">
        <v>12</v>
      </c>
      <c r="D322" s="15">
        <v>29946.1</v>
      </c>
      <c r="E322" s="15">
        <v>29946.1</v>
      </c>
      <c r="F322" s="22">
        <f t="shared" si="5"/>
        <v>1</v>
      </c>
      <c r="G322" s="6">
        <v>29946101.010000002</v>
      </c>
      <c r="H322" s="6">
        <v>29946101.010000002</v>
      </c>
    </row>
    <row r="323" spans="1:8" ht="25.5">
      <c r="A323" s="11" t="s">
        <v>361</v>
      </c>
      <c r="B323" s="12" t="s">
        <v>362</v>
      </c>
      <c r="C323" s="12"/>
      <c r="D323" s="14">
        <f>D324</f>
        <v>5006.55</v>
      </c>
      <c r="E323" s="14">
        <f>E324</f>
        <v>4973.04</v>
      </c>
      <c r="F323" s="22">
        <f t="shared" si="5"/>
        <v>0.99330676813374474</v>
      </c>
      <c r="G323" s="6">
        <v>5006550</v>
      </c>
      <c r="H323" s="6">
        <v>4973044.08</v>
      </c>
    </row>
    <row r="324" spans="1:8" ht="76.5" outlineLevel="2">
      <c r="A324" s="4" t="s">
        <v>363</v>
      </c>
      <c r="B324" s="5" t="s">
        <v>364</v>
      </c>
      <c r="C324" s="5"/>
      <c r="D324" s="15">
        <f>D325+D328+D331+D334</f>
        <v>5006.55</v>
      </c>
      <c r="E324" s="15">
        <f>E325+E328+E331+E334</f>
        <v>4973.04</v>
      </c>
      <c r="F324" s="22">
        <f t="shared" si="5"/>
        <v>0.99330676813374474</v>
      </c>
      <c r="G324" s="6">
        <v>5006550</v>
      </c>
      <c r="H324" s="6">
        <v>4973044.08</v>
      </c>
    </row>
    <row r="325" spans="1:8" ht="25.5" outlineLevel="3">
      <c r="A325" s="4" t="s">
        <v>365</v>
      </c>
      <c r="B325" s="5" t="s">
        <v>366</v>
      </c>
      <c r="C325" s="5"/>
      <c r="D325" s="15">
        <f>D326+D327</f>
        <v>878</v>
      </c>
      <c r="E325" s="15">
        <f>E326+E327</f>
        <v>875.43000000000006</v>
      </c>
      <c r="F325" s="22">
        <f t="shared" si="5"/>
        <v>0.99707289293849666</v>
      </c>
      <c r="G325" s="6">
        <v>878000</v>
      </c>
      <c r="H325" s="6">
        <v>875432.17</v>
      </c>
    </row>
    <row r="326" spans="1:8" ht="25.5" outlineLevel="4">
      <c r="A326" s="4" t="s">
        <v>84</v>
      </c>
      <c r="B326" s="5" t="s">
        <v>366</v>
      </c>
      <c r="C326" s="5" t="s">
        <v>85</v>
      </c>
      <c r="D326" s="15">
        <v>815.39</v>
      </c>
      <c r="E326" s="15">
        <v>812.82</v>
      </c>
      <c r="F326" s="22">
        <f t="shared" si="5"/>
        <v>0.99684813402175654</v>
      </c>
      <c r="G326" s="6">
        <v>815390</v>
      </c>
      <c r="H326" s="6">
        <v>812822.17</v>
      </c>
    </row>
    <row r="327" spans="1:8" ht="38.25" outlineLevel="4">
      <c r="A327" s="4" t="s">
        <v>52</v>
      </c>
      <c r="B327" s="5" t="s">
        <v>366</v>
      </c>
      <c r="C327" s="5" t="s">
        <v>53</v>
      </c>
      <c r="D327" s="15">
        <v>62.61</v>
      </c>
      <c r="E327" s="15">
        <v>62.61</v>
      </c>
      <c r="F327" s="22">
        <f t="shared" si="5"/>
        <v>1</v>
      </c>
      <c r="G327" s="6">
        <v>62610</v>
      </c>
      <c r="H327" s="6">
        <v>62610</v>
      </c>
    </row>
    <row r="328" spans="1:8" ht="25.5" outlineLevel="3">
      <c r="A328" s="4" t="s">
        <v>367</v>
      </c>
      <c r="B328" s="5" t="s">
        <v>368</v>
      </c>
      <c r="C328" s="5"/>
      <c r="D328" s="15">
        <f>D329+D330</f>
        <v>2586</v>
      </c>
      <c r="E328" s="15">
        <f>E329+E330</f>
        <v>2585.9</v>
      </c>
      <c r="F328" s="22">
        <f t="shared" ref="F328:F391" si="8">E328/D328</f>
        <v>0.99996133023975253</v>
      </c>
      <c r="G328" s="6">
        <v>2586000</v>
      </c>
      <c r="H328" s="6">
        <v>2585900</v>
      </c>
    </row>
    <row r="329" spans="1:8" outlineLevel="4">
      <c r="A329" s="4" t="s">
        <v>11</v>
      </c>
      <c r="B329" s="5" t="s">
        <v>368</v>
      </c>
      <c r="C329" s="5" t="s">
        <v>12</v>
      </c>
      <c r="D329" s="15">
        <v>2306.33</v>
      </c>
      <c r="E329" s="15">
        <v>2306.23</v>
      </c>
      <c r="F329" s="22">
        <f t="shared" si="8"/>
        <v>0.99995664107044524</v>
      </c>
      <c r="G329" s="6">
        <v>2306333</v>
      </c>
      <c r="H329" s="6">
        <v>2306233</v>
      </c>
    </row>
    <row r="330" spans="1:8" outlineLevel="4">
      <c r="A330" s="4" t="s">
        <v>13</v>
      </c>
      <c r="B330" s="5" t="s">
        <v>368</v>
      </c>
      <c r="C330" s="5" t="s">
        <v>14</v>
      </c>
      <c r="D330" s="15">
        <v>279.67</v>
      </c>
      <c r="E330" s="15">
        <v>279.67</v>
      </c>
      <c r="F330" s="22">
        <f t="shared" si="8"/>
        <v>1</v>
      </c>
      <c r="G330" s="6">
        <v>279667</v>
      </c>
      <c r="H330" s="6">
        <v>279667</v>
      </c>
    </row>
    <row r="331" spans="1:8" ht="51" outlineLevel="3">
      <c r="A331" s="4" t="s">
        <v>369</v>
      </c>
      <c r="B331" s="5" t="s">
        <v>370</v>
      </c>
      <c r="C331" s="5"/>
      <c r="D331" s="15">
        <f>D332+D333</f>
        <v>1342.55</v>
      </c>
      <c r="E331" s="15">
        <f>E332+E333</f>
        <v>1311.71</v>
      </c>
      <c r="F331" s="22">
        <f t="shared" si="8"/>
        <v>0.97702878849949726</v>
      </c>
      <c r="G331" s="6">
        <v>1342550</v>
      </c>
      <c r="H331" s="6">
        <v>1311712.1200000001</v>
      </c>
    </row>
    <row r="332" spans="1:8" outlineLevel="4">
      <c r="A332" s="4" t="s">
        <v>11</v>
      </c>
      <c r="B332" s="5" t="s">
        <v>370</v>
      </c>
      <c r="C332" s="5" t="s">
        <v>12</v>
      </c>
      <c r="D332" s="15">
        <v>719.5</v>
      </c>
      <c r="E332" s="15">
        <v>694.08</v>
      </c>
      <c r="F332" s="22">
        <f t="shared" si="8"/>
        <v>0.96466990965948585</v>
      </c>
      <c r="G332" s="6">
        <v>719500</v>
      </c>
      <c r="H332" s="6">
        <v>694078.77</v>
      </c>
    </row>
    <row r="333" spans="1:8" outlineLevel="4">
      <c r="A333" s="4" t="s">
        <v>13</v>
      </c>
      <c r="B333" s="5" t="s">
        <v>370</v>
      </c>
      <c r="C333" s="5" t="s">
        <v>14</v>
      </c>
      <c r="D333" s="15">
        <v>623.04999999999995</v>
      </c>
      <c r="E333" s="15">
        <v>617.63</v>
      </c>
      <c r="F333" s="22">
        <f t="shared" si="8"/>
        <v>0.9913008586790788</v>
      </c>
      <c r="G333" s="6">
        <v>623050</v>
      </c>
      <c r="H333" s="6">
        <v>617633.35</v>
      </c>
    </row>
    <row r="334" spans="1:8" ht="38.25" outlineLevel="3">
      <c r="A334" s="4" t="s">
        <v>371</v>
      </c>
      <c r="B334" s="5" t="s">
        <v>372</v>
      </c>
      <c r="C334" s="5"/>
      <c r="D334" s="15">
        <f>D335</f>
        <v>200</v>
      </c>
      <c r="E334" s="15">
        <f>E335</f>
        <v>200</v>
      </c>
      <c r="F334" s="22">
        <f t="shared" si="8"/>
        <v>1</v>
      </c>
      <c r="G334" s="6">
        <v>200000</v>
      </c>
      <c r="H334" s="6">
        <v>199999.79</v>
      </c>
    </row>
    <row r="335" spans="1:8" ht="38.25" outlineLevel="4">
      <c r="A335" s="4" t="s">
        <v>52</v>
      </c>
      <c r="B335" s="5" t="s">
        <v>372</v>
      </c>
      <c r="C335" s="5" t="s">
        <v>53</v>
      </c>
      <c r="D335" s="15">
        <v>200</v>
      </c>
      <c r="E335" s="15">
        <v>200</v>
      </c>
      <c r="F335" s="22">
        <f t="shared" si="8"/>
        <v>1</v>
      </c>
      <c r="G335" s="6">
        <v>200000</v>
      </c>
      <c r="H335" s="6">
        <v>199999.79</v>
      </c>
    </row>
    <row r="336" spans="1:8" ht="25.5">
      <c r="A336" s="11" t="s">
        <v>373</v>
      </c>
      <c r="B336" s="12" t="s">
        <v>374</v>
      </c>
      <c r="C336" s="12"/>
      <c r="D336" s="14">
        <f t="shared" ref="D336:E338" si="9">D337</f>
        <v>55</v>
      </c>
      <c r="E336" s="14">
        <f t="shared" si="9"/>
        <v>55</v>
      </c>
      <c r="F336" s="22">
        <f t="shared" si="8"/>
        <v>1</v>
      </c>
      <c r="G336" s="6">
        <v>55000</v>
      </c>
      <c r="H336" s="6">
        <v>55000</v>
      </c>
    </row>
    <row r="337" spans="1:8" ht="63.75" outlineLevel="2">
      <c r="A337" s="4" t="s">
        <v>375</v>
      </c>
      <c r="B337" s="5" t="s">
        <v>376</v>
      </c>
      <c r="C337" s="5"/>
      <c r="D337" s="15">
        <f t="shared" si="9"/>
        <v>55</v>
      </c>
      <c r="E337" s="15">
        <f t="shared" si="9"/>
        <v>55</v>
      </c>
      <c r="F337" s="22">
        <f t="shared" si="8"/>
        <v>1</v>
      </c>
      <c r="G337" s="6">
        <v>55000</v>
      </c>
      <c r="H337" s="6">
        <v>55000</v>
      </c>
    </row>
    <row r="338" spans="1:8" ht="38.25" outlineLevel="3">
      <c r="A338" s="4" t="s">
        <v>377</v>
      </c>
      <c r="B338" s="5" t="s">
        <v>378</v>
      </c>
      <c r="C338" s="5"/>
      <c r="D338" s="15">
        <f t="shared" si="9"/>
        <v>55</v>
      </c>
      <c r="E338" s="15">
        <f t="shared" si="9"/>
        <v>55</v>
      </c>
      <c r="F338" s="22">
        <f t="shared" si="8"/>
        <v>1</v>
      </c>
      <c r="G338" s="6">
        <v>55000</v>
      </c>
      <c r="H338" s="6">
        <v>55000</v>
      </c>
    </row>
    <row r="339" spans="1:8" ht="38.25" outlineLevel="4">
      <c r="A339" s="4" t="s">
        <v>52</v>
      </c>
      <c r="B339" s="5" t="s">
        <v>378</v>
      </c>
      <c r="C339" s="5" t="s">
        <v>53</v>
      </c>
      <c r="D339" s="15">
        <v>55</v>
      </c>
      <c r="E339" s="15">
        <v>55</v>
      </c>
      <c r="F339" s="22">
        <f t="shared" si="8"/>
        <v>1</v>
      </c>
      <c r="G339" s="6">
        <v>55000</v>
      </c>
      <c r="H339" s="6">
        <v>55000</v>
      </c>
    </row>
    <row r="340" spans="1:8" ht="38.25">
      <c r="A340" s="11" t="s">
        <v>379</v>
      </c>
      <c r="B340" s="12" t="s">
        <v>380</v>
      </c>
      <c r="C340" s="12"/>
      <c r="D340" s="14">
        <f>D341</f>
        <v>12996.16</v>
      </c>
      <c r="E340" s="14">
        <f>E341</f>
        <v>7449.42</v>
      </c>
      <c r="F340" s="22">
        <f t="shared" si="8"/>
        <v>0.573201622633147</v>
      </c>
      <c r="G340" s="6">
        <v>12996154</v>
      </c>
      <c r="H340" s="6">
        <v>7449425.3399999999</v>
      </c>
    </row>
    <row r="341" spans="1:8" ht="51" outlineLevel="2">
      <c r="A341" s="4" t="s">
        <v>381</v>
      </c>
      <c r="B341" s="5" t="s">
        <v>382</v>
      </c>
      <c r="C341" s="5"/>
      <c r="D341" s="15">
        <f>D342+D344+D346+D350</f>
        <v>12996.16</v>
      </c>
      <c r="E341" s="15">
        <f>E342+E344+E346+E350</f>
        <v>7449.42</v>
      </c>
      <c r="F341" s="22">
        <f t="shared" si="8"/>
        <v>0.573201622633147</v>
      </c>
      <c r="G341" s="6">
        <v>12996154</v>
      </c>
      <c r="H341" s="6">
        <v>7449425.3399999999</v>
      </c>
    </row>
    <row r="342" spans="1:8" ht="38.25" outlineLevel="3">
      <c r="A342" s="4" t="s">
        <v>383</v>
      </c>
      <c r="B342" s="5" t="s">
        <v>384</v>
      </c>
      <c r="C342" s="5"/>
      <c r="D342" s="15">
        <f>D343</f>
        <v>2063.58</v>
      </c>
      <c r="E342" s="15">
        <f>E343</f>
        <v>2063.41</v>
      </c>
      <c r="F342" s="22">
        <f t="shared" si="8"/>
        <v>0.99991761889531783</v>
      </c>
      <c r="G342" s="6">
        <v>2063579</v>
      </c>
      <c r="H342" s="6">
        <v>2063411.74</v>
      </c>
    </row>
    <row r="343" spans="1:8" ht="38.25" outlineLevel="4">
      <c r="A343" s="4" t="s">
        <v>52</v>
      </c>
      <c r="B343" s="5" t="s">
        <v>384</v>
      </c>
      <c r="C343" s="5" t="s">
        <v>53</v>
      </c>
      <c r="D343" s="15">
        <v>2063.58</v>
      </c>
      <c r="E343" s="15">
        <v>2063.41</v>
      </c>
      <c r="F343" s="22">
        <f t="shared" si="8"/>
        <v>0.99991761889531783</v>
      </c>
      <c r="G343" s="6">
        <v>2063579</v>
      </c>
      <c r="H343" s="6">
        <v>2063411.74</v>
      </c>
    </row>
    <row r="344" spans="1:8" ht="38.25" outlineLevel="3">
      <c r="A344" s="4" t="s">
        <v>385</v>
      </c>
      <c r="B344" s="5" t="s">
        <v>386</v>
      </c>
      <c r="C344" s="5"/>
      <c r="D344" s="15">
        <f>D345</f>
        <v>641.83000000000004</v>
      </c>
      <c r="E344" s="15">
        <f>E345</f>
        <v>641.16999999999996</v>
      </c>
      <c r="F344" s="22">
        <f t="shared" si="8"/>
        <v>0.99897169032298261</v>
      </c>
      <c r="G344" s="6">
        <v>641825</v>
      </c>
      <c r="H344" s="6">
        <v>641171.30000000005</v>
      </c>
    </row>
    <row r="345" spans="1:8" ht="38.25" outlineLevel="4">
      <c r="A345" s="4" t="s">
        <v>52</v>
      </c>
      <c r="B345" s="5" t="s">
        <v>386</v>
      </c>
      <c r="C345" s="5" t="s">
        <v>53</v>
      </c>
      <c r="D345" s="15">
        <v>641.83000000000004</v>
      </c>
      <c r="E345" s="15">
        <v>641.16999999999996</v>
      </c>
      <c r="F345" s="22">
        <f t="shared" si="8"/>
        <v>0.99897169032298261</v>
      </c>
      <c r="G345" s="6">
        <v>641825</v>
      </c>
      <c r="H345" s="6">
        <v>641171.30000000005</v>
      </c>
    </row>
    <row r="346" spans="1:8" ht="25.5" outlineLevel="3">
      <c r="A346" s="4" t="s">
        <v>387</v>
      </c>
      <c r="B346" s="5" t="s">
        <v>388</v>
      </c>
      <c r="C346" s="5"/>
      <c r="D346" s="15">
        <f>D347+D348+D349</f>
        <v>9161.75</v>
      </c>
      <c r="E346" s="15">
        <f>E347+E348+E349</f>
        <v>4701.54</v>
      </c>
      <c r="F346" s="22">
        <f t="shared" si="8"/>
        <v>0.51317051873277486</v>
      </c>
      <c r="G346" s="6">
        <v>9161750</v>
      </c>
      <c r="H346" s="6">
        <v>4701546.3</v>
      </c>
    </row>
    <row r="347" spans="1:8" ht="38.25" outlineLevel="4">
      <c r="A347" s="4" t="s">
        <v>52</v>
      </c>
      <c r="B347" s="5" t="s">
        <v>388</v>
      </c>
      <c r="C347" s="5" t="s">
        <v>53</v>
      </c>
      <c r="D347" s="15">
        <v>3984.75</v>
      </c>
      <c r="E347" s="15">
        <v>1214.74</v>
      </c>
      <c r="F347" s="22">
        <f t="shared" si="8"/>
        <v>0.30484723006462139</v>
      </c>
      <c r="G347" s="6">
        <v>3984753.78</v>
      </c>
      <c r="H347" s="6">
        <v>1214740.75</v>
      </c>
    </row>
    <row r="348" spans="1:8" outlineLevel="4">
      <c r="A348" s="4" t="s">
        <v>11</v>
      </c>
      <c r="B348" s="5" t="s">
        <v>388</v>
      </c>
      <c r="C348" s="5" t="s">
        <v>12</v>
      </c>
      <c r="D348" s="15">
        <v>324.64999999999998</v>
      </c>
      <c r="E348" s="15">
        <v>324.19</v>
      </c>
      <c r="F348" s="22">
        <f t="shared" si="8"/>
        <v>0.99858308948097962</v>
      </c>
      <c r="G348" s="6">
        <v>324650</v>
      </c>
      <c r="H348" s="6">
        <v>324189.61</v>
      </c>
    </row>
    <row r="349" spans="1:8" ht="63.75" outlineLevel="4">
      <c r="A349" s="4" t="s">
        <v>136</v>
      </c>
      <c r="B349" s="5" t="s">
        <v>388</v>
      </c>
      <c r="C349" s="5" t="s">
        <v>137</v>
      </c>
      <c r="D349" s="15">
        <v>4852.3500000000004</v>
      </c>
      <c r="E349" s="15">
        <v>3162.61</v>
      </c>
      <c r="F349" s="22">
        <f t="shared" si="8"/>
        <v>0.6517687306150628</v>
      </c>
      <c r="G349" s="6">
        <v>4852346.22</v>
      </c>
      <c r="H349" s="6">
        <v>3162615.94</v>
      </c>
    </row>
    <row r="350" spans="1:8" ht="51" outlineLevel="3">
      <c r="A350" s="4" t="s">
        <v>389</v>
      </c>
      <c r="B350" s="5" t="s">
        <v>390</v>
      </c>
      <c r="C350" s="5"/>
      <c r="D350" s="15">
        <f>D351</f>
        <v>1129</v>
      </c>
      <c r="E350" s="15">
        <f>E351</f>
        <v>43.3</v>
      </c>
      <c r="F350" s="22">
        <f t="shared" si="8"/>
        <v>3.8352524357838792E-2</v>
      </c>
      <c r="G350" s="6">
        <v>1129000</v>
      </c>
      <c r="H350" s="6">
        <v>43296</v>
      </c>
    </row>
    <row r="351" spans="1:8" ht="38.25" outlineLevel="4">
      <c r="A351" s="4" t="s">
        <v>52</v>
      </c>
      <c r="B351" s="5" t="s">
        <v>390</v>
      </c>
      <c r="C351" s="5" t="s">
        <v>53</v>
      </c>
      <c r="D351" s="15">
        <v>1129</v>
      </c>
      <c r="E351" s="15">
        <v>43.3</v>
      </c>
      <c r="F351" s="22">
        <f t="shared" si="8"/>
        <v>3.8352524357838792E-2</v>
      </c>
      <c r="G351" s="6">
        <v>1129000</v>
      </c>
      <c r="H351" s="6">
        <v>43296</v>
      </c>
    </row>
    <row r="352" spans="1:8" ht="25.5">
      <c r="A352" s="11" t="s">
        <v>391</v>
      </c>
      <c r="B352" s="12" t="s">
        <v>392</v>
      </c>
      <c r="C352" s="12"/>
      <c r="D352" s="14">
        <f>D353</f>
        <v>1346.78</v>
      </c>
      <c r="E352" s="14">
        <f>E353</f>
        <v>1346.78</v>
      </c>
      <c r="F352" s="22">
        <f t="shared" si="8"/>
        <v>1</v>
      </c>
      <c r="G352" s="6">
        <v>1346780</v>
      </c>
      <c r="H352" s="6">
        <v>1346778.02</v>
      </c>
    </row>
    <row r="353" spans="1:8" ht="38.25" outlineLevel="2">
      <c r="A353" s="4" t="s">
        <v>393</v>
      </c>
      <c r="B353" s="5" t="s">
        <v>394</v>
      </c>
      <c r="C353" s="5"/>
      <c r="D353" s="15">
        <f>D354+D356</f>
        <v>1346.78</v>
      </c>
      <c r="E353" s="15">
        <f>E354+E356</f>
        <v>1346.78</v>
      </c>
      <c r="F353" s="22">
        <f t="shared" si="8"/>
        <v>1</v>
      </c>
      <c r="G353" s="6">
        <v>1346780</v>
      </c>
      <c r="H353" s="6">
        <v>1346778.02</v>
      </c>
    </row>
    <row r="354" spans="1:8" ht="25.5" outlineLevel="3">
      <c r="A354" s="4" t="s">
        <v>395</v>
      </c>
      <c r="B354" s="5" t="s">
        <v>396</v>
      </c>
      <c r="C354" s="5"/>
      <c r="D354" s="15">
        <f>D355</f>
        <v>980</v>
      </c>
      <c r="E354" s="15">
        <f>E355</f>
        <v>980</v>
      </c>
      <c r="F354" s="22">
        <f t="shared" si="8"/>
        <v>1</v>
      </c>
      <c r="G354" s="6">
        <v>980000</v>
      </c>
      <c r="H354" s="6">
        <v>980000</v>
      </c>
    </row>
    <row r="355" spans="1:8" ht="38.25" outlineLevel="4">
      <c r="A355" s="4" t="s">
        <v>52</v>
      </c>
      <c r="B355" s="5" t="s">
        <v>396</v>
      </c>
      <c r="C355" s="5" t="s">
        <v>53</v>
      </c>
      <c r="D355" s="15">
        <v>980</v>
      </c>
      <c r="E355" s="15">
        <v>980</v>
      </c>
      <c r="F355" s="22">
        <f t="shared" si="8"/>
        <v>1</v>
      </c>
      <c r="G355" s="6">
        <v>980000</v>
      </c>
      <c r="H355" s="6">
        <v>980000</v>
      </c>
    </row>
    <row r="356" spans="1:8" outlineLevel="3">
      <c r="A356" s="4" t="s">
        <v>397</v>
      </c>
      <c r="B356" s="5" t="s">
        <v>398</v>
      </c>
      <c r="C356" s="5"/>
      <c r="D356" s="15">
        <f>D357</f>
        <v>366.78</v>
      </c>
      <c r="E356" s="15">
        <f>E357</f>
        <v>366.78</v>
      </c>
      <c r="F356" s="22">
        <f t="shared" si="8"/>
        <v>1</v>
      </c>
      <c r="G356" s="6">
        <v>366780</v>
      </c>
      <c r="H356" s="6">
        <v>366778.02</v>
      </c>
    </row>
    <row r="357" spans="1:8" ht="38.25" outlineLevel="4">
      <c r="A357" s="4" t="s">
        <v>52</v>
      </c>
      <c r="B357" s="5" t="s">
        <v>398</v>
      </c>
      <c r="C357" s="5" t="s">
        <v>53</v>
      </c>
      <c r="D357" s="15">
        <v>366.78</v>
      </c>
      <c r="E357" s="15">
        <v>366.78</v>
      </c>
      <c r="F357" s="22">
        <f t="shared" si="8"/>
        <v>1</v>
      </c>
      <c r="G357" s="6">
        <v>366780</v>
      </c>
      <c r="H357" s="6">
        <v>366778.02</v>
      </c>
    </row>
    <row r="358" spans="1:8" ht="25.5">
      <c r="A358" s="11" t="s">
        <v>399</v>
      </c>
      <c r="B358" s="12" t="s">
        <v>400</v>
      </c>
      <c r="C358" s="12"/>
      <c r="D358" s="14">
        <f>D359</f>
        <v>20171.380000000005</v>
      </c>
      <c r="E358" s="14">
        <f>E359</f>
        <v>18883.330000000002</v>
      </c>
      <c r="F358" s="22">
        <f t="shared" si="8"/>
        <v>0.9361446762690504</v>
      </c>
      <c r="G358" s="6">
        <v>20171380.129999999</v>
      </c>
      <c r="H358" s="6">
        <v>18883328.920000002</v>
      </c>
    </row>
    <row r="359" spans="1:8" ht="38.25" outlineLevel="2">
      <c r="A359" s="4" t="s">
        <v>401</v>
      </c>
      <c r="B359" s="5" t="s">
        <v>402</v>
      </c>
      <c r="C359" s="5"/>
      <c r="D359" s="15">
        <f>D360+D363+D365+D367+D370+D372+D374</f>
        <v>20171.380000000005</v>
      </c>
      <c r="E359" s="15">
        <f>E360+E363+E365+E367+E370+E372+E374</f>
        <v>18883.330000000002</v>
      </c>
      <c r="F359" s="22">
        <f t="shared" si="8"/>
        <v>0.9361446762690504</v>
      </c>
      <c r="G359" s="6">
        <v>20171380.129999999</v>
      </c>
      <c r="H359" s="6">
        <v>18883328.920000002</v>
      </c>
    </row>
    <row r="360" spans="1:8" ht="25.5" outlineLevel="3">
      <c r="A360" s="4" t="s">
        <v>403</v>
      </c>
      <c r="B360" s="5" t="s">
        <v>404</v>
      </c>
      <c r="C360" s="5"/>
      <c r="D360" s="15">
        <f>D361+D362</f>
        <v>5178.5199999999995</v>
      </c>
      <c r="E360" s="15">
        <f>E361+E362</f>
        <v>5168.1400000000003</v>
      </c>
      <c r="F360" s="22">
        <f t="shared" si="8"/>
        <v>0.99799556630079655</v>
      </c>
      <c r="G360" s="6">
        <v>5178518</v>
      </c>
      <c r="H360" s="6">
        <v>5168140.79</v>
      </c>
    </row>
    <row r="361" spans="1:8" ht="38.25" outlineLevel="4">
      <c r="A361" s="4" t="s">
        <v>52</v>
      </c>
      <c r="B361" s="5" t="s">
        <v>404</v>
      </c>
      <c r="C361" s="5" t="s">
        <v>53</v>
      </c>
      <c r="D361" s="15">
        <v>1002.36</v>
      </c>
      <c r="E361" s="15">
        <v>992.59</v>
      </c>
      <c r="F361" s="22">
        <f t="shared" si="8"/>
        <v>0.99025300291312501</v>
      </c>
      <c r="G361" s="6">
        <v>1002360</v>
      </c>
      <c r="H361" s="6">
        <v>992588.88</v>
      </c>
    </row>
    <row r="362" spans="1:8" outlineLevel="4">
      <c r="A362" s="4" t="s">
        <v>11</v>
      </c>
      <c r="B362" s="5" t="s">
        <v>404</v>
      </c>
      <c r="C362" s="5" t="s">
        <v>12</v>
      </c>
      <c r="D362" s="15">
        <v>4176.16</v>
      </c>
      <c r="E362" s="15">
        <v>4175.55</v>
      </c>
      <c r="F362" s="22">
        <f t="shared" si="8"/>
        <v>0.99985393279950963</v>
      </c>
      <c r="G362" s="6">
        <v>4176158</v>
      </c>
      <c r="H362" s="6">
        <v>4175551.91</v>
      </c>
    </row>
    <row r="363" spans="1:8" outlineLevel="3">
      <c r="A363" s="4" t="s">
        <v>405</v>
      </c>
      <c r="B363" s="5" t="s">
        <v>406</v>
      </c>
      <c r="C363" s="5"/>
      <c r="D363" s="15">
        <f>D364</f>
        <v>2435.79</v>
      </c>
      <c r="E363" s="15">
        <f>E364</f>
        <v>2376.09</v>
      </c>
      <c r="F363" s="22">
        <f t="shared" si="8"/>
        <v>0.97549049794933074</v>
      </c>
      <c r="G363" s="6">
        <v>2435790</v>
      </c>
      <c r="H363" s="6">
        <v>2376086</v>
      </c>
    </row>
    <row r="364" spans="1:8" ht="38.25" outlineLevel="4">
      <c r="A364" s="4" t="s">
        <v>52</v>
      </c>
      <c r="B364" s="5" t="s">
        <v>406</v>
      </c>
      <c r="C364" s="5" t="s">
        <v>53</v>
      </c>
      <c r="D364" s="15">
        <v>2435.79</v>
      </c>
      <c r="E364" s="15">
        <v>2376.09</v>
      </c>
      <c r="F364" s="22">
        <f t="shared" si="8"/>
        <v>0.97549049794933074</v>
      </c>
      <c r="G364" s="6">
        <v>2435790</v>
      </c>
      <c r="H364" s="6">
        <v>2376086</v>
      </c>
    </row>
    <row r="365" spans="1:8" outlineLevel="3">
      <c r="A365" s="4" t="s">
        <v>407</v>
      </c>
      <c r="B365" s="5" t="s">
        <v>408</v>
      </c>
      <c r="C365" s="5"/>
      <c r="D365" s="15">
        <f>D366</f>
        <v>1718.69</v>
      </c>
      <c r="E365" s="15">
        <f>E366</f>
        <v>1620.06</v>
      </c>
      <c r="F365" s="22">
        <f t="shared" si="8"/>
        <v>0.94261326940867751</v>
      </c>
      <c r="G365" s="6">
        <v>1718692</v>
      </c>
      <c r="H365" s="6">
        <v>1620060.26</v>
      </c>
    </row>
    <row r="366" spans="1:8" ht="38.25" outlineLevel="4">
      <c r="A366" s="4" t="s">
        <v>52</v>
      </c>
      <c r="B366" s="5" t="s">
        <v>408</v>
      </c>
      <c r="C366" s="5" t="s">
        <v>53</v>
      </c>
      <c r="D366" s="15">
        <v>1718.69</v>
      </c>
      <c r="E366" s="15">
        <v>1620.06</v>
      </c>
      <c r="F366" s="22">
        <f t="shared" si="8"/>
        <v>0.94261326940867751</v>
      </c>
      <c r="G366" s="6">
        <v>1718692</v>
      </c>
      <c r="H366" s="6">
        <v>1620060.26</v>
      </c>
    </row>
    <row r="367" spans="1:8" ht="25.5" outlineLevel="3">
      <c r="A367" s="4" t="s">
        <v>409</v>
      </c>
      <c r="B367" s="5" t="s">
        <v>410</v>
      </c>
      <c r="C367" s="5"/>
      <c r="D367" s="15">
        <f>D368+D369</f>
        <v>8005.8700000000008</v>
      </c>
      <c r="E367" s="15">
        <f>E368+E369</f>
        <v>7709.4500000000007</v>
      </c>
      <c r="F367" s="22">
        <f t="shared" si="8"/>
        <v>0.96297466733784087</v>
      </c>
      <c r="G367" s="6">
        <v>8005868.1299999999</v>
      </c>
      <c r="H367" s="6">
        <v>7709450.8600000003</v>
      </c>
    </row>
    <row r="368" spans="1:8" ht="38.25" outlineLevel="4">
      <c r="A368" s="4" t="s">
        <v>52</v>
      </c>
      <c r="B368" s="5" t="s">
        <v>410</v>
      </c>
      <c r="C368" s="5" t="s">
        <v>53</v>
      </c>
      <c r="D368" s="15">
        <v>3551.81</v>
      </c>
      <c r="E368" s="15">
        <v>3478.65</v>
      </c>
      <c r="F368" s="22">
        <f t="shared" si="8"/>
        <v>0.97940205134846747</v>
      </c>
      <c r="G368" s="6">
        <v>3551805</v>
      </c>
      <c r="H368" s="6">
        <v>3478654.89</v>
      </c>
    </row>
    <row r="369" spans="1:8" outlineLevel="4">
      <c r="A369" s="4" t="s">
        <v>11</v>
      </c>
      <c r="B369" s="5" t="s">
        <v>410</v>
      </c>
      <c r="C369" s="5" t="s">
        <v>12</v>
      </c>
      <c r="D369" s="15">
        <v>4454.0600000000004</v>
      </c>
      <c r="E369" s="15">
        <v>4230.8</v>
      </c>
      <c r="F369" s="22">
        <f t="shared" si="8"/>
        <v>0.94987494555529106</v>
      </c>
      <c r="G369" s="6">
        <v>4454063.13</v>
      </c>
      <c r="H369" s="6">
        <v>4230795.97</v>
      </c>
    </row>
    <row r="370" spans="1:8" ht="25.5" outlineLevel="3">
      <c r="A370" s="4" t="s">
        <v>411</v>
      </c>
      <c r="B370" s="5" t="s">
        <v>412</v>
      </c>
      <c r="C370" s="5"/>
      <c r="D370" s="15">
        <f>D371</f>
        <v>781.27</v>
      </c>
      <c r="E370" s="15">
        <f>E371</f>
        <v>781.27</v>
      </c>
      <c r="F370" s="22">
        <f t="shared" si="8"/>
        <v>1</v>
      </c>
      <c r="G370" s="6">
        <v>781270</v>
      </c>
      <c r="H370" s="6">
        <v>781269</v>
      </c>
    </row>
    <row r="371" spans="1:8" ht="38.25" outlineLevel="4">
      <c r="A371" s="4" t="s">
        <v>52</v>
      </c>
      <c r="B371" s="5" t="s">
        <v>412</v>
      </c>
      <c r="C371" s="5" t="s">
        <v>53</v>
      </c>
      <c r="D371" s="15">
        <v>781.27</v>
      </c>
      <c r="E371" s="15">
        <v>781.27</v>
      </c>
      <c r="F371" s="22">
        <f t="shared" si="8"/>
        <v>1</v>
      </c>
      <c r="G371" s="6">
        <v>781270</v>
      </c>
      <c r="H371" s="6">
        <v>781269</v>
      </c>
    </row>
    <row r="372" spans="1:8" ht="25.5" outlineLevel="3">
      <c r="A372" s="4" t="s">
        <v>413</v>
      </c>
      <c r="B372" s="5" t="s">
        <v>414</v>
      </c>
      <c r="C372" s="5"/>
      <c r="D372" s="15">
        <f>D373</f>
        <v>1454.24</v>
      </c>
      <c r="E372" s="15">
        <f>E373</f>
        <v>1228.32</v>
      </c>
      <c r="F372" s="22">
        <f t="shared" si="8"/>
        <v>0.84464737594894923</v>
      </c>
      <c r="G372" s="6">
        <v>1454242</v>
      </c>
      <c r="H372" s="6">
        <v>1228322.01</v>
      </c>
    </row>
    <row r="373" spans="1:8" ht="38.25" outlineLevel="4">
      <c r="A373" s="4" t="s">
        <v>52</v>
      </c>
      <c r="B373" s="5" t="s">
        <v>414</v>
      </c>
      <c r="C373" s="5" t="s">
        <v>53</v>
      </c>
      <c r="D373" s="15">
        <v>1454.24</v>
      </c>
      <c r="E373" s="15">
        <v>1228.32</v>
      </c>
      <c r="F373" s="22">
        <f t="shared" si="8"/>
        <v>0.84464737594894923</v>
      </c>
      <c r="G373" s="6">
        <v>1454242</v>
      </c>
      <c r="H373" s="6">
        <v>1228322.01</v>
      </c>
    </row>
    <row r="374" spans="1:8" ht="25.5" outlineLevel="3">
      <c r="A374" s="4" t="s">
        <v>415</v>
      </c>
      <c r="B374" s="5" t="s">
        <v>416</v>
      </c>
      <c r="C374" s="5"/>
      <c r="D374" s="15">
        <f>D375</f>
        <v>597</v>
      </c>
      <c r="E374" s="15">
        <f>E375</f>
        <v>0</v>
      </c>
      <c r="F374" s="22">
        <f t="shared" si="8"/>
        <v>0</v>
      </c>
      <c r="G374" s="6">
        <v>597000</v>
      </c>
      <c r="H374" s="6">
        <v>0</v>
      </c>
    </row>
    <row r="375" spans="1:8" ht="38.25" outlineLevel="4">
      <c r="A375" s="4" t="s">
        <v>52</v>
      </c>
      <c r="B375" s="5" t="s">
        <v>416</v>
      </c>
      <c r="C375" s="5" t="s">
        <v>53</v>
      </c>
      <c r="D375" s="15">
        <v>597</v>
      </c>
      <c r="E375" s="15">
        <v>0</v>
      </c>
      <c r="F375" s="22">
        <f t="shared" si="8"/>
        <v>0</v>
      </c>
      <c r="G375" s="6">
        <v>597000</v>
      </c>
      <c r="H375" s="6">
        <v>0</v>
      </c>
    </row>
    <row r="376" spans="1:8" ht="25.5">
      <c r="A376" s="11" t="s">
        <v>417</v>
      </c>
      <c r="B376" s="12" t="s">
        <v>418</v>
      </c>
      <c r="C376" s="12"/>
      <c r="D376" s="14">
        <f>D377+D387+D390+D401+D409+D430+D440+D443+D446</f>
        <v>212335.02999999997</v>
      </c>
      <c r="E376" s="14">
        <f>E377+E387+E390+E401+E409+E430+E440+E443+E446</f>
        <v>204087</v>
      </c>
      <c r="F376" s="22">
        <f t="shared" si="8"/>
        <v>0.96115558511471244</v>
      </c>
      <c r="G376" s="6">
        <v>212335023.81999999</v>
      </c>
      <c r="H376" s="6">
        <v>204087003.55000001</v>
      </c>
    </row>
    <row r="377" spans="1:8" ht="63.75" outlineLevel="2">
      <c r="A377" s="4" t="s">
        <v>419</v>
      </c>
      <c r="B377" s="5" t="s">
        <v>420</v>
      </c>
      <c r="C377" s="5"/>
      <c r="D377" s="15">
        <f>D378+D380+D383+D385</f>
        <v>3289.9300000000003</v>
      </c>
      <c r="E377" s="15">
        <f>E378+E380+E383+E385</f>
        <v>3289.92</v>
      </c>
      <c r="F377" s="22">
        <f t="shared" si="8"/>
        <v>0.99999696042165021</v>
      </c>
      <c r="G377" s="6">
        <v>3289925</v>
      </c>
      <c r="H377" s="6">
        <v>3289922.89</v>
      </c>
    </row>
    <row r="378" spans="1:8" ht="51" outlineLevel="3">
      <c r="A378" s="4" t="s">
        <v>421</v>
      </c>
      <c r="B378" s="5" t="s">
        <v>422</v>
      </c>
      <c r="C378" s="5"/>
      <c r="D378" s="15">
        <f>D379</f>
        <v>1463.55</v>
      </c>
      <c r="E378" s="15">
        <f>E379</f>
        <v>1463.54</v>
      </c>
      <c r="F378" s="22">
        <f t="shared" si="8"/>
        <v>0.99999316729869159</v>
      </c>
      <c r="G378" s="6">
        <v>1463545</v>
      </c>
      <c r="H378" s="6">
        <v>1463545</v>
      </c>
    </row>
    <row r="379" spans="1:8" outlineLevel="4">
      <c r="A379" s="4" t="s">
        <v>11</v>
      </c>
      <c r="B379" s="5" t="s">
        <v>422</v>
      </c>
      <c r="C379" s="5" t="s">
        <v>12</v>
      </c>
      <c r="D379" s="15">
        <v>1463.55</v>
      </c>
      <c r="E379" s="15">
        <v>1463.54</v>
      </c>
      <c r="F379" s="22">
        <f t="shared" si="8"/>
        <v>0.99999316729869159</v>
      </c>
      <c r="G379" s="6">
        <v>1463545</v>
      </c>
      <c r="H379" s="6">
        <v>1463545</v>
      </c>
    </row>
    <row r="380" spans="1:8" ht="25.5" outlineLevel="3">
      <c r="A380" s="4" t="s">
        <v>423</v>
      </c>
      <c r="B380" s="5" t="s">
        <v>424</v>
      </c>
      <c r="C380" s="5"/>
      <c r="D380" s="15">
        <f>D381+D382</f>
        <v>1501.5</v>
      </c>
      <c r="E380" s="15">
        <f>E381+E382</f>
        <v>1501.5</v>
      </c>
      <c r="F380" s="22">
        <f t="shared" si="8"/>
        <v>1</v>
      </c>
      <c r="G380" s="6">
        <v>1501500</v>
      </c>
      <c r="H380" s="6">
        <v>1501500</v>
      </c>
    </row>
    <row r="381" spans="1:8" ht="38.25" outlineLevel="4">
      <c r="A381" s="4" t="s">
        <v>52</v>
      </c>
      <c r="B381" s="5" t="s">
        <v>424</v>
      </c>
      <c r="C381" s="5" t="s">
        <v>53</v>
      </c>
      <c r="D381" s="15">
        <v>951.5</v>
      </c>
      <c r="E381" s="15">
        <v>951.5</v>
      </c>
      <c r="F381" s="22">
        <f t="shared" si="8"/>
        <v>1</v>
      </c>
      <c r="G381" s="6">
        <v>951500</v>
      </c>
      <c r="H381" s="6">
        <v>951500</v>
      </c>
    </row>
    <row r="382" spans="1:8" outlineLevel="4">
      <c r="A382" s="4" t="s">
        <v>11</v>
      </c>
      <c r="B382" s="5" t="s">
        <v>424</v>
      </c>
      <c r="C382" s="5" t="s">
        <v>12</v>
      </c>
      <c r="D382" s="15">
        <v>550</v>
      </c>
      <c r="E382" s="15">
        <v>550</v>
      </c>
      <c r="F382" s="22">
        <f t="shared" si="8"/>
        <v>1</v>
      </c>
      <c r="G382" s="6">
        <v>550000</v>
      </c>
      <c r="H382" s="6">
        <v>550000</v>
      </c>
    </row>
    <row r="383" spans="1:8" ht="25.5" outlineLevel="3">
      <c r="A383" s="4" t="s">
        <v>425</v>
      </c>
      <c r="B383" s="5" t="s">
        <v>426</v>
      </c>
      <c r="C383" s="5"/>
      <c r="D383" s="15">
        <f>D384</f>
        <v>189.94</v>
      </c>
      <c r="E383" s="15">
        <f>E384</f>
        <v>189.94</v>
      </c>
      <c r="F383" s="22">
        <f t="shared" si="8"/>
        <v>1</v>
      </c>
      <c r="G383" s="6">
        <v>189939</v>
      </c>
      <c r="H383" s="6">
        <v>189938.32</v>
      </c>
    </row>
    <row r="384" spans="1:8" ht="38.25" outlineLevel="4">
      <c r="A384" s="4" t="s">
        <v>52</v>
      </c>
      <c r="B384" s="5" t="s">
        <v>426</v>
      </c>
      <c r="C384" s="5" t="s">
        <v>53</v>
      </c>
      <c r="D384" s="15">
        <v>189.94</v>
      </c>
      <c r="E384" s="15">
        <v>189.94</v>
      </c>
      <c r="F384" s="22">
        <f t="shared" si="8"/>
        <v>1</v>
      </c>
      <c r="G384" s="6">
        <v>189939</v>
      </c>
      <c r="H384" s="6">
        <v>189938.32</v>
      </c>
    </row>
    <row r="385" spans="1:8" ht="38.25" outlineLevel="3">
      <c r="A385" s="4" t="s">
        <v>427</v>
      </c>
      <c r="B385" s="5" t="s">
        <v>428</v>
      </c>
      <c r="C385" s="5"/>
      <c r="D385" s="15">
        <f>D386</f>
        <v>134.94</v>
      </c>
      <c r="E385" s="15">
        <f>E386</f>
        <v>134.94</v>
      </c>
      <c r="F385" s="22">
        <f t="shared" si="8"/>
        <v>1</v>
      </c>
      <c r="G385" s="6">
        <v>134941</v>
      </c>
      <c r="H385" s="6">
        <v>134939.57</v>
      </c>
    </row>
    <row r="386" spans="1:8" ht="38.25" outlineLevel="4">
      <c r="A386" s="4" t="s">
        <v>52</v>
      </c>
      <c r="B386" s="5" t="s">
        <v>428</v>
      </c>
      <c r="C386" s="5" t="s">
        <v>53</v>
      </c>
      <c r="D386" s="15">
        <v>134.94</v>
      </c>
      <c r="E386" s="15">
        <v>134.94</v>
      </c>
      <c r="F386" s="22">
        <f t="shared" si="8"/>
        <v>1</v>
      </c>
      <c r="G386" s="6">
        <v>134941</v>
      </c>
      <c r="H386" s="6">
        <v>134939.57</v>
      </c>
    </row>
    <row r="387" spans="1:8" ht="51" outlineLevel="2">
      <c r="A387" s="4" t="s">
        <v>429</v>
      </c>
      <c r="B387" s="5" t="s">
        <v>430</v>
      </c>
      <c r="C387" s="5"/>
      <c r="D387" s="15">
        <f>D388</f>
        <v>9722.59</v>
      </c>
      <c r="E387" s="15">
        <f>E388</f>
        <v>9722.59</v>
      </c>
      <c r="F387" s="22">
        <f t="shared" si="8"/>
        <v>1</v>
      </c>
      <c r="G387" s="6">
        <v>9722591.3699999992</v>
      </c>
      <c r="H387" s="6">
        <v>9722591.3699999992</v>
      </c>
    </row>
    <row r="388" spans="1:8" ht="51" outlineLevel="3">
      <c r="A388" s="4" t="s">
        <v>431</v>
      </c>
      <c r="B388" s="5" t="s">
        <v>432</v>
      </c>
      <c r="C388" s="5"/>
      <c r="D388" s="15">
        <f>D389</f>
        <v>9722.59</v>
      </c>
      <c r="E388" s="15">
        <f>E389</f>
        <v>9722.59</v>
      </c>
      <c r="F388" s="22">
        <f t="shared" si="8"/>
        <v>1</v>
      </c>
      <c r="G388" s="6">
        <v>9722591.3699999992</v>
      </c>
      <c r="H388" s="6">
        <v>9722591.3699999992</v>
      </c>
    </row>
    <row r="389" spans="1:8" ht="38.25" outlineLevel="4">
      <c r="A389" s="4" t="s">
        <v>52</v>
      </c>
      <c r="B389" s="5" t="s">
        <v>432</v>
      </c>
      <c r="C389" s="5" t="s">
        <v>53</v>
      </c>
      <c r="D389" s="15">
        <v>9722.59</v>
      </c>
      <c r="E389" s="15">
        <v>9722.59</v>
      </c>
      <c r="F389" s="22">
        <f t="shared" si="8"/>
        <v>1</v>
      </c>
      <c r="G389" s="6">
        <v>9722591.3699999992</v>
      </c>
      <c r="H389" s="6">
        <v>9722591.3699999992</v>
      </c>
    </row>
    <row r="390" spans="1:8" ht="51" outlineLevel="2">
      <c r="A390" s="4" t="s">
        <v>433</v>
      </c>
      <c r="B390" s="5" t="s">
        <v>434</v>
      </c>
      <c r="C390" s="5"/>
      <c r="D390" s="15">
        <f>D391+D393+D395+D397+D399</f>
        <v>82786.829999999987</v>
      </c>
      <c r="E390" s="15">
        <f>E391+E393+E395+E397+E399</f>
        <v>82180.72</v>
      </c>
      <c r="F390" s="22">
        <f t="shared" si="8"/>
        <v>0.99267866640140723</v>
      </c>
      <c r="G390" s="6">
        <v>82786822.5</v>
      </c>
      <c r="H390" s="6">
        <v>82180715.549999997</v>
      </c>
    </row>
    <row r="391" spans="1:8" ht="51" outlineLevel="3">
      <c r="A391" s="4" t="s">
        <v>435</v>
      </c>
      <c r="B391" s="5" t="s">
        <v>436</v>
      </c>
      <c r="C391" s="5"/>
      <c r="D391" s="15">
        <f>D392</f>
        <v>21115.18</v>
      </c>
      <c r="E391" s="15">
        <f>E392</f>
        <v>21109.07</v>
      </c>
      <c r="F391" s="22">
        <f t="shared" si="8"/>
        <v>0.9997106347187189</v>
      </c>
      <c r="G391" s="6">
        <v>21115175</v>
      </c>
      <c r="H391" s="6">
        <v>21109068.050000001</v>
      </c>
    </row>
    <row r="392" spans="1:8" ht="63.75" outlineLevel="4">
      <c r="A392" s="4" t="s">
        <v>46</v>
      </c>
      <c r="B392" s="5" t="s">
        <v>436</v>
      </c>
      <c r="C392" s="5" t="s">
        <v>47</v>
      </c>
      <c r="D392" s="15">
        <v>21115.18</v>
      </c>
      <c r="E392" s="15">
        <v>21109.07</v>
      </c>
      <c r="F392" s="22">
        <f t="shared" ref="F392:F455" si="10">E392/D392</f>
        <v>0.9997106347187189</v>
      </c>
      <c r="G392" s="6">
        <v>21115175</v>
      </c>
      <c r="H392" s="6">
        <v>21109068.050000001</v>
      </c>
    </row>
    <row r="393" spans="1:8" ht="51" outlineLevel="3">
      <c r="A393" s="4" t="s">
        <v>437</v>
      </c>
      <c r="B393" s="5" t="s">
        <v>438</v>
      </c>
      <c r="C393" s="5"/>
      <c r="D393" s="15">
        <f>D394</f>
        <v>600</v>
      </c>
      <c r="E393" s="15">
        <f>E394</f>
        <v>0</v>
      </c>
      <c r="F393" s="22">
        <f t="shared" si="10"/>
        <v>0</v>
      </c>
      <c r="G393" s="6">
        <v>600000</v>
      </c>
      <c r="H393" s="6">
        <v>0</v>
      </c>
    </row>
    <row r="394" spans="1:8" outlineLevel="4">
      <c r="A394" s="4" t="s">
        <v>11</v>
      </c>
      <c r="B394" s="5" t="s">
        <v>438</v>
      </c>
      <c r="C394" s="5" t="s">
        <v>12</v>
      </c>
      <c r="D394" s="15">
        <v>600</v>
      </c>
      <c r="E394" s="15">
        <v>0</v>
      </c>
      <c r="F394" s="22">
        <f t="shared" si="10"/>
        <v>0</v>
      </c>
      <c r="G394" s="6">
        <v>600000</v>
      </c>
      <c r="H394" s="6">
        <v>0</v>
      </c>
    </row>
    <row r="395" spans="1:8" ht="38.25" outlineLevel="3">
      <c r="A395" s="4" t="s">
        <v>439</v>
      </c>
      <c r="B395" s="5" t="s">
        <v>440</v>
      </c>
      <c r="C395" s="5"/>
      <c r="D395" s="15">
        <f>D396</f>
        <v>12769.03</v>
      </c>
      <c r="E395" s="15">
        <f>E396</f>
        <v>12769.03</v>
      </c>
      <c r="F395" s="22">
        <f t="shared" si="10"/>
        <v>1</v>
      </c>
      <c r="G395" s="6">
        <v>12769030</v>
      </c>
      <c r="H395" s="6">
        <v>12769030</v>
      </c>
    </row>
    <row r="396" spans="1:8" ht="63.75" outlineLevel="4">
      <c r="A396" s="4" t="s">
        <v>46</v>
      </c>
      <c r="B396" s="5" t="s">
        <v>440</v>
      </c>
      <c r="C396" s="5" t="s">
        <v>47</v>
      </c>
      <c r="D396" s="15">
        <v>12769.03</v>
      </c>
      <c r="E396" s="15">
        <v>12769.03</v>
      </c>
      <c r="F396" s="22">
        <f t="shared" si="10"/>
        <v>1</v>
      </c>
      <c r="G396" s="6">
        <v>12769030</v>
      </c>
      <c r="H396" s="6">
        <v>12769030</v>
      </c>
    </row>
    <row r="397" spans="1:8" ht="63.75" outlineLevel="3">
      <c r="A397" s="4" t="s">
        <v>441</v>
      </c>
      <c r="B397" s="5" t="s">
        <v>442</v>
      </c>
      <c r="C397" s="5"/>
      <c r="D397" s="15">
        <f>D398</f>
        <v>8210.81</v>
      </c>
      <c r="E397" s="15">
        <f>E398</f>
        <v>8210.81</v>
      </c>
      <c r="F397" s="22">
        <f t="shared" si="10"/>
        <v>1</v>
      </c>
      <c r="G397" s="6">
        <v>8210809</v>
      </c>
      <c r="H397" s="6">
        <v>8210809</v>
      </c>
    </row>
    <row r="398" spans="1:8" ht="114.75" outlineLevel="4">
      <c r="A398" s="4" t="s">
        <v>76</v>
      </c>
      <c r="B398" s="5" t="s">
        <v>442</v>
      </c>
      <c r="C398" s="5" t="s">
        <v>77</v>
      </c>
      <c r="D398" s="15">
        <v>8210.81</v>
      </c>
      <c r="E398" s="15">
        <v>8210.81</v>
      </c>
      <c r="F398" s="22">
        <f t="shared" si="10"/>
        <v>1</v>
      </c>
      <c r="G398" s="6">
        <v>8210809</v>
      </c>
      <c r="H398" s="6">
        <v>8210809</v>
      </c>
    </row>
    <row r="399" spans="1:8" ht="63.75" outlineLevel="3">
      <c r="A399" s="4" t="s">
        <v>443</v>
      </c>
      <c r="B399" s="5" t="s">
        <v>444</v>
      </c>
      <c r="C399" s="5"/>
      <c r="D399" s="15">
        <f>D400</f>
        <v>40091.81</v>
      </c>
      <c r="E399" s="15">
        <f>E400</f>
        <v>40091.81</v>
      </c>
      <c r="F399" s="22">
        <f t="shared" si="10"/>
        <v>1</v>
      </c>
      <c r="G399" s="6">
        <v>40091808.5</v>
      </c>
      <c r="H399" s="6">
        <v>40091808.5</v>
      </c>
    </row>
    <row r="400" spans="1:8" ht="114.75" outlineLevel="4">
      <c r="A400" s="4" t="s">
        <v>76</v>
      </c>
      <c r="B400" s="5" t="s">
        <v>444</v>
      </c>
      <c r="C400" s="5" t="s">
        <v>77</v>
      </c>
      <c r="D400" s="15">
        <v>40091.81</v>
      </c>
      <c r="E400" s="15">
        <v>40091.81</v>
      </c>
      <c r="F400" s="22">
        <f t="shared" si="10"/>
        <v>1</v>
      </c>
      <c r="G400" s="6">
        <v>40091808.5</v>
      </c>
      <c r="H400" s="6">
        <v>40091808.5</v>
      </c>
    </row>
    <row r="401" spans="1:8" ht="38.25" outlineLevel="2">
      <c r="A401" s="4" t="s">
        <v>445</v>
      </c>
      <c r="B401" s="5" t="s">
        <v>446</v>
      </c>
      <c r="C401" s="5"/>
      <c r="D401" s="15">
        <f>D402+D404+D407</f>
        <v>9783.869999999999</v>
      </c>
      <c r="E401" s="15">
        <f>E402+E404+E407</f>
        <v>9737.9199999999983</v>
      </c>
      <c r="F401" s="22">
        <f t="shared" si="10"/>
        <v>0.99530349442500765</v>
      </c>
      <c r="G401" s="6">
        <v>9783871.9800000004</v>
      </c>
      <c r="H401" s="6">
        <v>9737921.9800000004</v>
      </c>
    </row>
    <row r="402" spans="1:8" ht="38.25" outlineLevel="3">
      <c r="A402" s="4" t="s">
        <v>447</v>
      </c>
      <c r="B402" s="5" t="s">
        <v>448</v>
      </c>
      <c r="C402" s="5"/>
      <c r="D402" s="15">
        <f>D403</f>
        <v>3717.4</v>
      </c>
      <c r="E402" s="15">
        <f>E403</f>
        <v>3717.4</v>
      </c>
      <c r="F402" s="22">
        <f t="shared" si="10"/>
        <v>1</v>
      </c>
      <c r="G402" s="6">
        <v>3717404</v>
      </c>
      <c r="H402" s="6">
        <v>3717404</v>
      </c>
    </row>
    <row r="403" spans="1:8" outlineLevel="4">
      <c r="A403" s="4" t="s">
        <v>11</v>
      </c>
      <c r="B403" s="5" t="s">
        <v>448</v>
      </c>
      <c r="C403" s="5" t="s">
        <v>12</v>
      </c>
      <c r="D403" s="15">
        <v>3717.4</v>
      </c>
      <c r="E403" s="15">
        <v>3717.4</v>
      </c>
      <c r="F403" s="22">
        <f t="shared" si="10"/>
        <v>1</v>
      </c>
      <c r="G403" s="6">
        <v>3717404</v>
      </c>
      <c r="H403" s="6">
        <v>3717404</v>
      </c>
    </row>
    <row r="404" spans="1:8" ht="38.25" outlineLevel="3">
      <c r="A404" s="4" t="s">
        <v>449</v>
      </c>
      <c r="B404" s="5" t="s">
        <v>450</v>
      </c>
      <c r="C404" s="5"/>
      <c r="D404" s="15">
        <f>D405+D406</f>
        <v>6016.4699999999993</v>
      </c>
      <c r="E404" s="15">
        <f>E405+E406</f>
        <v>6016.4699999999993</v>
      </c>
      <c r="F404" s="22">
        <f t="shared" si="10"/>
        <v>1</v>
      </c>
      <c r="G404" s="6">
        <v>6016467.9800000004</v>
      </c>
      <c r="H404" s="6">
        <v>6016467.9800000004</v>
      </c>
    </row>
    <row r="405" spans="1:8" ht="38.25" outlineLevel="4">
      <c r="A405" s="4" t="s">
        <v>52</v>
      </c>
      <c r="B405" s="5" t="s">
        <v>450</v>
      </c>
      <c r="C405" s="5" t="s">
        <v>53</v>
      </c>
      <c r="D405" s="15">
        <v>4542.82</v>
      </c>
      <c r="E405" s="15">
        <v>4542.82</v>
      </c>
      <c r="F405" s="22">
        <f t="shared" si="10"/>
        <v>1</v>
      </c>
      <c r="G405" s="6">
        <v>4542817.9800000004</v>
      </c>
      <c r="H405" s="6">
        <v>4542817.9800000004</v>
      </c>
    </row>
    <row r="406" spans="1:8" ht="63.75" outlineLevel="4">
      <c r="A406" s="4" t="s">
        <v>46</v>
      </c>
      <c r="B406" s="5" t="s">
        <v>450</v>
      </c>
      <c r="C406" s="5" t="s">
        <v>47</v>
      </c>
      <c r="D406" s="15">
        <v>1473.65</v>
      </c>
      <c r="E406" s="15">
        <v>1473.65</v>
      </c>
      <c r="F406" s="22">
        <f t="shared" si="10"/>
        <v>1</v>
      </c>
      <c r="G406" s="6">
        <v>1473650</v>
      </c>
      <c r="H406" s="6">
        <v>1473650</v>
      </c>
    </row>
    <row r="407" spans="1:8" ht="25.5" outlineLevel="3">
      <c r="A407" s="4" t="s">
        <v>451</v>
      </c>
      <c r="B407" s="5" t="s">
        <v>452</v>
      </c>
      <c r="C407" s="5"/>
      <c r="D407" s="15">
        <f>D408</f>
        <v>50</v>
      </c>
      <c r="E407" s="15">
        <f>E408</f>
        <v>4.05</v>
      </c>
      <c r="F407" s="22">
        <f t="shared" si="10"/>
        <v>8.1000000000000003E-2</v>
      </c>
      <c r="G407" s="6">
        <v>50000</v>
      </c>
      <c r="H407" s="6">
        <v>4050</v>
      </c>
    </row>
    <row r="408" spans="1:8" outlineLevel="4">
      <c r="A408" s="4" t="s">
        <v>11</v>
      </c>
      <c r="B408" s="5" t="s">
        <v>452</v>
      </c>
      <c r="C408" s="5" t="s">
        <v>12</v>
      </c>
      <c r="D408" s="15">
        <v>50</v>
      </c>
      <c r="E408" s="15">
        <v>4.05</v>
      </c>
      <c r="F408" s="22">
        <f t="shared" si="10"/>
        <v>8.1000000000000003E-2</v>
      </c>
      <c r="G408" s="6">
        <v>50000</v>
      </c>
      <c r="H408" s="6">
        <v>4050</v>
      </c>
    </row>
    <row r="409" spans="1:8" ht="51" outlineLevel="2">
      <c r="A409" s="4" t="s">
        <v>453</v>
      </c>
      <c r="B409" s="5" t="s">
        <v>454</v>
      </c>
      <c r="C409" s="5"/>
      <c r="D409" s="15">
        <f>D410+D412+D414+D416+D418+D420+D422+D424+D426+D428</f>
        <v>48267.470000000008</v>
      </c>
      <c r="E409" s="15">
        <f>E410+E412+E414+E416+E418+E420+E422+E424+E426+E428</f>
        <v>47815.98</v>
      </c>
      <c r="F409" s="22">
        <f t="shared" si="10"/>
        <v>0.99064608109768326</v>
      </c>
      <c r="G409" s="6">
        <v>48267465.439999998</v>
      </c>
      <c r="H409" s="6">
        <v>47815981.359999999</v>
      </c>
    </row>
    <row r="410" spans="1:8" ht="89.25" outlineLevel="3">
      <c r="A410" s="4" t="s">
        <v>455</v>
      </c>
      <c r="B410" s="5" t="s">
        <v>456</v>
      </c>
      <c r="C410" s="5"/>
      <c r="D410" s="15">
        <f>D411</f>
        <v>2858</v>
      </c>
      <c r="E410" s="15">
        <f>E411</f>
        <v>2858</v>
      </c>
      <c r="F410" s="22">
        <f t="shared" si="10"/>
        <v>1</v>
      </c>
      <c r="G410" s="6">
        <v>2858000</v>
      </c>
      <c r="H410" s="6">
        <v>2858000</v>
      </c>
    </row>
    <row r="411" spans="1:8" ht="38.25" outlineLevel="4">
      <c r="A411" s="4" t="s">
        <v>52</v>
      </c>
      <c r="B411" s="5" t="s">
        <v>456</v>
      </c>
      <c r="C411" s="5" t="s">
        <v>53</v>
      </c>
      <c r="D411" s="15">
        <v>2858</v>
      </c>
      <c r="E411" s="15">
        <v>2858</v>
      </c>
      <c r="F411" s="22">
        <f t="shared" si="10"/>
        <v>1</v>
      </c>
      <c r="G411" s="6">
        <v>2858000</v>
      </c>
      <c r="H411" s="6">
        <v>2858000</v>
      </c>
    </row>
    <row r="412" spans="1:8" ht="51" outlineLevel="3">
      <c r="A412" s="4" t="s">
        <v>457</v>
      </c>
      <c r="B412" s="5" t="s">
        <v>458</v>
      </c>
      <c r="C412" s="5"/>
      <c r="D412" s="15">
        <f>D413</f>
        <v>33435.01</v>
      </c>
      <c r="E412" s="15">
        <f>E413</f>
        <v>33435.01</v>
      </c>
      <c r="F412" s="22">
        <f t="shared" si="10"/>
        <v>1</v>
      </c>
      <c r="G412" s="6">
        <v>33435010</v>
      </c>
      <c r="H412" s="6">
        <v>33435010</v>
      </c>
    </row>
    <row r="413" spans="1:8" outlineLevel="4">
      <c r="A413" s="4" t="s">
        <v>11</v>
      </c>
      <c r="B413" s="5" t="s">
        <v>458</v>
      </c>
      <c r="C413" s="5" t="s">
        <v>12</v>
      </c>
      <c r="D413" s="15">
        <v>33435.01</v>
      </c>
      <c r="E413" s="15">
        <v>33435.01</v>
      </c>
      <c r="F413" s="22">
        <f t="shared" si="10"/>
        <v>1</v>
      </c>
      <c r="G413" s="6">
        <v>33435010</v>
      </c>
      <c r="H413" s="6">
        <v>33435010</v>
      </c>
    </row>
    <row r="414" spans="1:8" ht="51" outlineLevel="3">
      <c r="A414" s="4" t="s">
        <v>459</v>
      </c>
      <c r="B414" s="5" t="s">
        <v>460</v>
      </c>
      <c r="C414" s="5"/>
      <c r="D414" s="15">
        <f>D415</f>
        <v>2322.62</v>
      </c>
      <c r="E414" s="15">
        <f>E415</f>
        <v>2322.62</v>
      </c>
      <c r="F414" s="22">
        <f t="shared" si="10"/>
        <v>1</v>
      </c>
      <c r="G414" s="6">
        <v>2322620</v>
      </c>
      <c r="H414" s="6">
        <v>2322620</v>
      </c>
    </row>
    <row r="415" spans="1:8" outlineLevel="4">
      <c r="A415" s="4" t="s">
        <v>11</v>
      </c>
      <c r="B415" s="5" t="s">
        <v>460</v>
      </c>
      <c r="C415" s="5" t="s">
        <v>12</v>
      </c>
      <c r="D415" s="15">
        <v>2322.62</v>
      </c>
      <c r="E415" s="15">
        <v>2322.62</v>
      </c>
      <c r="F415" s="22">
        <f t="shared" si="10"/>
        <v>1</v>
      </c>
      <c r="G415" s="6">
        <v>2322620</v>
      </c>
      <c r="H415" s="6">
        <v>2322620</v>
      </c>
    </row>
    <row r="416" spans="1:8" ht="38.25" outlineLevel="3">
      <c r="A416" s="4" t="s">
        <v>461</v>
      </c>
      <c r="B416" s="5" t="s">
        <v>462</v>
      </c>
      <c r="C416" s="5"/>
      <c r="D416" s="15">
        <f>D417</f>
        <v>3423.33</v>
      </c>
      <c r="E416" s="15">
        <f>E417</f>
        <v>3377.84</v>
      </c>
      <c r="F416" s="22">
        <f t="shared" si="10"/>
        <v>0.98671176895011592</v>
      </c>
      <c r="G416" s="6">
        <v>3423325</v>
      </c>
      <c r="H416" s="6">
        <v>3377841.74</v>
      </c>
    </row>
    <row r="417" spans="1:8" outlineLevel="4">
      <c r="A417" s="4" t="s">
        <v>11</v>
      </c>
      <c r="B417" s="5" t="s">
        <v>462</v>
      </c>
      <c r="C417" s="5" t="s">
        <v>12</v>
      </c>
      <c r="D417" s="15">
        <v>3423.33</v>
      </c>
      <c r="E417" s="15">
        <v>3377.84</v>
      </c>
      <c r="F417" s="22">
        <f t="shared" si="10"/>
        <v>0.98671176895011592</v>
      </c>
      <c r="G417" s="6">
        <v>3423325</v>
      </c>
      <c r="H417" s="6">
        <v>3377841.74</v>
      </c>
    </row>
    <row r="418" spans="1:8" ht="25.5" outlineLevel="3">
      <c r="A418" s="4" t="s">
        <v>463</v>
      </c>
      <c r="B418" s="5" t="s">
        <v>464</v>
      </c>
      <c r="C418" s="5"/>
      <c r="D418" s="15">
        <f>D419</f>
        <v>700</v>
      </c>
      <c r="E418" s="15">
        <f>E419</f>
        <v>294</v>
      </c>
      <c r="F418" s="22">
        <f t="shared" si="10"/>
        <v>0.42</v>
      </c>
      <c r="G418" s="6">
        <v>700000</v>
      </c>
      <c r="H418" s="6">
        <v>294000</v>
      </c>
    </row>
    <row r="419" spans="1:8" ht="38.25" outlineLevel="4">
      <c r="A419" s="4" t="s">
        <v>52</v>
      </c>
      <c r="B419" s="5" t="s">
        <v>464</v>
      </c>
      <c r="C419" s="5" t="s">
        <v>53</v>
      </c>
      <c r="D419" s="15">
        <v>700</v>
      </c>
      <c r="E419" s="15">
        <v>294</v>
      </c>
      <c r="F419" s="22">
        <f t="shared" si="10"/>
        <v>0.42</v>
      </c>
      <c r="G419" s="6">
        <v>700000</v>
      </c>
      <c r="H419" s="6">
        <v>294000</v>
      </c>
    </row>
    <row r="420" spans="1:8" ht="38.25" outlineLevel="3">
      <c r="A420" s="4" t="s">
        <v>465</v>
      </c>
      <c r="B420" s="5" t="s">
        <v>466</v>
      </c>
      <c r="C420" s="5"/>
      <c r="D420" s="15">
        <f>D421</f>
        <v>2333.33</v>
      </c>
      <c r="E420" s="15">
        <f>E421</f>
        <v>2333.33</v>
      </c>
      <c r="F420" s="22">
        <f t="shared" si="10"/>
        <v>1</v>
      </c>
      <c r="G420" s="6">
        <v>2333333.8199999998</v>
      </c>
      <c r="H420" s="6">
        <v>2333333.8199999998</v>
      </c>
    </row>
    <row r="421" spans="1:8" ht="38.25" outlineLevel="4">
      <c r="A421" s="4" t="s">
        <v>52</v>
      </c>
      <c r="B421" s="5" t="s">
        <v>466</v>
      </c>
      <c r="C421" s="5" t="s">
        <v>53</v>
      </c>
      <c r="D421" s="15">
        <v>2333.33</v>
      </c>
      <c r="E421" s="15">
        <v>2333.33</v>
      </c>
      <c r="F421" s="22">
        <f t="shared" si="10"/>
        <v>1</v>
      </c>
      <c r="G421" s="6">
        <v>2333333.8199999998</v>
      </c>
      <c r="H421" s="6">
        <v>2333333.8199999998</v>
      </c>
    </row>
    <row r="422" spans="1:8" ht="25.5" outlineLevel="3">
      <c r="A422" s="4" t="s">
        <v>467</v>
      </c>
      <c r="B422" s="5" t="s">
        <v>468</v>
      </c>
      <c r="C422" s="5"/>
      <c r="D422" s="15">
        <f>D423</f>
        <v>1966.69</v>
      </c>
      <c r="E422" s="15">
        <f>E423</f>
        <v>1966.69</v>
      </c>
      <c r="F422" s="22">
        <f t="shared" si="10"/>
        <v>1</v>
      </c>
      <c r="G422" s="6">
        <v>1966686.62</v>
      </c>
      <c r="H422" s="6">
        <v>1966686.62</v>
      </c>
    </row>
    <row r="423" spans="1:8" ht="38.25" outlineLevel="4">
      <c r="A423" s="4" t="s">
        <v>52</v>
      </c>
      <c r="B423" s="5" t="s">
        <v>468</v>
      </c>
      <c r="C423" s="5" t="s">
        <v>53</v>
      </c>
      <c r="D423" s="15">
        <v>1966.69</v>
      </c>
      <c r="E423" s="15">
        <v>1966.69</v>
      </c>
      <c r="F423" s="22">
        <f t="shared" si="10"/>
        <v>1</v>
      </c>
      <c r="G423" s="6">
        <v>1966686.62</v>
      </c>
      <c r="H423" s="6">
        <v>1966686.62</v>
      </c>
    </row>
    <row r="424" spans="1:8" ht="38.25" outlineLevel="3">
      <c r="A424" s="4" t="s">
        <v>469</v>
      </c>
      <c r="B424" s="5" t="s">
        <v>470</v>
      </c>
      <c r="C424" s="5"/>
      <c r="D424" s="15">
        <f>D425</f>
        <v>116.49</v>
      </c>
      <c r="E424" s="15">
        <f>E425</f>
        <v>116.49</v>
      </c>
      <c r="F424" s="22">
        <f t="shared" si="10"/>
        <v>1</v>
      </c>
      <c r="G424" s="6">
        <v>116490</v>
      </c>
      <c r="H424" s="6">
        <v>116489.18</v>
      </c>
    </row>
    <row r="425" spans="1:8" ht="38.25" outlineLevel="4">
      <c r="A425" s="4" t="s">
        <v>52</v>
      </c>
      <c r="B425" s="5" t="s">
        <v>470</v>
      </c>
      <c r="C425" s="5" t="s">
        <v>53</v>
      </c>
      <c r="D425" s="15">
        <v>116.49</v>
      </c>
      <c r="E425" s="15">
        <v>116.49</v>
      </c>
      <c r="F425" s="22">
        <f t="shared" si="10"/>
        <v>1</v>
      </c>
      <c r="G425" s="6">
        <v>116490</v>
      </c>
      <c r="H425" s="6">
        <v>116489.18</v>
      </c>
    </row>
    <row r="426" spans="1:8" ht="38.25" outlineLevel="3">
      <c r="A426" s="4" t="s">
        <v>471</v>
      </c>
      <c r="B426" s="5" t="s">
        <v>472</v>
      </c>
      <c r="C426" s="5"/>
      <c r="D426" s="15">
        <f>D427</f>
        <v>670</v>
      </c>
      <c r="E426" s="15">
        <f>E427</f>
        <v>670</v>
      </c>
      <c r="F426" s="22">
        <f t="shared" si="10"/>
        <v>1</v>
      </c>
      <c r="G426" s="6">
        <v>670000</v>
      </c>
      <c r="H426" s="6">
        <v>670000</v>
      </c>
    </row>
    <row r="427" spans="1:8" ht="38.25" outlineLevel="4">
      <c r="A427" s="4" t="s">
        <v>52</v>
      </c>
      <c r="B427" s="5" t="s">
        <v>472</v>
      </c>
      <c r="C427" s="5" t="s">
        <v>53</v>
      </c>
      <c r="D427" s="15">
        <v>670</v>
      </c>
      <c r="E427" s="15">
        <v>670</v>
      </c>
      <c r="F427" s="22">
        <f t="shared" si="10"/>
        <v>1</v>
      </c>
      <c r="G427" s="6">
        <v>670000</v>
      </c>
      <c r="H427" s="6">
        <v>670000</v>
      </c>
    </row>
    <row r="428" spans="1:8" ht="63.75" outlineLevel="3">
      <c r="A428" s="4" t="s">
        <v>473</v>
      </c>
      <c r="B428" s="5" t="s">
        <v>474</v>
      </c>
      <c r="C428" s="5"/>
      <c r="D428" s="15">
        <f>D429</f>
        <v>442</v>
      </c>
      <c r="E428" s="15">
        <f>E429</f>
        <v>442</v>
      </c>
      <c r="F428" s="22">
        <f t="shared" si="10"/>
        <v>1</v>
      </c>
      <c r="G428" s="6">
        <v>442000</v>
      </c>
      <c r="H428" s="6">
        <v>442000</v>
      </c>
    </row>
    <row r="429" spans="1:8" ht="38.25" outlineLevel="4">
      <c r="A429" s="4" t="s">
        <v>52</v>
      </c>
      <c r="B429" s="5" t="s">
        <v>474</v>
      </c>
      <c r="C429" s="5" t="s">
        <v>53</v>
      </c>
      <c r="D429" s="15">
        <v>442</v>
      </c>
      <c r="E429" s="15">
        <v>442</v>
      </c>
      <c r="F429" s="22">
        <f t="shared" si="10"/>
        <v>1</v>
      </c>
      <c r="G429" s="6">
        <v>442000</v>
      </c>
      <c r="H429" s="6">
        <v>442000</v>
      </c>
    </row>
    <row r="430" spans="1:8" ht="51" outlineLevel="2">
      <c r="A430" s="4" t="s">
        <v>475</v>
      </c>
      <c r="B430" s="5" t="s">
        <v>476</v>
      </c>
      <c r="C430" s="5"/>
      <c r="D430" s="15">
        <f>D431+D433+D436+D438</f>
        <v>21613.96</v>
      </c>
      <c r="E430" s="15">
        <f>E431+E433+E436+E438</f>
        <v>15834.46</v>
      </c>
      <c r="F430" s="22">
        <f t="shared" si="10"/>
        <v>0.73260337300522438</v>
      </c>
      <c r="G430" s="6">
        <v>21613955.039999999</v>
      </c>
      <c r="H430" s="6">
        <v>15834456.24</v>
      </c>
    </row>
    <row r="431" spans="1:8" ht="76.5" outlineLevel="3">
      <c r="A431" s="4" t="s">
        <v>477</v>
      </c>
      <c r="B431" s="5" t="s">
        <v>478</v>
      </c>
      <c r="C431" s="5"/>
      <c r="D431" s="15">
        <f>D432</f>
        <v>2508.91</v>
      </c>
      <c r="E431" s="15">
        <f>E432</f>
        <v>2504.71</v>
      </c>
      <c r="F431" s="22">
        <f t="shared" si="10"/>
        <v>0.9983259662562628</v>
      </c>
      <c r="G431" s="6">
        <v>2508910</v>
      </c>
      <c r="H431" s="6">
        <v>2504710</v>
      </c>
    </row>
    <row r="432" spans="1:8" outlineLevel="4">
      <c r="A432" s="4" t="s">
        <v>11</v>
      </c>
      <c r="B432" s="5" t="s">
        <v>478</v>
      </c>
      <c r="C432" s="5" t="s">
        <v>12</v>
      </c>
      <c r="D432" s="15">
        <v>2508.91</v>
      </c>
      <c r="E432" s="15">
        <v>2504.71</v>
      </c>
      <c r="F432" s="22">
        <f t="shared" si="10"/>
        <v>0.9983259662562628</v>
      </c>
      <c r="G432" s="6">
        <v>2508910</v>
      </c>
      <c r="H432" s="6">
        <v>2504710</v>
      </c>
    </row>
    <row r="433" spans="1:8" ht="38.25" outlineLevel="3">
      <c r="A433" s="4" t="s">
        <v>479</v>
      </c>
      <c r="B433" s="5" t="s">
        <v>480</v>
      </c>
      <c r="C433" s="5"/>
      <c r="D433" s="15">
        <f>D434+D435</f>
        <v>16959.439999999999</v>
      </c>
      <c r="E433" s="15">
        <f>E434+E435</f>
        <v>11190.05</v>
      </c>
      <c r="F433" s="22">
        <f t="shared" si="10"/>
        <v>0.65981247022307343</v>
      </c>
      <c r="G433" s="6">
        <v>16959435.039999999</v>
      </c>
      <c r="H433" s="6">
        <v>11190046.51</v>
      </c>
    </row>
    <row r="434" spans="1:8" ht="38.25" outlineLevel="4">
      <c r="A434" s="4" t="s">
        <v>52</v>
      </c>
      <c r="B434" s="5" t="s">
        <v>480</v>
      </c>
      <c r="C434" s="5" t="s">
        <v>53</v>
      </c>
      <c r="D434" s="15">
        <v>16287.4</v>
      </c>
      <c r="E434" s="15">
        <v>10531.25</v>
      </c>
      <c r="F434" s="22">
        <f t="shared" si="10"/>
        <v>0.64658877414443072</v>
      </c>
      <c r="G434" s="6">
        <v>16287395.039999999</v>
      </c>
      <c r="H434" s="6">
        <v>10531246.51</v>
      </c>
    </row>
    <row r="435" spans="1:8" outlineLevel="4">
      <c r="A435" s="4" t="s">
        <v>11</v>
      </c>
      <c r="B435" s="5" t="s">
        <v>480</v>
      </c>
      <c r="C435" s="5" t="s">
        <v>12</v>
      </c>
      <c r="D435" s="15">
        <v>672.04</v>
      </c>
      <c r="E435" s="15">
        <v>658.8</v>
      </c>
      <c r="F435" s="22">
        <f t="shared" si="10"/>
        <v>0.98029879173858703</v>
      </c>
      <c r="G435" s="6">
        <v>672040</v>
      </c>
      <c r="H435" s="6">
        <v>658800</v>
      </c>
    </row>
    <row r="436" spans="1:8" ht="38.25" outlineLevel="3">
      <c r="A436" s="4" t="s">
        <v>481</v>
      </c>
      <c r="B436" s="5" t="s">
        <v>482</v>
      </c>
      <c r="C436" s="5"/>
      <c r="D436" s="15">
        <f>D437</f>
        <v>468.04</v>
      </c>
      <c r="E436" s="15">
        <f>E437</f>
        <v>468.04</v>
      </c>
      <c r="F436" s="22">
        <f t="shared" si="10"/>
        <v>1</v>
      </c>
      <c r="G436" s="6">
        <v>468040</v>
      </c>
      <c r="H436" s="6">
        <v>468040</v>
      </c>
    </row>
    <row r="437" spans="1:8" ht="38.25" outlineLevel="4">
      <c r="A437" s="4" t="s">
        <v>52</v>
      </c>
      <c r="B437" s="5" t="s">
        <v>482</v>
      </c>
      <c r="C437" s="5" t="s">
        <v>53</v>
      </c>
      <c r="D437" s="15">
        <v>468.04</v>
      </c>
      <c r="E437" s="15">
        <v>468.04</v>
      </c>
      <c r="F437" s="22">
        <f t="shared" si="10"/>
        <v>1</v>
      </c>
      <c r="G437" s="6">
        <v>468040</v>
      </c>
      <c r="H437" s="6">
        <v>468040</v>
      </c>
    </row>
    <row r="438" spans="1:8" ht="38.25" outlineLevel="3">
      <c r="A438" s="4" t="s">
        <v>483</v>
      </c>
      <c r="B438" s="5" t="s">
        <v>484</v>
      </c>
      <c r="C438" s="5"/>
      <c r="D438" s="15">
        <f>D439</f>
        <v>1677.57</v>
      </c>
      <c r="E438" s="15">
        <f>E439</f>
        <v>1671.66</v>
      </c>
      <c r="F438" s="22">
        <f t="shared" si="10"/>
        <v>0.99647704715749574</v>
      </c>
      <c r="G438" s="6">
        <v>1677570</v>
      </c>
      <c r="H438" s="6">
        <v>1671659.73</v>
      </c>
    </row>
    <row r="439" spans="1:8" ht="38.25" outlineLevel="4">
      <c r="A439" s="4" t="s">
        <v>52</v>
      </c>
      <c r="B439" s="5" t="s">
        <v>484</v>
      </c>
      <c r="C439" s="5" t="s">
        <v>53</v>
      </c>
      <c r="D439" s="15">
        <v>1677.57</v>
      </c>
      <c r="E439" s="15">
        <v>1671.66</v>
      </c>
      <c r="F439" s="22">
        <f t="shared" si="10"/>
        <v>0.99647704715749574</v>
      </c>
      <c r="G439" s="6">
        <v>1677570</v>
      </c>
      <c r="H439" s="6">
        <v>1671659.73</v>
      </c>
    </row>
    <row r="440" spans="1:8" ht="38.25" outlineLevel="2">
      <c r="A440" s="4" t="s">
        <v>485</v>
      </c>
      <c r="B440" s="5" t="s">
        <v>486</v>
      </c>
      <c r="C440" s="5"/>
      <c r="D440" s="15">
        <f>D441</f>
        <v>4901.47</v>
      </c>
      <c r="E440" s="15">
        <f>E441</f>
        <v>4577.2</v>
      </c>
      <c r="F440" s="22">
        <f t="shared" si="10"/>
        <v>0.93384229629070459</v>
      </c>
      <c r="G440" s="6">
        <v>4901470</v>
      </c>
      <c r="H440" s="6">
        <v>4577202.99</v>
      </c>
    </row>
    <row r="441" spans="1:8" ht="38.25" outlineLevel="3">
      <c r="A441" s="4" t="s">
        <v>487</v>
      </c>
      <c r="B441" s="5" t="s">
        <v>488</v>
      </c>
      <c r="C441" s="5"/>
      <c r="D441" s="15">
        <f>D442</f>
        <v>4901.47</v>
      </c>
      <c r="E441" s="15">
        <f>E442</f>
        <v>4577.2</v>
      </c>
      <c r="F441" s="22">
        <f t="shared" si="10"/>
        <v>0.93384229629070459</v>
      </c>
      <c r="G441" s="6">
        <v>4901470</v>
      </c>
      <c r="H441" s="6">
        <v>4577202.99</v>
      </c>
    </row>
    <row r="442" spans="1:8" outlineLevel="4">
      <c r="A442" s="4" t="s">
        <v>11</v>
      </c>
      <c r="B442" s="5" t="s">
        <v>488</v>
      </c>
      <c r="C442" s="5" t="s">
        <v>12</v>
      </c>
      <c r="D442" s="15">
        <v>4901.47</v>
      </c>
      <c r="E442" s="15">
        <v>4577.2</v>
      </c>
      <c r="F442" s="22">
        <f t="shared" si="10"/>
        <v>0.93384229629070459</v>
      </c>
      <c r="G442" s="6">
        <v>4901470</v>
      </c>
      <c r="H442" s="6">
        <v>4577202.99</v>
      </c>
    </row>
    <row r="443" spans="1:8" ht="51" outlineLevel="2">
      <c r="A443" s="4" t="s">
        <v>489</v>
      </c>
      <c r="B443" s="5" t="s">
        <v>490</v>
      </c>
      <c r="C443" s="5"/>
      <c r="D443" s="15">
        <f>D444</f>
        <v>3176.37</v>
      </c>
      <c r="E443" s="15">
        <f>E444</f>
        <v>3147.92</v>
      </c>
      <c r="F443" s="22">
        <f t="shared" si="10"/>
        <v>0.99104323488762336</v>
      </c>
      <c r="G443" s="6">
        <v>3176370</v>
      </c>
      <c r="H443" s="6">
        <v>3147920</v>
      </c>
    </row>
    <row r="444" spans="1:8" ht="25.5" outlineLevel="3">
      <c r="A444" s="4" t="s">
        <v>491</v>
      </c>
      <c r="B444" s="5" t="s">
        <v>492</v>
      </c>
      <c r="C444" s="5"/>
      <c r="D444" s="15">
        <f>D445</f>
        <v>3176.37</v>
      </c>
      <c r="E444" s="15">
        <f>E445</f>
        <v>3147.92</v>
      </c>
      <c r="F444" s="22">
        <f t="shared" si="10"/>
        <v>0.99104323488762336</v>
      </c>
      <c r="G444" s="6">
        <v>3176370</v>
      </c>
      <c r="H444" s="6">
        <v>3147920</v>
      </c>
    </row>
    <row r="445" spans="1:8" outlineLevel="4">
      <c r="A445" s="4" t="s">
        <v>11</v>
      </c>
      <c r="B445" s="5" t="s">
        <v>492</v>
      </c>
      <c r="C445" s="5" t="s">
        <v>12</v>
      </c>
      <c r="D445" s="15">
        <v>3176.37</v>
      </c>
      <c r="E445" s="15">
        <v>3147.92</v>
      </c>
      <c r="F445" s="22">
        <f t="shared" si="10"/>
        <v>0.99104323488762336</v>
      </c>
      <c r="G445" s="6">
        <v>3176370</v>
      </c>
      <c r="H445" s="6">
        <v>3147920</v>
      </c>
    </row>
    <row r="446" spans="1:8" ht="25.5" outlineLevel="1">
      <c r="A446" s="4" t="s">
        <v>493</v>
      </c>
      <c r="B446" s="5" t="s">
        <v>494</v>
      </c>
      <c r="C446" s="5"/>
      <c r="D446" s="15">
        <f>D447+D454+D457+D460+D464</f>
        <v>28792.539999999994</v>
      </c>
      <c r="E446" s="15">
        <f>E447+E454+E457+E460+E464</f>
        <v>27780.289999999994</v>
      </c>
      <c r="F446" s="22">
        <f t="shared" si="10"/>
        <v>0.96484332399989714</v>
      </c>
      <c r="G446" s="6">
        <v>28792552.489999998</v>
      </c>
      <c r="H446" s="6">
        <v>27780291.170000002</v>
      </c>
    </row>
    <row r="447" spans="1:8" ht="38.25" outlineLevel="2">
      <c r="A447" s="4" t="s">
        <v>495</v>
      </c>
      <c r="B447" s="5" t="s">
        <v>496</v>
      </c>
      <c r="C447" s="5"/>
      <c r="D447" s="15">
        <f>D448+D450+D452</f>
        <v>21573.379999999997</v>
      </c>
      <c r="E447" s="15">
        <f>E448+E450+E452</f>
        <v>20636.21</v>
      </c>
      <c r="F447" s="22">
        <f t="shared" si="10"/>
        <v>0.956558962944147</v>
      </c>
      <c r="G447" s="6">
        <v>21573383</v>
      </c>
      <c r="H447" s="6">
        <v>20636208.100000001</v>
      </c>
    </row>
    <row r="448" spans="1:8" ht="38.25" outlineLevel="3">
      <c r="A448" s="4" t="s">
        <v>497</v>
      </c>
      <c r="B448" s="5" t="s">
        <v>498</v>
      </c>
      <c r="C448" s="5"/>
      <c r="D448" s="15">
        <f>D449</f>
        <v>300</v>
      </c>
      <c r="E448" s="15">
        <f>E449</f>
        <v>300</v>
      </c>
      <c r="F448" s="22">
        <f t="shared" si="10"/>
        <v>1</v>
      </c>
      <c r="G448" s="6">
        <v>300000</v>
      </c>
      <c r="H448" s="6">
        <v>300000</v>
      </c>
    </row>
    <row r="449" spans="1:8" ht="38.25" outlineLevel="4">
      <c r="A449" s="4" t="s">
        <v>52</v>
      </c>
      <c r="B449" s="5" t="s">
        <v>498</v>
      </c>
      <c r="C449" s="5" t="s">
        <v>53</v>
      </c>
      <c r="D449" s="15">
        <v>300</v>
      </c>
      <c r="E449" s="15">
        <v>300</v>
      </c>
      <c r="F449" s="22">
        <f t="shared" si="10"/>
        <v>1</v>
      </c>
      <c r="G449" s="6">
        <v>300000</v>
      </c>
      <c r="H449" s="6">
        <v>300000</v>
      </c>
    </row>
    <row r="450" spans="1:8" ht="25.5" outlineLevel="3">
      <c r="A450" s="4" t="s">
        <v>499</v>
      </c>
      <c r="B450" s="5" t="s">
        <v>500</v>
      </c>
      <c r="C450" s="5"/>
      <c r="D450" s="15">
        <f>D451</f>
        <v>16373.38</v>
      </c>
      <c r="E450" s="15">
        <f>E451</f>
        <v>15460.71</v>
      </c>
      <c r="F450" s="22">
        <f t="shared" si="10"/>
        <v>0.9442589129428377</v>
      </c>
      <c r="G450" s="6">
        <v>16373383</v>
      </c>
      <c r="H450" s="6">
        <v>15460708.1</v>
      </c>
    </row>
    <row r="451" spans="1:8" ht="38.25" outlineLevel="4">
      <c r="A451" s="4" t="s">
        <v>52</v>
      </c>
      <c r="B451" s="5" t="s">
        <v>500</v>
      </c>
      <c r="C451" s="5" t="s">
        <v>53</v>
      </c>
      <c r="D451" s="15">
        <v>16373.38</v>
      </c>
      <c r="E451" s="15">
        <v>15460.71</v>
      </c>
      <c r="F451" s="22">
        <f t="shared" si="10"/>
        <v>0.9442589129428377</v>
      </c>
      <c r="G451" s="6">
        <v>16373383</v>
      </c>
      <c r="H451" s="6">
        <v>15460708.1</v>
      </c>
    </row>
    <row r="452" spans="1:8" ht="25.5" outlineLevel="3">
      <c r="A452" s="4" t="s">
        <v>501</v>
      </c>
      <c r="B452" s="5" t="s">
        <v>502</v>
      </c>
      <c r="C452" s="5"/>
      <c r="D452" s="15">
        <f>D453</f>
        <v>4900</v>
      </c>
      <c r="E452" s="15">
        <f>E453</f>
        <v>4875.5</v>
      </c>
      <c r="F452" s="22">
        <f t="shared" si="10"/>
        <v>0.995</v>
      </c>
      <c r="G452" s="6">
        <v>4900000</v>
      </c>
      <c r="H452" s="6">
        <v>4875500</v>
      </c>
    </row>
    <row r="453" spans="1:8" ht="38.25" outlineLevel="4">
      <c r="A453" s="4" t="s">
        <v>52</v>
      </c>
      <c r="B453" s="5" t="s">
        <v>502</v>
      </c>
      <c r="C453" s="5" t="s">
        <v>53</v>
      </c>
      <c r="D453" s="15">
        <v>4900</v>
      </c>
      <c r="E453" s="15">
        <v>4875.5</v>
      </c>
      <c r="F453" s="22">
        <f t="shared" si="10"/>
        <v>0.995</v>
      </c>
      <c r="G453" s="6">
        <v>4900000</v>
      </c>
      <c r="H453" s="6">
        <v>4875500</v>
      </c>
    </row>
    <row r="454" spans="1:8" ht="51" outlineLevel="2">
      <c r="A454" s="4" t="s">
        <v>503</v>
      </c>
      <c r="B454" s="5" t="s">
        <v>504</v>
      </c>
      <c r="C454" s="5"/>
      <c r="D454" s="15">
        <f>D455</f>
        <v>134.85</v>
      </c>
      <c r="E454" s="15">
        <f>E455</f>
        <v>78.03</v>
      </c>
      <c r="F454" s="22">
        <f t="shared" si="10"/>
        <v>0.57864293659621802</v>
      </c>
      <c r="G454" s="6">
        <v>134854.21</v>
      </c>
      <c r="H454" s="6">
        <v>78026.41</v>
      </c>
    </row>
    <row r="455" spans="1:8" ht="38.25" outlineLevel="3">
      <c r="A455" s="4" t="s">
        <v>505</v>
      </c>
      <c r="B455" s="5" t="s">
        <v>506</v>
      </c>
      <c r="C455" s="5"/>
      <c r="D455" s="15">
        <f>D456</f>
        <v>134.85</v>
      </c>
      <c r="E455" s="15">
        <f>E456</f>
        <v>78.03</v>
      </c>
      <c r="F455" s="22">
        <f t="shared" si="10"/>
        <v>0.57864293659621802</v>
      </c>
      <c r="G455" s="6">
        <v>134854.21</v>
      </c>
      <c r="H455" s="6">
        <v>78026.41</v>
      </c>
    </row>
    <row r="456" spans="1:8" ht="38.25" outlineLevel="4">
      <c r="A456" s="4" t="s">
        <v>52</v>
      </c>
      <c r="B456" s="5" t="s">
        <v>506</v>
      </c>
      <c r="C456" s="5" t="s">
        <v>53</v>
      </c>
      <c r="D456" s="15">
        <v>134.85</v>
      </c>
      <c r="E456" s="15">
        <v>78.03</v>
      </c>
      <c r="F456" s="22">
        <f t="shared" ref="F456:F519" si="11">E456/D456</f>
        <v>0.57864293659621802</v>
      </c>
      <c r="G456" s="6">
        <v>134854.21</v>
      </c>
      <c r="H456" s="6">
        <v>78026.41</v>
      </c>
    </row>
    <row r="457" spans="1:8" ht="25.5" outlineLevel="2">
      <c r="A457" s="4" t="s">
        <v>507</v>
      </c>
      <c r="B457" s="5" t="s">
        <v>508</v>
      </c>
      <c r="C457" s="5"/>
      <c r="D457" s="15">
        <f>D458</f>
        <v>521.51</v>
      </c>
      <c r="E457" s="15">
        <f>E458</f>
        <v>521.51</v>
      </c>
      <c r="F457" s="22">
        <f t="shared" si="11"/>
        <v>1</v>
      </c>
      <c r="G457" s="6">
        <v>521510</v>
      </c>
      <c r="H457" s="6">
        <v>521510</v>
      </c>
    </row>
    <row r="458" spans="1:8" ht="25.5" outlineLevel="3">
      <c r="A458" s="4" t="s">
        <v>509</v>
      </c>
      <c r="B458" s="5" t="s">
        <v>510</v>
      </c>
      <c r="C458" s="5"/>
      <c r="D458" s="15">
        <f>D459</f>
        <v>521.51</v>
      </c>
      <c r="E458" s="15">
        <f>E459</f>
        <v>521.51</v>
      </c>
      <c r="F458" s="22">
        <f t="shared" si="11"/>
        <v>1</v>
      </c>
      <c r="G458" s="6">
        <v>521510</v>
      </c>
      <c r="H458" s="6">
        <v>521510</v>
      </c>
    </row>
    <row r="459" spans="1:8" ht="38.25" outlineLevel="4">
      <c r="A459" s="4" t="s">
        <v>52</v>
      </c>
      <c r="B459" s="5" t="s">
        <v>510</v>
      </c>
      <c r="C459" s="5" t="s">
        <v>53</v>
      </c>
      <c r="D459" s="15">
        <v>521.51</v>
      </c>
      <c r="E459" s="15">
        <v>521.51</v>
      </c>
      <c r="F459" s="22">
        <f t="shared" si="11"/>
        <v>1</v>
      </c>
      <c r="G459" s="6">
        <v>521510</v>
      </c>
      <c r="H459" s="6">
        <v>521510</v>
      </c>
    </row>
    <row r="460" spans="1:8" ht="51" outlineLevel="2">
      <c r="A460" s="4" t="s">
        <v>511</v>
      </c>
      <c r="B460" s="5" t="s">
        <v>512</v>
      </c>
      <c r="C460" s="5"/>
      <c r="D460" s="15">
        <f>D461</f>
        <v>5852.66</v>
      </c>
      <c r="E460" s="15">
        <f>E461</f>
        <v>5834.4</v>
      </c>
      <c r="F460" s="22">
        <f t="shared" si="11"/>
        <v>0.99688005112205391</v>
      </c>
      <c r="G460" s="6">
        <v>5852665.2800000003</v>
      </c>
      <c r="H460" s="6">
        <v>5834406.6600000001</v>
      </c>
    </row>
    <row r="461" spans="1:8" ht="25.5" outlineLevel="3">
      <c r="A461" s="4" t="s">
        <v>513</v>
      </c>
      <c r="B461" s="5" t="s">
        <v>514</v>
      </c>
      <c r="C461" s="5"/>
      <c r="D461" s="15">
        <f>D462+D463</f>
        <v>5852.66</v>
      </c>
      <c r="E461" s="15">
        <f>E462+E463</f>
        <v>5834.4</v>
      </c>
      <c r="F461" s="22">
        <f t="shared" si="11"/>
        <v>0.99688005112205391</v>
      </c>
      <c r="G461" s="6">
        <v>5852665.2800000003</v>
      </c>
      <c r="H461" s="6">
        <v>5834406.6600000001</v>
      </c>
    </row>
    <row r="462" spans="1:8" ht="38.25" outlineLevel="4">
      <c r="A462" s="4" t="s">
        <v>52</v>
      </c>
      <c r="B462" s="5" t="s">
        <v>514</v>
      </c>
      <c r="C462" s="5" t="s">
        <v>53</v>
      </c>
      <c r="D462" s="15">
        <v>5403.54</v>
      </c>
      <c r="E462" s="15">
        <v>5385.28</v>
      </c>
      <c r="F462" s="22">
        <f t="shared" si="11"/>
        <v>0.99662073381523963</v>
      </c>
      <c r="G462" s="6">
        <v>5403542.2800000003</v>
      </c>
      <c r="H462" s="6">
        <v>5385283.6600000001</v>
      </c>
    </row>
    <row r="463" spans="1:8" outlineLevel="4">
      <c r="A463" s="4" t="s">
        <v>11</v>
      </c>
      <c r="B463" s="5" t="s">
        <v>514</v>
      </c>
      <c r="C463" s="5" t="s">
        <v>12</v>
      </c>
      <c r="D463" s="15">
        <v>449.12</v>
      </c>
      <c r="E463" s="15">
        <v>449.12</v>
      </c>
      <c r="F463" s="22">
        <f t="shared" si="11"/>
        <v>1</v>
      </c>
      <c r="G463" s="6">
        <v>449123</v>
      </c>
      <c r="H463" s="6">
        <v>449123</v>
      </c>
    </row>
    <row r="464" spans="1:8" ht="38.25" outlineLevel="2">
      <c r="A464" s="4" t="s">
        <v>515</v>
      </c>
      <c r="B464" s="5" t="s">
        <v>516</v>
      </c>
      <c r="C464" s="5"/>
      <c r="D464" s="15">
        <f>D465</f>
        <v>710.14</v>
      </c>
      <c r="E464" s="15">
        <f>E465</f>
        <v>710.14</v>
      </c>
      <c r="F464" s="22">
        <f t="shared" si="11"/>
        <v>1</v>
      </c>
      <c r="G464" s="6">
        <v>710140</v>
      </c>
      <c r="H464" s="6">
        <v>710140</v>
      </c>
    </row>
    <row r="465" spans="1:8" ht="25.5" outlineLevel="3">
      <c r="A465" s="4" t="s">
        <v>517</v>
      </c>
      <c r="B465" s="5" t="s">
        <v>518</v>
      </c>
      <c r="C465" s="5"/>
      <c r="D465" s="15">
        <f>D466</f>
        <v>710.14</v>
      </c>
      <c r="E465" s="15">
        <f>E466</f>
        <v>710.14</v>
      </c>
      <c r="F465" s="22">
        <f t="shared" si="11"/>
        <v>1</v>
      </c>
      <c r="G465" s="6">
        <v>710140</v>
      </c>
      <c r="H465" s="6">
        <v>710140</v>
      </c>
    </row>
    <row r="466" spans="1:8" ht="38.25" outlineLevel="4">
      <c r="A466" s="4" t="s">
        <v>52</v>
      </c>
      <c r="B466" s="5" t="s">
        <v>518</v>
      </c>
      <c r="C466" s="5" t="s">
        <v>53</v>
      </c>
      <c r="D466" s="15">
        <v>710.14</v>
      </c>
      <c r="E466" s="15">
        <v>710.14</v>
      </c>
      <c r="F466" s="22">
        <f t="shared" si="11"/>
        <v>1</v>
      </c>
      <c r="G466" s="6">
        <v>710140</v>
      </c>
      <c r="H466" s="6">
        <v>710140</v>
      </c>
    </row>
    <row r="467" spans="1:8" ht="25.5">
      <c r="A467" s="11" t="s">
        <v>519</v>
      </c>
      <c r="B467" s="12" t="s">
        <v>520</v>
      </c>
      <c r="C467" s="12"/>
      <c r="D467" s="14">
        <f>D468+D474</f>
        <v>16100.53</v>
      </c>
      <c r="E467" s="14">
        <f>E468+E474</f>
        <v>13083.529999999999</v>
      </c>
      <c r="F467" s="22">
        <f t="shared" si="11"/>
        <v>0.81261486423117735</v>
      </c>
      <c r="G467" s="6">
        <v>16100528.17</v>
      </c>
      <c r="H467" s="6">
        <v>13083532.619999999</v>
      </c>
    </row>
    <row r="468" spans="1:8" ht="51" outlineLevel="2">
      <c r="A468" s="4" t="s">
        <v>521</v>
      </c>
      <c r="B468" s="5" t="s">
        <v>522</v>
      </c>
      <c r="C468" s="5"/>
      <c r="D468" s="15">
        <f>D469+D471</f>
        <v>10765.86</v>
      </c>
      <c r="E468" s="15">
        <f>E469+E471</f>
        <v>9036.9599999999991</v>
      </c>
      <c r="F468" s="22">
        <f t="shared" si="11"/>
        <v>0.83940902073777646</v>
      </c>
      <c r="G468" s="6">
        <v>10765857</v>
      </c>
      <c r="H468" s="6">
        <v>9036962.8699999992</v>
      </c>
    </row>
    <row r="469" spans="1:8" ht="25.5" outlineLevel="3">
      <c r="A469" s="4" t="s">
        <v>523</v>
      </c>
      <c r="B469" s="5" t="s">
        <v>524</v>
      </c>
      <c r="C469" s="5"/>
      <c r="D469" s="15">
        <f>D470</f>
        <v>500</v>
      </c>
      <c r="E469" s="15">
        <f>E470</f>
        <v>0</v>
      </c>
      <c r="F469" s="22">
        <f t="shared" si="11"/>
        <v>0</v>
      </c>
      <c r="G469" s="6">
        <v>500000</v>
      </c>
      <c r="H469" s="6">
        <v>0</v>
      </c>
    </row>
    <row r="470" spans="1:8" ht="38.25" outlineLevel="4">
      <c r="A470" s="4" t="s">
        <v>52</v>
      </c>
      <c r="B470" s="5" t="s">
        <v>524</v>
      </c>
      <c r="C470" s="5" t="s">
        <v>53</v>
      </c>
      <c r="D470" s="15">
        <v>500</v>
      </c>
      <c r="E470" s="15">
        <v>0</v>
      </c>
      <c r="F470" s="22">
        <f t="shared" si="11"/>
        <v>0</v>
      </c>
      <c r="G470" s="6">
        <v>500000</v>
      </c>
      <c r="H470" s="6">
        <v>0</v>
      </c>
    </row>
    <row r="471" spans="1:8" ht="25.5" outlineLevel="3">
      <c r="A471" s="4" t="s">
        <v>525</v>
      </c>
      <c r="B471" s="5" t="s">
        <v>526</v>
      </c>
      <c r="C471" s="5"/>
      <c r="D471" s="15">
        <f>D472+D473</f>
        <v>10265.86</v>
      </c>
      <c r="E471" s="15">
        <f>E472+E473</f>
        <v>9036.9599999999991</v>
      </c>
      <c r="F471" s="22">
        <f t="shared" si="11"/>
        <v>0.88029254246599886</v>
      </c>
      <c r="G471" s="6">
        <v>10265857</v>
      </c>
      <c r="H471" s="6">
        <v>9036962.8699999992</v>
      </c>
    </row>
    <row r="472" spans="1:8" ht="38.25" outlineLevel="4">
      <c r="A472" s="4" t="s">
        <v>52</v>
      </c>
      <c r="B472" s="5" t="s">
        <v>526</v>
      </c>
      <c r="C472" s="5" t="s">
        <v>53</v>
      </c>
      <c r="D472" s="15">
        <v>3876.09</v>
      </c>
      <c r="E472" s="15">
        <v>3876.09</v>
      </c>
      <c r="F472" s="22">
        <f t="shared" si="11"/>
        <v>1</v>
      </c>
      <c r="G472" s="6">
        <v>3876091</v>
      </c>
      <c r="H472" s="6">
        <v>3876086.51</v>
      </c>
    </row>
    <row r="473" spans="1:8" outlineLevel="4">
      <c r="A473" s="4" t="s">
        <v>11</v>
      </c>
      <c r="B473" s="5" t="s">
        <v>526</v>
      </c>
      <c r="C473" s="5" t="s">
        <v>12</v>
      </c>
      <c r="D473" s="15">
        <v>6389.77</v>
      </c>
      <c r="E473" s="15">
        <v>5160.87</v>
      </c>
      <c r="F473" s="22">
        <f t="shared" si="11"/>
        <v>0.80767695863857381</v>
      </c>
      <c r="G473" s="6">
        <v>6389766</v>
      </c>
      <c r="H473" s="6">
        <v>5160876.3600000003</v>
      </c>
    </row>
    <row r="474" spans="1:8" ht="51" outlineLevel="2">
      <c r="A474" s="4" t="s">
        <v>527</v>
      </c>
      <c r="B474" s="5" t="s">
        <v>528</v>
      </c>
      <c r="C474" s="5"/>
      <c r="D474" s="15">
        <f>D475</f>
        <v>5334.67</v>
      </c>
      <c r="E474" s="15">
        <f>E475</f>
        <v>4046.57</v>
      </c>
      <c r="F474" s="22">
        <f t="shared" si="11"/>
        <v>0.75854176547002905</v>
      </c>
      <c r="G474" s="6">
        <v>5334671.17</v>
      </c>
      <c r="H474" s="6">
        <v>4046569.75</v>
      </c>
    </row>
    <row r="475" spans="1:8" ht="38.25" outlineLevel="3">
      <c r="A475" s="4" t="s">
        <v>529</v>
      </c>
      <c r="B475" s="5" t="s">
        <v>530</v>
      </c>
      <c r="C475" s="5"/>
      <c r="D475" s="15">
        <f>D476</f>
        <v>5334.67</v>
      </c>
      <c r="E475" s="15">
        <f>E476</f>
        <v>4046.57</v>
      </c>
      <c r="F475" s="22">
        <f t="shared" si="11"/>
        <v>0.75854176547002905</v>
      </c>
      <c r="G475" s="6">
        <v>5334671.17</v>
      </c>
      <c r="H475" s="6">
        <v>4046569.75</v>
      </c>
    </row>
    <row r="476" spans="1:8" ht="38.25" outlineLevel="4">
      <c r="A476" s="4" t="s">
        <v>52</v>
      </c>
      <c r="B476" s="5" t="s">
        <v>530</v>
      </c>
      <c r="C476" s="5" t="s">
        <v>53</v>
      </c>
      <c r="D476" s="15">
        <v>5334.67</v>
      </c>
      <c r="E476" s="15">
        <v>4046.57</v>
      </c>
      <c r="F476" s="22">
        <f t="shared" si="11"/>
        <v>0.75854176547002905</v>
      </c>
      <c r="G476" s="6">
        <v>5334671.17</v>
      </c>
      <c r="H476" s="6">
        <v>4046569.75</v>
      </c>
    </row>
    <row r="477" spans="1:8" ht="25.5">
      <c r="A477" s="11" t="s">
        <v>531</v>
      </c>
      <c r="B477" s="12" t="s">
        <v>532</v>
      </c>
      <c r="C477" s="12"/>
      <c r="D477" s="14">
        <f t="shared" ref="D477:E479" si="12">D478</f>
        <v>2037.65</v>
      </c>
      <c r="E477" s="14">
        <f t="shared" si="12"/>
        <v>2037.65</v>
      </c>
      <c r="F477" s="22">
        <f t="shared" si="11"/>
        <v>1</v>
      </c>
      <c r="G477" s="6">
        <v>2037646.8</v>
      </c>
      <c r="H477" s="6">
        <v>2037646.8</v>
      </c>
    </row>
    <row r="478" spans="1:8" ht="25.5" outlineLevel="2">
      <c r="A478" s="4" t="s">
        <v>533</v>
      </c>
      <c r="B478" s="5" t="s">
        <v>534</v>
      </c>
      <c r="C478" s="5"/>
      <c r="D478" s="15">
        <f t="shared" si="12"/>
        <v>2037.65</v>
      </c>
      <c r="E478" s="15">
        <f t="shared" si="12"/>
        <v>2037.65</v>
      </c>
      <c r="F478" s="22">
        <f t="shared" si="11"/>
        <v>1</v>
      </c>
      <c r="G478" s="6">
        <v>2037646.8</v>
      </c>
      <c r="H478" s="6">
        <v>2037646.8</v>
      </c>
    </row>
    <row r="479" spans="1:8" ht="25.5" outlineLevel="3">
      <c r="A479" s="4" t="s">
        <v>535</v>
      </c>
      <c r="B479" s="5" t="s">
        <v>536</v>
      </c>
      <c r="C479" s="5"/>
      <c r="D479" s="15">
        <f t="shared" si="12"/>
        <v>2037.65</v>
      </c>
      <c r="E479" s="15">
        <f t="shared" si="12"/>
        <v>2037.65</v>
      </c>
      <c r="F479" s="22">
        <f t="shared" si="11"/>
        <v>1</v>
      </c>
      <c r="G479" s="6">
        <v>2037646.8</v>
      </c>
      <c r="H479" s="6">
        <v>2037646.8</v>
      </c>
    </row>
    <row r="480" spans="1:8" ht="25.5" outlineLevel="4">
      <c r="A480" s="4" t="s">
        <v>64</v>
      </c>
      <c r="B480" s="5" t="s">
        <v>536</v>
      </c>
      <c r="C480" s="5" t="s">
        <v>65</v>
      </c>
      <c r="D480" s="15">
        <v>2037.65</v>
      </c>
      <c r="E480" s="15">
        <v>2037.65</v>
      </c>
      <c r="F480" s="22">
        <f t="shared" si="11"/>
        <v>1</v>
      </c>
      <c r="G480" s="6">
        <v>2037646.8</v>
      </c>
      <c r="H480" s="6">
        <v>2037646.8</v>
      </c>
    </row>
    <row r="481" spans="1:8" ht="25.5">
      <c r="A481" s="11" t="s">
        <v>537</v>
      </c>
      <c r="B481" s="12" t="s">
        <v>538</v>
      </c>
      <c r="C481" s="12"/>
      <c r="D481" s="14">
        <f t="shared" ref="D481:E483" si="13">D482</f>
        <v>197</v>
      </c>
      <c r="E481" s="14">
        <f t="shared" si="13"/>
        <v>197</v>
      </c>
      <c r="F481" s="22">
        <f t="shared" si="11"/>
        <v>1</v>
      </c>
      <c r="G481" s="6">
        <v>197000</v>
      </c>
      <c r="H481" s="6">
        <v>197000</v>
      </c>
    </row>
    <row r="482" spans="1:8" ht="25.5" outlineLevel="2">
      <c r="A482" s="4" t="s">
        <v>539</v>
      </c>
      <c r="B482" s="5" t="s">
        <v>540</v>
      </c>
      <c r="C482" s="5"/>
      <c r="D482" s="15">
        <f t="shared" si="13"/>
        <v>197</v>
      </c>
      <c r="E482" s="15">
        <f t="shared" si="13"/>
        <v>197</v>
      </c>
      <c r="F482" s="22">
        <f t="shared" si="11"/>
        <v>1</v>
      </c>
      <c r="G482" s="6">
        <v>197000</v>
      </c>
      <c r="H482" s="6">
        <v>197000</v>
      </c>
    </row>
    <row r="483" spans="1:8" ht="38.25" outlineLevel="3">
      <c r="A483" s="4" t="s">
        <v>541</v>
      </c>
      <c r="B483" s="5" t="s">
        <v>542</v>
      </c>
      <c r="C483" s="5"/>
      <c r="D483" s="15">
        <f t="shared" si="13"/>
        <v>197</v>
      </c>
      <c r="E483" s="15">
        <f t="shared" si="13"/>
        <v>197</v>
      </c>
      <c r="F483" s="22">
        <f t="shared" si="11"/>
        <v>1</v>
      </c>
      <c r="G483" s="6">
        <v>197000</v>
      </c>
      <c r="H483" s="6">
        <v>197000</v>
      </c>
    </row>
    <row r="484" spans="1:8" ht="38.25" outlineLevel="4">
      <c r="A484" s="4" t="s">
        <v>52</v>
      </c>
      <c r="B484" s="5" t="s">
        <v>542</v>
      </c>
      <c r="C484" s="5" t="s">
        <v>53</v>
      </c>
      <c r="D484" s="15">
        <v>197</v>
      </c>
      <c r="E484" s="15">
        <v>197</v>
      </c>
      <c r="F484" s="22">
        <f t="shared" si="11"/>
        <v>1</v>
      </c>
      <c r="G484" s="6">
        <v>197000</v>
      </c>
      <c r="H484" s="6">
        <v>197000</v>
      </c>
    </row>
    <row r="485" spans="1:8" ht="25.5">
      <c r="A485" s="11" t="s">
        <v>543</v>
      </c>
      <c r="B485" s="12" t="s">
        <v>544</v>
      </c>
      <c r="C485" s="12"/>
      <c r="D485" s="14">
        <f t="shared" ref="D485:E487" si="14">D486</f>
        <v>32629.63</v>
      </c>
      <c r="E485" s="14">
        <f t="shared" si="14"/>
        <v>32629.63</v>
      </c>
      <c r="F485" s="22">
        <f t="shared" si="11"/>
        <v>1</v>
      </c>
      <c r="G485" s="6">
        <v>32629626</v>
      </c>
      <c r="H485" s="6">
        <v>32629626</v>
      </c>
    </row>
    <row r="486" spans="1:8" ht="38.25" outlineLevel="2">
      <c r="A486" s="4" t="s">
        <v>545</v>
      </c>
      <c r="B486" s="5" t="s">
        <v>546</v>
      </c>
      <c r="C486" s="5"/>
      <c r="D486" s="15">
        <f t="shared" si="14"/>
        <v>32629.63</v>
      </c>
      <c r="E486" s="15">
        <f t="shared" si="14"/>
        <v>32629.63</v>
      </c>
      <c r="F486" s="22">
        <f t="shared" si="11"/>
        <v>1</v>
      </c>
      <c r="G486" s="6">
        <v>32629626</v>
      </c>
      <c r="H486" s="6">
        <v>32629626</v>
      </c>
    </row>
    <row r="487" spans="1:8" ht="25.5" outlineLevel="3">
      <c r="A487" s="4" t="s">
        <v>547</v>
      </c>
      <c r="B487" s="5" t="s">
        <v>548</v>
      </c>
      <c r="C487" s="5"/>
      <c r="D487" s="15">
        <f t="shared" si="14"/>
        <v>32629.63</v>
      </c>
      <c r="E487" s="15">
        <f t="shared" si="14"/>
        <v>32629.63</v>
      </c>
      <c r="F487" s="22">
        <f t="shared" si="11"/>
        <v>1</v>
      </c>
      <c r="G487" s="6">
        <v>32629626</v>
      </c>
      <c r="H487" s="6">
        <v>32629626</v>
      </c>
    </row>
    <row r="488" spans="1:8" outlineLevel="4">
      <c r="A488" s="4" t="s">
        <v>11</v>
      </c>
      <c r="B488" s="5" t="s">
        <v>548</v>
      </c>
      <c r="C488" s="5" t="s">
        <v>12</v>
      </c>
      <c r="D488" s="15">
        <v>32629.63</v>
      </c>
      <c r="E488" s="15">
        <v>32629.63</v>
      </c>
      <c r="F488" s="22">
        <f t="shared" si="11"/>
        <v>1</v>
      </c>
      <c r="G488" s="6">
        <v>32629626</v>
      </c>
      <c r="H488" s="6">
        <v>32629626</v>
      </c>
    </row>
    <row r="489" spans="1:8" ht="25.5">
      <c r="A489" s="11" t="s">
        <v>549</v>
      </c>
      <c r="B489" s="12" t="s">
        <v>550</v>
      </c>
      <c r="C489" s="12"/>
      <c r="D489" s="14">
        <f>D490+D493</f>
        <v>108.5</v>
      </c>
      <c r="E489" s="14">
        <f>E490+E493</f>
        <v>108.5</v>
      </c>
      <c r="F489" s="22">
        <f t="shared" si="11"/>
        <v>1</v>
      </c>
      <c r="G489" s="6">
        <v>108504.06</v>
      </c>
      <c r="H489" s="6">
        <v>108504.06</v>
      </c>
    </row>
    <row r="490" spans="1:8" ht="127.5" outlineLevel="2">
      <c r="A490" s="4" t="s">
        <v>551</v>
      </c>
      <c r="B490" s="5" t="s">
        <v>552</v>
      </c>
      <c r="C490" s="5"/>
      <c r="D490" s="15">
        <f>D491</f>
        <v>102.5</v>
      </c>
      <c r="E490" s="15">
        <f>E491</f>
        <v>102.5</v>
      </c>
      <c r="F490" s="22">
        <f t="shared" si="11"/>
        <v>1</v>
      </c>
      <c r="G490" s="6">
        <v>102504.06</v>
      </c>
      <c r="H490" s="6">
        <v>102504.06</v>
      </c>
    </row>
    <row r="491" spans="1:8" ht="38.25" outlineLevel="3">
      <c r="A491" s="4" t="s">
        <v>553</v>
      </c>
      <c r="B491" s="5" t="s">
        <v>554</v>
      </c>
      <c r="C491" s="5"/>
      <c r="D491" s="15">
        <f>D492</f>
        <v>102.5</v>
      </c>
      <c r="E491" s="15">
        <f>E492</f>
        <v>102.5</v>
      </c>
      <c r="F491" s="22">
        <f t="shared" si="11"/>
        <v>1</v>
      </c>
      <c r="G491" s="6">
        <v>102504.06</v>
      </c>
      <c r="H491" s="6">
        <v>102504.06</v>
      </c>
    </row>
    <row r="492" spans="1:8" ht="38.25" outlineLevel="4">
      <c r="A492" s="4" t="s">
        <v>52</v>
      </c>
      <c r="B492" s="5" t="s">
        <v>554</v>
      </c>
      <c r="C492" s="5" t="s">
        <v>53</v>
      </c>
      <c r="D492" s="15">
        <v>102.5</v>
      </c>
      <c r="E492" s="15">
        <v>102.5</v>
      </c>
      <c r="F492" s="22">
        <f t="shared" si="11"/>
        <v>1</v>
      </c>
      <c r="G492" s="6">
        <v>102504.06</v>
      </c>
      <c r="H492" s="6">
        <v>102504.06</v>
      </c>
    </row>
    <row r="493" spans="1:8" ht="76.5" outlineLevel="2">
      <c r="A493" s="4" t="s">
        <v>555</v>
      </c>
      <c r="B493" s="5" t="s">
        <v>556</v>
      </c>
      <c r="C493" s="5"/>
      <c r="D493" s="15">
        <f>D494</f>
        <v>6</v>
      </c>
      <c r="E493" s="15">
        <f>E494</f>
        <v>6</v>
      </c>
      <c r="F493" s="22">
        <f t="shared" si="11"/>
        <v>1</v>
      </c>
      <c r="G493" s="6">
        <v>6000</v>
      </c>
      <c r="H493" s="6">
        <v>6000</v>
      </c>
    </row>
    <row r="494" spans="1:8" ht="63.75" outlineLevel="3">
      <c r="A494" s="4" t="s">
        <v>557</v>
      </c>
      <c r="B494" s="5" t="s">
        <v>558</v>
      </c>
      <c r="C494" s="5"/>
      <c r="D494" s="15">
        <f>D495</f>
        <v>6</v>
      </c>
      <c r="E494" s="15">
        <f>E495</f>
        <v>6</v>
      </c>
      <c r="F494" s="22">
        <f t="shared" si="11"/>
        <v>1</v>
      </c>
      <c r="G494" s="6">
        <v>6000</v>
      </c>
      <c r="H494" s="6">
        <v>6000</v>
      </c>
    </row>
    <row r="495" spans="1:8" ht="38.25" outlineLevel="4">
      <c r="A495" s="4" t="s">
        <v>52</v>
      </c>
      <c r="B495" s="5" t="s">
        <v>558</v>
      </c>
      <c r="C495" s="5" t="s">
        <v>53</v>
      </c>
      <c r="D495" s="15">
        <v>6</v>
      </c>
      <c r="E495" s="15">
        <v>6</v>
      </c>
      <c r="F495" s="22">
        <f t="shared" si="11"/>
        <v>1</v>
      </c>
      <c r="G495" s="6">
        <v>6000</v>
      </c>
      <c r="H495" s="6">
        <v>6000</v>
      </c>
    </row>
    <row r="496" spans="1:8">
      <c r="A496" s="11" t="s">
        <v>559</v>
      </c>
      <c r="B496" s="12" t="s">
        <v>560</v>
      </c>
      <c r="C496" s="12"/>
      <c r="D496" s="18">
        <f>D497+D506+D510</f>
        <v>168542.24</v>
      </c>
      <c r="E496" s="18">
        <f>E497+E506+E510</f>
        <v>147320.55000000002</v>
      </c>
      <c r="F496" s="22">
        <f t="shared" si="11"/>
        <v>0.87408681645621911</v>
      </c>
      <c r="G496" s="6">
        <v>168542266.31999999</v>
      </c>
      <c r="H496" s="6">
        <v>147320551.97999999</v>
      </c>
    </row>
    <row r="497" spans="1:8" outlineLevel="1">
      <c r="A497" s="4" t="s">
        <v>561</v>
      </c>
      <c r="B497" s="5" t="s">
        <v>562</v>
      </c>
      <c r="C497" s="5"/>
      <c r="D497" s="15">
        <f>D498</f>
        <v>1994.88</v>
      </c>
      <c r="E497" s="15">
        <f>E498</f>
        <v>1906.14</v>
      </c>
      <c r="F497" s="22">
        <f t="shared" si="11"/>
        <v>0.95551612127045238</v>
      </c>
      <c r="G497" s="6">
        <v>1994876.17</v>
      </c>
      <c r="H497" s="6">
        <v>1906134.5</v>
      </c>
    </row>
    <row r="498" spans="1:8" outlineLevel="2">
      <c r="A498" s="4" t="s">
        <v>563</v>
      </c>
      <c r="B498" s="5" t="s">
        <v>564</v>
      </c>
      <c r="C498" s="5"/>
      <c r="D498" s="15">
        <f>D499+D504</f>
        <v>1994.88</v>
      </c>
      <c r="E498" s="15">
        <f>E499+E504</f>
        <v>1906.14</v>
      </c>
      <c r="F498" s="22">
        <f t="shared" si="11"/>
        <v>0.95551612127045238</v>
      </c>
      <c r="G498" s="6">
        <v>1994876.17</v>
      </c>
      <c r="H498" s="6">
        <v>1906134.5</v>
      </c>
    </row>
    <row r="499" spans="1:8" ht="25.5" outlineLevel="3">
      <c r="A499" s="4" t="s">
        <v>565</v>
      </c>
      <c r="B499" s="5" t="s">
        <v>566</v>
      </c>
      <c r="C499" s="5"/>
      <c r="D499" s="15">
        <f>D500+D501+D502+D503</f>
        <v>1992.8300000000002</v>
      </c>
      <c r="E499" s="15">
        <f>E500+E501+E502+E503</f>
        <v>1904.17</v>
      </c>
      <c r="F499" s="22">
        <f t="shared" si="11"/>
        <v>0.95551050516100211</v>
      </c>
      <c r="G499" s="6">
        <v>1992828.17</v>
      </c>
      <c r="H499" s="6">
        <v>1904162.29</v>
      </c>
    </row>
    <row r="500" spans="1:8" ht="38.25" outlineLevel="4">
      <c r="A500" s="4" t="s">
        <v>52</v>
      </c>
      <c r="B500" s="5" t="s">
        <v>566</v>
      </c>
      <c r="C500" s="5" t="s">
        <v>53</v>
      </c>
      <c r="D500" s="15">
        <v>9.43</v>
      </c>
      <c r="E500" s="15">
        <v>9.43</v>
      </c>
      <c r="F500" s="22">
        <f t="shared" si="11"/>
        <v>1</v>
      </c>
      <c r="G500" s="6">
        <v>9424.98</v>
      </c>
      <c r="H500" s="6">
        <v>9424.98</v>
      </c>
    </row>
    <row r="501" spans="1:8" outlineLevel="4">
      <c r="A501" s="4" t="s">
        <v>11</v>
      </c>
      <c r="B501" s="5" t="s">
        <v>566</v>
      </c>
      <c r="C501" s="5" t="s">
        <v>12</v>
      </c>
      <c r="D501" s="15">
        <v>1417.67</v>
      </c>
      <c r="E501" s="15">
        <v>1417.67</v>
      </c>
      <c r="F501" s="22">
        <f t="shared" si="11"/>
        <v>1</v>
      </c>
      <c r="G501" s="6">
        <v>1417671.2</v>
      </c>
      <c r="H501" s="6">
        <v>1417671.2</v>
      </c>
    </row>
    <row r="502" spans="1:8" outlineLevel="4">
      <c r="A502" s="4" t="s">
        <v>567</v>
      </c>
      <c r="B502" s="5" t="s">
        <v>566</v>
      </c>
      <c r="C502" s="5" t="s">
        <v>568</v>
      </c>
      <c r="D502" s="15">
        <v>478.23</v>
      </c>
      <c r="E502" s="15">
        <v>389.57</v>
      </c>
      <c r="F502" s="22">
        <f t="shared" si="11"/>
        <v>0.81460803379127189</v>
      </c>
      <c r="G502" s="6">
        <v>478231.99</v>
      </c>
      <c r="H502" s="6">
        <v>389566.11</v>
      </c>
    </row>
    <row r="503" spans="1:8" outlineLevel="4">
      <c r="A503" s="4" t="s">
        <v>282</v>
      </c>
      <c r="B503" s="5" t="s">
        <v>566</v>
      </c>
      <c r="C503" s="5" t="s">
        <v>283</v>
      </c>
      <c r="D503" s="15">
        <v>87.5</v>
      </c>
      <c r="E503" s="15">
        <v>87.5</v>
      </c>
      <c r="F503" s="22">
        <f t="shared" si="11"/>
        <v>1</v>
      </c>
      <c r="G503" s="6">
        <v>87500</v>
      </c>
      <c r="H503" s="6">
        <v>87500</v>
      </c>
    </row>
    <row r="504" spans="1:8" ht="25.5" outlineLevel="3">
      <c r="A504" s="4" t="s">
        <v>569</v>
      </c>
      <c r="B504" s="5" t="s">
        <v>570</v>
      </c>
      <c r="C504" s="5"/>
      <c r="D504" s="15">
        <f>D505</f>
        <v>2.0499999999999998</v>
      </c>
      <c r="E504" s="15">
        <f>E505</f>
        <v>1.97</v>
      </c>
      <c r="F504" s="22">
        <f t="shared" si="11"/>
        <v>0.96097560975609764</v>
      </c>
      <c r="G504" s="6">
        <v>2048</v>
      </c>
      <c r="H504" s="6">
        <v>1972.21</v>
      </c>
    </row>
    <row r="505" spans="1:8" outlineLevel="4">
      <c r="A505" s="4" t="s">
        <v>282</v>
      </c>
      <c r="B505" s="5" t="s">
        <v>570</v>
      </c>
      <c r="C505" s="5" t="s">
        <v>283</v>
      </c>
      <c r="D505" s="15">
        <v>2.0499999999999998</v>
      </c>
      <c r="E505" s="15">
        <v>1.97</v>
      </c>
      <c r="F505" s="22">
        <f t="shared" si="11"/>
        <v>0.96097560975609764</v>
      </c>
      <c r="G505" s="6">
        <v>2048</v>
      </c>
      <c r="H505" s="6">
        <v>1972.21</v>
      </c>
    </row>
    <row r="506" spans="1:8" ht="38.25" outlineLevel="1">
      <c r="A506" s="4" t="s">
        <v>571</v>
      </c>
      <c r="B506" s="5" t="s">
        <v>572</v>
      </c>
      <c r="C506" s="5"/>
      <c r="D506" s="15">
        <f t="shared" ref="D506:E508" si="15">D507</f>
        <v>3182</v>
      </c>
      <c r="E506" s="15">
        <f t="shared" si="15"/>
        <v>3182</v>
      </c>
      <c r="F506" s="22">
        <f t="shared" si="11"/>
        <v>1</v>
      </c>
      <c r="G506" s="6">
        <v>3182000</v>
      </c>
      <c r="H506" s="6">
        <v>3182000</v>
      </c>
    </row>
    <row r="507" spans="1:8" outlineLevel="2">
      <c r="A507" s="4" t="s">
        <v>573</v>
      </c>
      <c r="B507" s="5" t="s">
        <v>574</v>
      </c>
      <c r="C507" s="5"/>
      <c r="D507" s="15">
        <f t="shared" si="15"/>
        <v>3182</v>
      </c>
      <c r="E507" s="15">
        <f t="shared" si="15"/>
        <v>3182</v>
      </c>
      <c r="F507" s="22">
        <f t="shared" si="11"/>
        <v>1</v>
      </c>
      <c r="G507" s="6">
        <v>3182000</v>
      </c>
      <c r="H507" s="6">
        <v>3182000</v>
      </c>
    </row>
    <row r="508" spans="1:8" ht="25.5" outlineLevel="3">
      <c r="A508" s="4" t="s">
        <v>575</v>
      </c>
      <c r="B508" s="5" t="s">
        <v>576</v>
      </c>
      <c r="C508" s="5"/>
      <c r="D508" s="15">
        <f t="shared" si="15"/>
        <v>3182</v>
      </c>
      <c r="E508" s="15">
        <f t="shared" si="15"/>
        <v>3182</v>
      </c>
      <c r="F508" s="22">
        <f t="shared" si="11"/>
        <v>1</v>
      </c>
      <c r="G508" s="6">
        <v>3182000</v>
      </c>
      <c r="H508" s="6">
        <v>3182000</v>
      </c>
    </row>
    <row r="509" spans="1:8" outlineLevel="4">
      <c r="A509" s="4" t="s">
        <v>577</v>
      </c>
      <c r="B509" s="5" t="s">
        <v>576</v>
      </c>
      <c r="C509" s="5" t="s">
        <v>578</v>
      </c>
      <c r="D509" s="15">
        <v>3182</v>
      </c>
      <c r="E509" s="15">
        <v>3182</v>
      </c>
      <c r="F509" s="22">
        <f t="shared" si="11"/>
        <v>1</v>
      </c>
      <c r="G509" s="6">
        <v>3182000</v>
      </c>
      <c r="H509" s="6">
        <v>3182000</v>
      </c>
    </row>
    <row r="510" spans="1:8" outlineLevel="1">
      <c r="A510" s="4" t="s">
        <v>579</v>
      </c>
      <c r="B510" s="5" t="s">
        <v>580</v>
      </c>
      <c r="C510" s="5"/>
      <c r="D510" s="15">
        <f>D511+D530+D551</f>
        <v>163365.35999999999</v>
      </c>
      <c r="E510" s="15">
        <f>E511+E530+E551</f>
        <v>142232.41</v>
      </c>
      <c r="F510" s="22">
        <f t="shared" si="11"/>
        <v>0.87063995696517316</v>
      </c>
      <c r="G510" s="6">
        <v>163365390.15000001</v>
      </c>
      <c r="H510" s="6">
        <v>142232417.47999999</v>
      </c>
    </row>
    <row r="511" spans="1:8" ht="25.5" outlineLevel="2">
      <c r="A511" s="4" t="s">
        <v>581</v>
      </c>
      <c r="B511" s="5" t="s">
        <v>582</v>
      </c>
      <c r="C511" s="5"/>
      <c r="D511" s="15">
        <f>D512+D515+D517+D519+D521+D525+D528</f>
        <v>83512.5</v>
      </c>
      <c r="E511" s="15">
        <f>E512+E515+E517+E519+E521+E525+E528</f>
        <v>65628.260000000009</v>
      </c>
      <c r="F511" s="22">
        <f t="shared" si="11"/>
        <v>0.78584954348151481</v>
      </c>
      <c r="G511" s="6">
        <v>83512511.950000003</v>
      </c>
      <c r="H511" s="6">
        <v>65628270.289999999</v>
      </c>
    </row>
    <row r="512" spans="1:8" ht="38.25" outlineLevel="3">
      <c r="A512" s="4" t="s">
        <v>583</v>
      </c>
      <c r="B512" s="5" t="s">
        <v>584</v>
      </c>
      <c r="C512" s="5"/>
      <c r="D512" s="15">
        <f>D513+D514</f>
        <v>1250.5</v>
      </c>
      <c r="E512" s="15">
        <f>E513+E514</f>
        <v>1250.5</v>
      </c>
      <c r="F512" s="22">
        <f t="shared" si="11"/>
        <v>1</v>
      </c>
      <c r="G512" s="6">
        <v>1250500</v>
      </c>
      <c r="H512" s="6">
        <v>1250500</v>
      </c>
    </row>
    <row r="513" spans="1:8" ht="25.5" outlineLevel="4">
      <c r="A513" s="4" t="s">
        <v>84</v>
      </c>
      <c r="B513" s="5" t="s">
        <v>584</v>
      </c>
      <c r="C513" s="5" t="s">
        <v>85</v>
      </c>
      <c r="D513" s="15">
        <v>1150.92</v>
      </c>
      <c r="E513" s="15">
        <v>1150.92</v>
      </c>
      <c r="F513" s="22">
        <f t="shared" si="11"/>
        <v>1</v>
      </c>
      <c r="G513" s="6">
        <v>1150920</v>
      </c>
      <c r="H513" s="6">
        <v>1150920</v>
      </c>
    </row>
    <row r="514" spans="1:8" ht="38.25" outlineLevel="4">
      <c r="A514" s="4" t="s">
        <v>52</v>
      </c>
      <c r="B514" s="5" t="s">
        <v>584</v>
      </c>
      <c r="C514" s="5" t="s">
        <v>53</v>
      </c>
      <c r="D514" s="15">
        <v>99.58</v>
      </c>
      <c r="E514" s="15">
        <v>99.58</v>
      </c>
      <c r="F514" s="22">
        <f t="shared" si="11"/>
        <v>1</v>
      </c>
      <c r="G514" s="6">
        <v>99580</v>
      </c>
      <c r="H514" s="6">
        <v>99580</v>
      </c>
    </row>
    <row r="515" spans="1:8" ht="25.5" outlineLevel="3">
      <c r="A515" s="4" t="s">
        <v>585</v>
      </c>
      <c r="B515" s="5" t="s">
        <v>586</v>
      </c>
      <c r="C515" s="5"/>
      <c r="D515" s="15">
        <f>D516</f>
        <v>3151.81</v>
      </c>
      <c r="E515" s="15">
        <f>E516</f>
        <v>3075.46</v>
      </c>
      <c r="F515" s="22">
        <f t="shared" si="11"/>
        <v>0.97577582405030761</v>
      </c>
      <c r="G515" s="6">
        <v>3151810</v>
      </c>
      <c r="H515" s="6">
        <v>3075455.86</v>
      </c>
    </row>
    <row r="516" spans="1:8" ht="25.5" outlineLevel="4">
      <c r="A516" s="4" t="s">
        <v>84</v>
      </c>
      <c r="B516" s="5" t="s">
        <v>586</v>
      </c>
      <c r="C516" s="5" t="s">
        <v>85</v>
      </c>
      <c r="D516" s="15">
        <v>3151.81</v>
      </c>
      <c r="E516" s="15">
        <v>3075.46</v>
      </c>
      <c r="F516" s="22">
        <f t="shared" si="11"/>
        <v>0.97577582405030761</v>
      </c>
      <c r="G516" s="6">
        <v>3151810</v>
      </c>
      <c r="H516" s="6">
        <v>3075455.86</v>
      </c>
    </row>
    <row r="517" spans="1:8" ht="25.5" outlineLevel="3">
      <c r="A517" s="4" t="s">
        <v>587</v>
      </c>
      <c r="B517" s="5" t="s">
        <v>588</v>
      </c>
      <c r="C517" s="5"/>
      <c r="D517" s="15">
        <f>D518</f>
        <v>2599.38</v>
      </c>
      <c r="E517" s="15">
        <f>E518</f>
        <v>2586.33</v>
      </c>
      <c r="F517" s="22">
        <f t="shared" si="11"/>
        <v>0.99497957205179688</v>
      </c>
      <c r="G517" s="6">
        <v>2599380</v>
      </c>
      <c r="H517" s="6">
        <v>2586336.73</v>
      </c>
    </row>
    <row r="518" spans="1:8" ht="25.5" outlineLevel="4">
      <c r="A518" s="4" t="s">
        <v>84</v>
      </c>
      <c r="B518" s="5" t="s">
        <v>588</v>
      </c>
      <c r="C518" s="5" t="s">
        <v>85</v>
      </c>
      <c r="D518" s="15">
        <v>2599.38</v>
      </c>
      <c r="E518" s="15">
        <v>2586.33</v>
      </c>
      <c r="F518" s="22">
        <f t="shared" si="11"/>
        <v>0.99497957205179688</v>
      </c>
      <c r="G518" s="6">
        <v>2599380</v>
      </c>
      <c r="H518" s="6">
        <v>2586336.73</v>
      </c>
    </row>
    <row r="519" spans="1:8" outlineLevel="3">
      <c r="A519" s="4" t="s">
        <v>589</v>
      </c>
      <c r="B519" s="5" t="s">
        <v>590</v>
      </c>
      <c r="C519" s="5"/>
      <c r="D519" s="15">
        <f>D520</f>
        <v>4817.95</v>
      </c>
      <c r="E519" s="15">
        <f>E520</f>
        <v>4549.88</v>
      </c>
      <c r="F519" s="22">
        <f t="shared" si="11"/>
        <v>0.94436015317718125</v>
      </c>
      <c r="G519" s="6">
        <v>4817949</v>
      </c>
      <c r="H519" s="6">
        <v>4549876.5</v>
      </c>
    </row>
    <row r="520" spans="1:8" ht="25.5" outlineLevel="4">
      <c r="A520" s="4" t="s">
        <v>84</v>
      </c>
      <c r="B520" s="5" t="s">
        <v>590</v>
      </c>
      <c r="C520" s="5" t="s">
        <v>85</v>
      </c>
      <c r="D520" s="15">
        <v>4817.95</v>
      </c>
      <c r="E520" s="15">
        <v>4549.88</v>
      </c>
      <c r="F520" s="22">
        <f t="shared" ref="F520:F560" si="16">E520/D520</f>
        <v>0.94436015317718125</v>
      </c>
      <c r="G520" s="6">
        <v>4817949</v>
      </c>
      <c r="H520" s="6">
        <v>4549876.5</v>
      </c>
    </row>
    <row r="521" spans="1:8" ht="25.5" outlineLevel="3">
      <c r="A521" s="4" t="s">
        <v>591</v>
      </c>
      <c r="B521" s="5" t="s">
        <v>592</v>
      </c>
      <c r="C521" s="5"/>
      <c r="D521" s="15">
        <f>D522+D523+D524</f>
        <v>57002.630000000005</v>
      </c>
      <c r="E521" s="15">
        <f>E522+E523+E524</f>
        <v>51916.430000000008</v>
      </c>
      <c r="F521" s="22">
        <f t="shared" si="16"/>
        <v>0.91077253803903435</v>
      </c>
      <c r="G521" s="6">
        <v>57002638.950000003</v>
      </c>
      <c r="H521" s="6">
        <v>51916436.899999999</v>
      </c>
    </row>
    <row r="522" spans="1:8" ht="25.5" outlineLevel="4">
      <c r="A522" s="4" t="s">
        <v>84</v>
      </c>
      <c r="B522" s="5" t="s">
        <v>592</v>
      </c>
      <c r="C522" s="5" t="s">
        <v>85</v>
      </c>
      <c r="D522" s="15">
        <v>52578.79</v>
      </c>
      <c r="E522" s="15">
        <v>48769.87</v>
      </c>
      <c r="F522" s="22">
        <f t="shared" si="16"/>
        <v>0.92755786125926443</v>
      </c>
      <c r="G522" s="6">
        <v>52578793.950000003</v>
      </c>
      <c r="H522" s="6">
        <v>48769868.100000001</v>
      </c>
    </row>
    <row r="523" spans="1:8" ht="38.25" outlineLevel="4">
      <c r="A523" s="4" t="s">
        <v>52</v>
      </c>
      <c r="B523" s="5" t="s">
        <v>592</v>
      </c>
      <c r="C523" s="5" t="s">
        <v>53</v>
      </c>
      <c r="D523" s="15">
        <v>4018.87</v>
      </c>
      <c r="E523" s="15">
        <v>2742.37</v>
      </c>
      <c r="F523" s="22">
        <f t="shared" si="16"/>
        <v>0.68237340346913433</v>
      </c>
      <c r="G523" s="6">
        <v>4018873</v>
      </c>
      <c r="H523" s="6">
        <v>2742376.8</v>
      </c>
    </row>
    <row r="524" spans="1:8" outlineLevel="4">
      <c r="A524" s="4" t="s">
        <v>282</v>
      </c>
      <c r="B524" s="5" t="s">
        <v>592</v>
      </c>
      <c r="C524" s="5" t="s">
        <v>283</v>
      </c>
      <c r="D524" s="15">
        <v>404.97</v>
      </c>
      <c r="E524" s="15">
        <v>404.19</v>
      </c>
      <c r="F524" s="22">
        <f t="shared" si="16"/>
        <v>0.99807393140232603</v>
      </c>
      <c r="G524" s="6">
        <v>404972</v>
      </c>
      <c r="H524" s="6">
        <v>404192</v>
      </c>
    </row>
    <row r="525" spans="1:8" ht="25.5" outlineLevel="3">
      <c r="A525" s="4" t="s">
        <v>593</v>
      </c>
      <c r="B525" s="5" t="s">
        <v>594</v>
      </c>
      <c r="C525" s="5"/>
      <c r="D525" s="15">
        <f>D526+D527</f>
        <v>12845.4</v>
      </c>
      <c r="E525" s="15">
        <f>E526+E527</f>
        <v>407.58</v>
      </c>
      <c r="F525" s="22">
        <f t="shared" si="16"/>
        <v>3.1729646410388154E-2</v>
      </c>
      <c r="G525" s="6">
        <v>12845400</v>
      </c>
      <c r="H525" s="6">
        <v>407583.32</v>
      </c>
    </row>
    <row r="526" spans="1:8" ht="38.25" outlineLevel="4">
      <c r="A526" s="4" t="s">
        <v>52</v>
      </c>
      <c r="B526" s="5" t="s">
        <v>594</v>
      </c>
      <c r="C526" s="5" t="s">
        <v>53</v>
      </c>
      <c r="D526" s="15">
        <v>407.58</v>
      </c>
      <c r="E526" s="15">
        <v>407.58</v>
      </c>
      <c r="F526" s="22">
        <f t="shared" si="16"/>
        <v>1</v>
      </c>
      <c r="G526" s="6">
        <v>407583.32</v>
      </c>
      <c r="H526" s="6">
        <v>407583.32</v>
      </c>
    </row>
    <row r="527" spans="1:8" outlineLevel="4">
      <c r="A527" s="4" t="s">
        <v>595</v>
      </c>
      <c r="B527" s="5" t="s">
        <v>594</v>
      </c>
      <c r="C527" s="5" t="s">
        <v>596</v>
      </c>
      <c r="D527" s="15">
        <v>12437.82</v>
      </c>
      <c r="E527" s="15">
        <v>0</v>
      </c>
      <c r="F527" s="22">
        <f t="shared" si="16"/>
        <v>0</v>
      </c>
      <c r="G527" s="6">
        <v>12437816.68</v>
      </c>
      <c r="H527" s="6">
        <v>0</v>
      </c>
    </row>
    <row r="528" spans="1:8" ht="25.5" outlineLevel="3">
      <c r="A528" s="4" t="s">
        <v>597</v>
      </c>
      <c r="B528" s="5" t="s">
        <v>598</v>
      </c>
      <c r="C528" s="5"/>
      <c r="D528" s="15">
        <f>D529</f>
        <v>1844.83</v>
      </c>
      <c r="E528" s="15">
        <f>E529</f>
        <v>1842.08</v>
      </c>
      <c r="F528" s="22">
        <f t="shared" si="16"/>
        <v>0.99850934774477862</v>
      </c>
      <c r="G528" s="6">
        <v>1844834</v>
      </c>
      <c r="H528" s="6">
        <v>1842080.98</v>
      </c>
    </row>
    <row r="529" spans="1:8" ht="25.5" outlineLevel="4">
      <c r="A529" s="4" t="s">
        <v>84</v>
      </c>
      <c r="B529" s="5" t="s">
        <v>598</v>
      </c>
      <c r="C529" s="5" t="s">
        <v>85</v>
      </c>
      <c r="D529" s="15">
        <v>1844.83</v>
      </c>
      <c r="E529" s="15">
        <v>1842.08</v>
      </c>
      <c r="F529" s="22">
        <f t="shared" si="16"/>
        <v>0.99850934774477862</v>
      </c>
      <c r="G529" s="6">
        <v>1844834</v>
      </c>
      <c r="H529" s="6">
        <v>1842080.98</v>
      </c>
    </row>
    <row r="530" spans="1:8" ht="25.5" outlineLevel="2">
      <c r="A530" s="4" t="s">
        <v>599</v>
      </c>
      <c r="B530" s="5" t="s">
        <v>600</v>
      </c>
      <c r="C530" s="5"/>
      <c r="D530" s="15">
        <f>D531+D535+D539+D543+D547</f>
        <v>57699.090000000004</v>
      </c>
      <c r="E530" s="15">
        <f>E531+E535+E539+E543+E547</f>
        <v>54450.380000000005</v>
      </c>
      <c r="F530" s="22">
        <f t="shared" si="16"/>
        <v>0.94369564580654564</v>
      </c>
      <c r="G530" s="6">
        <v>57699104.200000003</v>
      </c>
      <c r="H530" s="6">
        <v>54450378.189999998</v>
      </c>
    </row>
    <row r="531" spans="1:8" ht="38.25" outlineLevel="3">
      <c r="A531" s="4" t="s">
        <v>601</v>
      </c>
      <c r="B531" s="5" t="s">
        <v>602</v>
      </c>
      <c r="C531" s="5"/>
      <c r="D531" s="15">
        <f>D532+D533+D534</f>
        <v>14849.09</v>
      </c>
      <c r="E531" s="15">
        <f>E532+E533+E534</f>
        <v>13268.3</v>
      </c>
      <c r="F531" s="22">
        <f t="shared" si="16"/>
        <v>0.89354297132012794</v>
      </c>
      <c r="G531" s="6">
        <v>14849090</v>
      </c>
      <c r="H531" s="6">
        <v>13268297.6</v>
      </c>
    </row>
    <row r="532" spans="1:8" ht="25.5" outlineLevel="4">
      <c r="A532" s="4" t="s">
        <v>270</v>
      </c>
      <c r="B532" s="5" t="s">
        <v>602</v>
      </c>
      <c r="C532" s="5" t="s">
        <v>271</v>
      </c>
      <c r="D532" s="15">
        <v>13551.31</v>
      </c>
      <c r="E532" s="15">
        <v>12084.74</v>
      </c>
      <c r="F532" s="22">
        <f t="shared" si="16"/>
        <v>0.89177651459526797</v>
      </c>
      <c r="G532" s="6">
        <v>13551310</v>
      </c>
      <c r="H532" s="6">
        <v>12084735.689999999</v>
      </c>
    </row>
    <row r="533" spans="1:8" ht="38.25" outlineLevel="4">
      <c r="A533" s="4" t="s">
        <v>52</v>
      </c>
      <c r="B533" s="5" t="s">
        <v>602</v>
      </c>
      <c r="C533" s="5" t="s">
        <v>53</v>
      </c>
      <c r="D533" s="15">
        <v>1180.02</v>
      </c>
      <c r="E533" s="15">
        <v>1124.9100000000001</v>
      </c>
      <c r="F533" s="22">
        <f t="shared" si="16"/>
        <v>0.95329740173895361</v>
      </c>
      <c r="G533" s="6">
        <v>1180020</v>
      </c>
      <c r="H533" s="6">
        <v>1124908.9099999999</v>
      </c>
    </row>
    <row r="534" spans="1:8" outlineLevel="4">
      <c r="A534" s="4" t="s">
        <v>282</v>
      </c>
      <c r="B534" s="5" t="s">
        <v>602</v>
      </c>
      <c r="C534" s="5" t="s">
        <v>283</v>
      </c>
      <c r="D534" s="15">
        <v>117.76</v>
      </c>
      <c r="E534" s="15">
        <v>58.65</v>
      </c>
      <c r="F534" s="22">
        <f t="shared" si="16"/>
        <v>0.49804687499999994</v>
      </c>
      <c r="G534" s="6">
        <v>117760</v>
      </c>
      <c r="H534" s="6">
        <v>58653</v>
      </c>
    </row>
    <row r="535" spans="1:8" ht="51" outlineLevel="3">
      <c r="A535" s="4" t="s">
        <v>603</v>
      </c>
      <c r="B535" s="5" t="s">
        <v>604</v>
      </c>
      <c r="C535" s="5"/>
      <c r="D535" s="15">
        <f>D536+D537+D538</f>
        <v>3995.2299999999996</v>
      </c>
      <c r="E535" s="15">
        <f>E536+E537+E538</f>
        <v>2904.6800000000003</v>
      </c>
      <c r="F535" s="22">
        <f t="shared" si="16"/>
        <v>0.72703699161249802</v>
      </c>
      <c r="G535" s="6">
        <v>3995226</v>
      </c>
      <c r="H535" s="6">
        <v>2904681.58</v>
      </c>
    </row>
    <row r="536" spans="1:8" ht="25.5" outlineLevel="4">
      <c r="A536" s="4" t="s">
        <v>270</v>
      </c>
      <c r="B536" s="5" t="s">
        <v>604</v>
      </c>
      <c r="C536" s="5" t="s">
        <v>271</v>
      </c>
      <c r="D536" s="15">
        <v>1359.34</v>
      </c>
      <c r="E536" s="15">
        <v>1352.43</v>
      </c>
      <c r="F536" s="22">
        <f t="shared" si="16"/>
        <v>0.99491665072755908</v>
      </c>
      <c r="G536" s="6">
        <v>1359336</v>
      </c>
      <c r="H536" s="6">
        <v>1352427.09</v>
      </c>
    </row>
    <row r="537" spans="1:8" ht="38.25" outlineLevel="4">
      <c r="A537" s="4" t="s">
        <v>52</v>
      </c>
      <c r="B537" s="5" t="s">
        <v>604</v>
      </c>
      <c r="C537" s="5" t="s">
        <v>53</v>
      </c>
      <c r="D537" s="15">
        <v>2135.89</v>
      </c>
      <c r="E537" s="15">
        <v>1552.25</v>
      </c>
      <c r="F537" s="22">
        <f t="shared" si="16"/>
        <v>0.72674622756789919</v>
      </c>
      <c r="G537" s="6">
        <v>2135890</v>
      </c>
      <c r="H537" s="6">
        <v>1552254.49</v>
      </c>
    </row>
    <row r="538" spans="1:8" outlineLevel="4">
      <c r="A538" s="4" t="s">
        <v>567</v>
      </c>
      <c r="B538" s="5" t="s">
        <v>604</v>
      </c>
      <c r="C538" s="5" t="s">
        <v>568</v>
      </c>
      <c r="D538" s="15">
        <v>500</v>
      </c>
      <c r="E538" s="15">
        <v>0</v>
      </c>
      <c r="F538" s="22">
        <f t="shared" si="16"/>
        <v>0</v>
      </c>
      <c r="G538" s="6">
        <v>500000</v>
      </c>
      <c r="H538" s="6">
        <v>0</v>
      </c>
    </row>
    <row r="539" spans="1:8" ht="38.25" outlineLevel="3">
      <c r="A539" s="4" t="s">
        <v>605</v>
      </c>
      <c r="B539" s="5" t="s">
        <v>606</v>
      </c>
      <c r="C539" s="5"/>
      <c r="D539" s="15">
        <f>D540+D541+D542</f>
        <v>27895.950000000004</v>
      </c>
      <c r="E539" s="15">
        <f>E540+E541+E542</f>
        <v>27448.620000000003</v>
      </c>
      <c r="F539" s="22">
        <f t="shared" si="16"/>
        <v>0.98396433890941148</v>
      </c>
      <c r="G539" s="6">
        <v>27895958.199999999</v>
      </c>
      <c r="H539" s="6">
        <v>27448610.93</v>
      </c>
    </row>
    <row r="540" spans="1:8" ht="25.5" outlineLevel="4">
      <c r="A540" s="4" t="s">
        <v>270</v>
      </c>
      <c r="B540" s="5" t="s">
        <v>606</v>
      </c>
      <c r="C540" s="5" t="s">
        <v>271</v>
      </c>
      <c r="D540" s="15">
        <v>15821.79</v>
      </c>
      <c r="E540" s="15">
        <v>15781.74</v>
      </c>
      <c r="F540" s="22">
        <f t="shared" si="16"/>
        <v>0.99746868085090235</v>
      </c>
      <c r="G540" s="6">
        <v>15821793</v>
      </c>
      <c r="H540" s="6">
        <v>15781736.17</v>
      </c>
    </row>
    <row r="541" spans="1:8" ht="38.25" outlineLevel="4">
      <c r="A541" s="4" t="s">
        <v>52</v>
      </c>
      <c r="B541" s="5" t="s">
        <v>606</v>
      </c>
      <c r="C541" s="5" t="s">
        <v>53</v>
      </c>
      <c r="D541" s="15">
        <v>11730.94</v>
      </c>
      <c r="E541" s="15">
        <v>11323.66</v>
      </c>
      <c r="F541" s="22">
        <f t="shared" si="16"/>
        <v>0.96528155458982823</v>
      </c>
      <c r="G541" s="6">
        <v>11730946.199999999</v>
      </c>
      <c r="H541" s="6">
        <v>11323655.76</v>
      </c>
    </row>
    <row r="542" spans="1:8" outlineLevel="4">
      <c r="A542" s="4" t="s">
        <v>282</v>
      </c>
      <c r="B542" s="5" t="s">
        <v>606</v>
      </c>
      <c r="C542" s="5" t="s">
        <v>283</v>
      </c>
      <c r="D542" s="15">
        <v>343.22</v>
      </c>
      <c r="E542" s="15">
        <v>343.22</v>
      </c>
      <c r="F542" s="22">
        <f t="shared" si="16"/>
        <v>1</v>
      </c>
      <c r="G542" s="6">
        <v>343219</v>
      </c>
      <c r="H542" s="6">
        <v>343219</v>
      </c>
    </row>
    <row r="543" spans="1:8" ht="51" outlineLevel="3">
      <c r="A543" s="4" t="s">
        <v>607</v>
      </c>
      <c r="B543" s="5" t="s">
        <v>608</v>
      </c>
      <c r="C543" s="5"/>
      <c r="D543" s="15">
        <f>D544+D545+D546</f>
        <v>8230.9500000000007</v>
      </c>
      <c r="E543" s="15">
        <f>E544+E545+E546</f>
        <v>8101.2199999999993</v>
      </c>
      <c r="F543" s="22">
        <f t="shared" si="16"/>
        <v>0.98423875737308553</v>
      </c>
      <c r="G543" s="6">
        <v>8230960</v>
      </c>
      <c r="H543" s="6">
        <v>8101228.8700000001</v>
      </c>
    </row>
    <row r="544" spans="1:8" ht="25.5" outlineLevel="4">
      <c r="A544" s="4" t="s">
        <v>270</v>
      </c>
      <c r="B544" s="5" t="s">
        <v>608</v>
      </c>
      <c r="C544" s="5" t="s">
        <v>271</v>
      </c>
      <c r="D544" s="15">
        <v>3935.33</v>
      </c>
      <c r="E544" s="15">
        <v>3933.48</v>
      </c>
      <c r="F544" s="22">
        <f t="shared" si="16"/>
        <v>0.99952989965263395</v>
      </c>
      <c r="G544" s="6">
        <v>3935330</v>
      </c>
      <c r="H544" s="6">
        <v>3933481.01</v>
      </c>
    </row>
    <row r="545" spans="1:8" ht="38.25" outlineLevel="4">
      <c r="A545" s="4" t="s">
        <v>52</v>
      </c>
      <c r="B545" s="5" t="s">
        <v>608</v>
      </c>
      <c r="C545" s="5" t="s">
        <v>53</v>
      </c>
      <c r="D545" s="15">
        <v>4295.62</v>
      </c>
      <c r="E545" s="15">
        <v>4167.74</v>
      </c>
      <c r="F545" s="22">
        <f t="shared" si="16"/>
        <v>0.97023014139984443</v>
      </c>
      <c r="G545" s="6">
        <v>4295620</v>
      </c>
      <c r="H545" s="6">
        <v>4167739.5</v>
      </c>
    </row>
    <row r="546" spans="1:8" outlineLevel="4">
      <c r="A546" s="4" t="s">
        <v>282</v>
      </c>
      <c r="B546" s="5" t="s">
        <v>608</v>
      </c>
      <c r="C546" s="5" t="s">
        <v>283</v>
      </c>
      <c r="D546" s="15">
        <v>0</v>
      </c>
      <c r="E546" s="15">
        <v>0</v>
      </c>
      <c r="F546" s="22" t="e">
        <f t="shared" si="16"/>
        <v>#DIV/0!</v>
      </c>
      <c r="G546" s="6">
        <v>10</v>
      </c>
      <c r="H546" s="6">
        <v>8.36</v>
      </c>
    </row>
    <row r="547" spans="1:8" ht="25.5" outlineLevel="3">
      <c r="A547" s="4" t="s">
        <v>609</v>
      </c>
      <c r="B547" s="5" t="s">
        <v>610</v>
      </c>
      <c r="C547" s="5"/>
      <c r="D547" s="15">
        <f>D548+D549+D550</f>
        <v>2727.87</v>
      </c>
      <c r="E547" s="15">
        <f>E548+E549+E550</f>
        <v>2727.5600000000004</v>
      </c>
      <c r="F547" s="22">
        <f t="shared" si="16"/>
        <v>0.99988635822088312</v>
      </c>
      <c r="G547" s="6">
        <v>2727870</v>
      </c>
      <c r="H547" s="6">
        <v>2727559.21</v>
      </c>
    </row>
    <row r="548" spans="1:8" ht="25.5" outlineLevel="4">
      <c r="A548" s="4" t="s">
        <v>270</v>
      </c>
      <c r="B548" s="5" t="s">
        <v>610</v>
      </c>
      <c r="C548" s="5" t="s">
        <v>271</v>
      </c>
      <c r="D548" s="15">
        <v>2035.35</v>
      </c>
      <c r="E548" s="15">
        <v>2035.35</v>
      </c>
      <c r="F548" s="22">
        <f t="shared" si="16"/>
        <v>1</v>
      </c>
      <c r="G548" s="6">
        <v>2035350</v>
      </c>
      <c r="H548" s="6">
        <v>2035345</v>
      </c>
    </row>
    <row r="549" spans="1:8" ht="38.25" outlineLevel="4">
      <c r="A549" s="4" t="s">
        <v>52</v>
      </c>
      <c r="B549" s="5" t="s">
        <v>610</v>
      </c>
      <c r="C549" s="5" t="s">
        <v>53</v>
      </c>
      <c r="D549" s="15">
        <v>692.04</v>
      </c>
      <c r="E549" s="15">
        <v>691.95</v>
      </c>
      <c r="F549" s="22">
        <f t="shared" si="16"/>
        <v>0.99986994971388954</v>
      </c>
      <c r="G549" s="6">
        <v>692040</v>
      </c>
      <c r="H549" s="6">
        <v>691956.21</v>
      </c>
    </row>
    <row r="550" spans="1:8" outlineLevel="4">
      <c r="A550" s="4" t="s">
        <v>282</v>
      </c>
      <c r="B550" s="5" t="s">
        <v>610</v>
      </c>
      <c r="C550" s="5" t="s">
        <v>283</v>
      </c>
      <c r="D550" s="15">
        <v>0.48</v>
      </c>
      <c r="E550" s="15">
        <v>0.26</v>
      </c>
      <c r="F550" s="22">
        <f t="shared" si="16"/>
        <v>0.54166666666666674</v>
      </c>
      <c r="G550" s="6">
        <v>480</v>
      </c>
      <c r="H550" s="6">
        <v>258</v>
      </c>
    </row>
    <row r="551" spans="1:8" ht="38.25" outlineLevel="2">
      <c r="A551" s="4" t="s">
        <v>611</v>
      </c>
      <c r="B551" s="5" t="s">
        <v>612</v>
      </c>
      <c r="C551" s="5"/>
      <c r="D551" s="15">
        <f>D552+D554+D556+D558</f>
        <v>22153.77</v>
      </c>
      <c r="E551" s="15">
        <f>E552+E554+E556+E558</f>
        <v>22153.77</v>
      </c>
      <c r="F551" s="22">
        <f t="shared" si="16"/>
        <v>1</v>
      </c>
      <c r="G551" s="6">
        <v>22153774</v>
      </c>
      <c r="H551" s="6">
        <v>22153769</v>
      </c>
    </row>
    <row r="552" spans="1:8" ht="51" outlineLevel="3">
      <c r="A552" s="4" t="s">
        <v>613</v>
      </c>
      <c r="B552" s="5" t="s">
        <v>614</v>
      </c>
      <c r="C552" s="5"/>
      <c r="D552" s="15">
        <f>D553</f>
        <v>2.6</v>
      </c>
      <c r="E552" s="15">
        <f>E553</f>
        <v>2.6</v>
      </c>
      <c r="F552" s="22">
        <f t="shared" si="16"/>
        <v>1</v>
      </c>
      <c r="G552" s="6">
        <v>2600</v>
      </c>
      <c r="H552" s="6">
        <v>2600</v>
      </c>
    </row>
    <row r="553" spans="1:8" ht="38.25" outlineLevel="4">
      <c r="A553" s="4" t="s">
        <v>52</v>
      </c>
      <c r="B553" s="5" t="s">
        <v>614</v>
      </c>
      <c r="C553" s="5" t="s">
        <v>53</v>
      </c>
      <c r="D553" s="15">
        <v>2.6</v>
      </c>
      <c r="E553" s="15">
        <v>2.6</v>
      </c>
      <c r="F553" s="22">
        <f t="shared" si="16"/>
        <v>1</v>
      </c>
      <c r="G553" s="6">
        <v>2600</v>
      </c>
      <c r="H553" s="6">
        <v>2600</v>
      </c>
    </row>
    <row r="554" spans="1:8" ht="102" outlineLevel="3">
      <c r="A554" s="4" t="s">
        <v>615</v>
      </c>
      <c r="B554" s="5" t="s">
        <v>616</v>
      </c>
      <c r="C554" s="5"/>
      <c r="D554" s="15">
        <f>D555</f>
        <v>25.35</v>
      </c>
      <c r="E554" s="15">
        <f>E555</f>
        <v>25.35</v>
      </c>
      <c r="F554" s="22">
        <f t="shared" si="16"/>
        <v>1</v>
      </c>
      <c r="G554" s="6">
        <v>25350</v>
      </c>
      <c r="H554" s="6">
        <v>25350</v>
      </c>
    </row>
    <row r="555" spans="1:8" ht="25.5" outlineLevel="4">
      <c r="A555" s="4" t="s">
        <v>84</v>
      </c>
      <c r="B555" s="5" t="s">
        <v>616</v>
      </c>
      <c r="C555" s="5" t="s">
        <v>85</v>
      </c>
      <c r="D555" s="15">
        <v>25.35</v>
      </c>
      <c r="E555" s="15">
        <v>25.35</v>
      </c>
      <c r="F555" s="22">
        <f t="shared" si="16"/>
        <v>1</v>
      </c>
      <c r="G555" s="6">
        <v>25350</v>
      </c>
      <c r="H555" s="6">
        <v>25350</v>
      </c>
    </row>
    <row r="556" spans="1:8" ht="38.25" outlineLevel="3">
      <c r="A556" s="4" t="s">
        <v>617</v>
      </c>
      <c r="B556" s="5" t="s">
        <v>618</v>
      </c>
      <c r="C556" s="5"/>
      <c r="D556" s="15">
        <f>D557</f>
        <v>0.39</v>
      </c>
      <c r="E556" s="15">
        <f>E557</f>
        <v>0.39</v>
      </c>
      <c r="F556" s="22">
        <f t="shared" si="16"/>
        <v>1</v>
      </c>
      <c r="G556" s="6">
        <v>394</v>
      </c>
      <c r="H556" s="6">
        <v>394</v>
      </c>
    </row>
    <row r="557" spans="1:8" ht="38.25" outlineLevel="4">
      <c r="A557" s="4" t="s">
        <v>52</v>
      </c>
      <c r="B557" s="5" t="s">
        <v>618</v>
      </c>
      <c r="C557" s="5" t="s">
        <v>53</v>
      </c>
      <c r="D557" s="15">
        <v>0.39</v>
      </c>
      <c r="E557" s="15">
        <v>0.39</v>
      </c>
      <c r="F557" s="22">
        <f t="shared" si="16"/>
        <v>1</v>
      </c>
      <c r="G557" s="6">
        <v>394</v>
      </c>
      <c r="H557" s="6">
        <v>394</v>
      </c>
    </row>
    <row r="558" spans="1:8" ht="25.5" outlineLevel="3">
      <c r="A558" s="4" t="s">
        <v>619</v>
      </c>
      <c r="B558" s="5" t="s">
        <v>620</v>
      </c>
      <c r="C558" s="5"/>
      <c r="D558" s="15">
        <f>D559</f>
        <v>22125.43</v>
      </c>
      <c r="E558" s="15">
        <f>E559</f>
        <v>22125.43</v>
      </c>
      <c r="F558" s="22">
        <f t="shared" si="16"/>
        <v>1</v>
      </c>
      <c r="G558" s="6">
        <v>22125430</v>
      </c>
      <c r="H558" s="6">
        <v>22125425</v>
      </c>
    </row>
    <row r="559" spans="1:8" outlineLevel="4">
      <c r="A559" s="4" t="s">
        <v>621</v>
      </c>
      <c r="B559" s="5" t="s">
        <v>620</v>
      </c>
      <c r="C559" s="5" t="s">
        <v>622</v>
      </c>
      <c r="D559" s="15">
        <v>22125.43</v>
      </c>
      <c r="E559" s="15">
        <v>22125.43</v>
      </c>
      <c r="F559" s="22">
        <f t="shared" si="16"/>
        <v>1</v>
      </c>
      <c r="G559" s="6">
        <v>22125430</v>
      </c>
      <c r="H559" s="6">
        <v>22125425</v>
      </c>
    </row>
    <row r="560" spans="1:8" ht="12.75" customHeight="1">
      <c r="A560" s="26" t="s">
        <v>623</v>
      </c>
      <c r="B560" s="26"/>
      <c r="C560" s="26"/>
      <c r="D560" s="25">
        <f>D496+D489+D485+D481+D477+D467+D376+D358+D352+D340+D336+D323+D311+D285+D279+D261+D233+D223+D181+D104+D6</f>
        <v>1369453.33</v>
      </c>
      <c r="E560" s="25">
        <f>E496+E489+E485+E481+E477+E467+E376+E358+E352+E340+E336+E323+E311+E285+E279+E261+E233+E223+E181+E104+E6</f>
        <v>1260319.8</v>
      </c>
      <c r="F560" s="21">
        <f t="shared" si="16"/>
        <v>0.92030868989160808</v>
      </c>
      <c r="G560" s="7">
        <v>1369453325.51</v>
      </c>
      <c r="H560" s="7">
        <v>1260319801.21</v>
      </c>
    </row>
    <row r="561" spans="1:8" ht="12.75" customHeight="1">
      <c r="A561" s="1"/>
      <c r="B561" s="1"/>
      <c r="C561" s="1"/>
      <c r="D561" s="16"/>
      <c r="E561" s="16"/>
      <c r="F561" s="23"/>
      <c r="G561" s="1"/>
      <c r="H561" s="1"/>
    </row>
    <row r="562" spans="1:8">
      <c r="A562" s="27"/>
      <c r="B562" s="27"/>
      <c r="C562" s="27"/>
      <c r="D562" s="27"/>
      <c r="E562" s="27"/>
      <c r="F562" s="27"/>
      <c r="G562" s="27"/>
      <c r="H562" s="8"/>
    </row>
  </sheetData>
  <mergeCells count="6">
    <mergeCell ref="A560:C560"/>
    <mergeCell ref="A562:G562"/>
    <mergeCell ref="A4:H4"/>
    <mergeCell ref="D1:F1"/>
    <mergeCell ref="D2:F2"/>
    <mergeCell ref="A3:F3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исполнение бюджета _МП(Аналитический отчет по исполнению бюджета с произвольной группировкой)&lt;/DocName&gt;&#10;  &lt;VariantName&gt;исполнение бюджета _МП&lt;/VariantName&gt;&#10;  &lt;VariantLink&gt;40014242&lt;/VariantLink&gt;&#10;  &lt;ReportCode&gt;8A22B9B0C58F46469255BD4E504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D0522C-E45B-43EF-A2EF-EB096DEFE6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03231643277340003500</vt:lpstr>
      <vt:lpstr>'03231643277340003500'!Заголовки_для_печати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dcterms:created xsi:type="dcterms:W3CDTF">2024-01-24T13:19:28Z</dcterms:created>
  <dcterms:modified xsi:type="dcterms:W3CDTF">2024-05-27T14:57:26Z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_МП(Аналитический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_МП.xlsx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23.2.2260.669080655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