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11235" yWindow="1620" windowWidth="16080" windowHeight="14850"/>
  </bookViews>
  <sheets>
    <sheet name="03231643277340003500" sheetId="2" r:id="rId1"/>
  </sheets>
  <definedNames>
    <definedName name="_xlnm.Print_Titles" localSheetId="0">'03231643277340003500'!$5:$5</definedName>
  </definedNames>
  <calcPr calcId="125725"/>
</workbook>
</file>

<file path=xl/calcChain.xml><?xml version="1.0" encoding="utf-8"?>
<calcChain xmlns="http://schemas.openxmlformats.org/spreadsheetml/2006/main">
  <c r="F8" i="2"/>
  <c r="F9"/>
  <c r="F11"/>
  <c r="F12"/>
  <c r="F14"/>
  <c r="F16"/>
  <c r="F17"/>
  <c r="F18"/>
  <c r="F19"/>
  <c r="F21"/>
  <c r="F23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6"/>
  <c r="F49"/>
  <c r="F50"/>
  <c r="F51"/>
  <c r="F52"/>
  <c r="F53"/>
  <c r="F55"/>
  <c r="F57"/>
  <c r="F58"/>
  <c r="F59"/>
  <c r="F60"/>
  <c r="F63"/>
  <c r="F65"/>
  <c r="F66"/>
  <c r="F67"/>
  <c r="F68"/>
  <c r="F69"/>
  <c r="F70"/>
  <c r="F72"/>
  <c r="F73"/>
  <c r="F74"/>
  <c r="F75"/>
  <c r="F76"/>
  <c r="F77"/>
  <c r="F78"/>
  <c r="F81"/>
  <c r="F82"/>
  <c r="F83"/>
  <c r="F84"/>
  <c r="F85"/>
  <c r="F86"/>
  <c r="F87"/>
  <c r="F89"/>
  <c r="F90"/>
  <c r="F91"/>
  <c r="F92"/>
  <c r="F93"/>
  <c r="F94"/>
  <c r="F95"/>
  <c r="F96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5"/>
  <c r="F136"/>
  <c r="F139"/>
  <c r="F140"/>
  <c r="F141"/>
  <c r="F142"/>
  <c r="F143"/>
  <c r="F144"/>
  <c r="F145"/>
  <c r="F146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70"/>
  <c r="F171"/>
  <c r="F172"/>
  <c r="F173"/>
  <c r="F174"/>
  <c r="F175"/>
  <c r="F176"/>
  <c r="F177"/>
  <c r="F178"/>
  <c r="F179"/>
  <c r="F180"/>
  <c r="F181"/>
  <c r="F183"/>
  <c r="F184"/>
  <c r="F186"/>
  <c r="F187"/>
  <c r="F189"/>
  <c r="F190"/>
  <c r="F191"/>
  <c r="F192"/>
  <c r="F193"/>
  <c r="F194"/>
  <c r="F195"/>
  <c r="F196"/>
  <c r="F199"/>
  <c r="F200"/>
  <c r="F201"/>
  <c r="F202"/>
  <c r="F203"/>
  <c r="F204"/>
  <c r="F205"/>
  <c r="F206"/>
  <c r="F207"/>
  <c r="F208"/>
  <c r="F209"/>
  <c r="F212"/>
  <c r="F214"/>
  <c r="F216"/>
  <c r="F217"/>
  <c r="F218"/>
  <c r="F219"/>
  <c r="F220"/>
  <c r="F221"/>
  <c r="F222"/>
  <c r="F223"/>
  <c r="F224"/>
  <c r="F225"/>
  <c r="F226"/>
  <c r="F228"/>
  <c r="F229"/>
  <c r="F230"/>
  <c r="F231"/>
  <c r="F232"/>
  <c r="F233"/>
  <c r="F235"/>
  <c r="F236"/>
  <c r="F237"/>
  <c r="F238"/>
  <c r="F239"/>
  <c r="F242"/>
  <c r="F243"/>
  <c r="F244"/>
  <c r="F245"/>
  <c r="F246"/>
  <c r="F247"/>
  <c r="F248"/>
  <c r="F249"/>
  <c r="F250"/>
  <c r="F251"/>
  <c r="F254"/>
  <c r="F255"/>
  <c r="E254"/>
  <c r="E253" s="1"/>
  <c r="E252" s="1"/>
  <c r="D254"/>
  <c r="D253" s="1"/>
  <c r="D252" s="1"/>
  <c r="E227"/>
  <c r="D227"/>
  <c r="E215"/>
  <c r="D215"/>
  <c r="E198"/>
  <c r="E197" s="1"/>
  <c r="D198"/>
  <c r="D197" s="1"/>
  <c r="E169"/>
  <c r="D169"/>
  <c r="E147"/>
  <c r="D147"/>
  <c r="E88"/>
  <c r="D88"/>
  <c r="E241"/>
  <c r="E240" s="1"/>
  <c r="E234"/>
  <c r="E213"/>
  <c r="E211"/>
  <c r="E188"/>
  <c r="E185"/>
  <c r="F185" s="1"/>
  <c r="E182"/>
  <c r="E138"/>
  <c r="E134"/>
  <c r="F134" s="1"/>
  <c r="E97"/>
  <c r="E80"/>
  <c r="E71"/>
  <c r="F71" s="1"/>
  <c r="E64"/>
  <c r="E62"/>
  <c r="E56"/>
  <c r="F56" s="1"/>
  <c r="E54"/>
  <c r="E48"/>
  <c r="E45"/>
  <c r="E44" s="1"/>
  <c r="E24"/>
  <c r="E22"/>
  <c r="E20"/>
  <c r="F20" s="1"/>
  <c r="E15"/>
  <c r="E13"/>
  <c r="E10"/>
  <c r="E7"/>
  <c r="D241"/>
  <c r="D240" s="1"/>
  <c r="D234"/>
  <c r="D213"/>
  <c r="D211"/>
  <c r="D188"/>
  <c r="D185"/>
  <c r="D182"/>
  <c r="D138"/>
  <c r="D134"/>
  <c r="D97"/>
  <c r="D80"/>
  <c r="D71"/>
  <c r="D64"/>
  <c r="D62"/>
  <c r="D56"/>
  <c r="D54"/>
  <c r="D48"/>
  <c r="D45"/>
  <c r="D44" s="1"/>
  <c r="D24"/>
  <c r="D22"/>
  <c r="D20"/>
  <c r="D15"/>
  <c r="D13"/>
  <c r="D10"/>
  <c r="D7"/>
  <c r="F97" l="1"/>
  <c r="F7"/>
  <c r="F24"/>
  <c r="F64"/>
  <c r="F182"/>
  <c r="F240"/>
  <c r="F169"/>
  <c r="F227"/>
  <c r="F211"/>
  <c r="F215"/>
  <c r="F10"/>
  <c r="F22"/>
  <c r="F62"/>
  <c r="F138"/>
  <c r="F234"/>
  <c r="F44"/>
  <c r="F213"/>
  <c r="F13"/>
  <c r="F48"/>
  <c r="F80"/>
  <c r="F188"/>
  <c r="F88"/>
  <c r="F197"/>
  <c r="F252"/>
  <c r="F15"/>
  <c r="F54"/>
  <c r="F147"/>
  <c r="F241"/>
  <c r="F198"/>
  <c r="F253"/>
  <c r="F45"/>
  <c r="E137"/>
  <c r="E210"/>
  <c r="E79"/>
  <c r="E61"/>
  <c r="E47"/>
  <c r="E6"/>
  <c r="D61"/>
  <c r="D210"/>
  <c r="D137"/>
  <c r="D79"/>
  <c r="D47"/>
  <c r="D6"/>
  <c r="F61" l="1"/>
  <c r="F6"/>
  <c r="F47"/>
  <c r="F79"/>
  <c r="F210"/>
  <c r="F137"/>
  <c r="E256"/>
  <c r="D256"/>
  <c r="F256" l="1"/>
</calcChain>
</file>

<file path=xl/sharedStrings.xml><?xml version="1.0" encoding="utf-8"?>
<sst xmlns="http://schemas.openxmlformats.org/spreadsheetml/2006/main" count="719" uniqueCount="465">
  <si>
    <t>Наименование показателя</t>
  </si>
  <si>
    <t>Разд.</t>
  </si>
  <si>
    <t>Ц.ст.</t>
  </si>
  <si>
    <t xml:space="preserve">    ОБЩЕГОСУДАРСТВЕННЫЕ ВОПРОСЫ</t>
  </si>
  <si>
    <t>0100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</si>
  <si>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</si>
  <si>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</si>
  <si>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Депутаты представительного органа муниципального образования</t>
  </si>
  <si>
    <t>9990199110</t>
  </si>
  <si>
    <t xml:space="preserve">        Финансовое обеспечение выполнения функций муниципальными органами</t>
  </si>
  <si>
    <t>9990199140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</si>
  <si>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</si>
  <si>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</si>
  <si>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Глава местной администрации</t>
  </si>
  <si>
    <t>9990199130</t>
  </si>
  <si>
    <t xml:space="preserve">      Судебная система</t>
  </si>
  <si>
    <t>0105</t>
  </si>
  <si>
    <t xml:space="preserve">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</si>
  <si>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</si>
  <si>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</si>
  <si>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</si>
  <si>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Расходы на обеспечение функций муниципальными органами</t>
  </si>
  <si>
    <t>0810181140</t>
  </si>
  <si>
    <t xml:space="preserve">        Председатель контрольно-счетной комиссия муниципального образования</t>
  </si>
  <si>
    <t>9990199120</t>
  </si>
  <si>
    <t xml:space="preserve">        Аудиторы контрольно-счетной комиссии муниципального образования</t>
  </si>
  <si>
    <t>9990199160</t>
  </si>
  <si>
    <t xml:space="preserve">      Обеспечение проведения выборов и референдумов</t>
  </si>
  <si>
    <t>0107</t>
  </si>
  <si>
    <t xml:space="preserve">        Проведение выборов в представительные органы муниципальных образований</t>
  </si>
  <si>
    <t>9950399440</t>
  </si>
  <si>
    <t xml:space="preserve">      Резервные фонды</t>
  </si>
  <si>
    <t>0111</t>
  </si>
  <si>
    <t xml:space="preserve">        Резервные фонды муниципальных образований</t>
  </si>
  <si>
    <t>9990199150</t>
  </si>
  <si>
    <t xml:space="preserve">      Другие общегосударственные вопросы</t>
  </si>
  <si>
    <t>0113</t>
  </si>
  <si>
    <t xml:space="preserve">        Проведение мероприятий по рациональному использованию энергетических ресурсов (электрической энергии)</t>
  </si>
  <si>
    <t>0400184410</t>
  </si>
  <si>
    <t xml:space="preserve">        Проведение мероприятий по рациональному использованию энергетических ресурсов (водоснабжение)</t>
  </si>
  <si>
    <t>0400184420</t>
  </si>
  <si>
    <t xml:space="preserve">        Проведение мероприятий по рациональному использованию энергетических ресурсов (теплоснабжения)</t>
  </si>
  <si>
    <t>0400184430</t>
  </si>
  <si>
    <t xml:space="preserve">        Обеспечение первичных мер пожарной безопасности в границах городского округа</t>
  </si>
  <si>
    <t>0510184680</t>
  </si>
  <si>
    <t xml:space="preserve">        Субсидия на финансовое обеспечение муниципального задания на оказание услуг в сфере туризма</t>
  </si>
  <si>
    <t>0700284310</t>
  </si>
  <si>
    <t xml:space="preserve">        Проведение иных мероприятий по повышению качества туристских услуг</t>
  </si>
  <si>
    <t>0700284710</t>
  </si>
  <si>
    <t xml:space="preserve">        Мероприятия по продвижению туристического продукта и организации распространения информации о туристских ресурсах</t>
  </si>
  <si>
    <t>0700284770</t>
  </si>
  <si>
    <t xml:space="preserve">        Разработка и осуществление проектов в сфере туризма</t>
  </si>
  <si>
    <t>0700384730</t>
  </si>
  <si>
    <t xml:space="preserve">        Организация работы комиссий по делам несовершеннолетних и защите их прав</t>
  </si>
  <si>
    <t>1200170720</t>
  </si>
  <si>
    <t xml:space="preserve">        Обеспечение деятельности народных дружин на территории Светлогорского городского округа</t>
  </si>
  <si>
    <t>1200183830</t>
  </si>
  <si>
    <t xml:space="preserve">        Ремонт и установка малых архитектурных форм и элементов благоустройства на территории Светлогорского городского округа</t>
  </si>
  <si>
    <t>2200685950</t>
  </si>
  <si>
    <t xml:space="preserve">        Расходы по исполнительным листам в соответствии с судебными решениями</t>
  </si>
  <si>
    <t>9930189000</t>
  </si>
  <si>
    <t xml:space="preserve">        Осуществление переданных полномочий Российской Федерации на государственную регистрацию актов гражданского состояния</t>
  </si>
  <si>
    <t>9990159300</t>
  </si>
  <si>
    <t xml:space="preserve">        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</si>
  <si>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</si>
  <si>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 xml:space="preserve">        Обеспечение деятельности муниципальных учреждений, обеспечивающих бухгалтерское и хозяйственное обслуживание</t>
  </si>
  <si>
    <t>9990299250</t>
  </si>
  <si>
    <t xml:space="preserve">        Обеспечение деятельности муниципальных учреждений области информационно-коммуникационных технологий и связи</t>
  </si>
  <si>
    <t>9990299260</t>
  </si>
  <si>
    <t xml:space="preserve">        Обеспечение деятельности архивных муниципальных учреждений</t>
  </si>
  <si>
    <t>9990299270</t>
  </si>
  <si>
    <t xml:space="preserve">        Определение перечня должностных лиц, уполномоченных составлять протоколы об административных правонарушениях</t>
  </si>
  <si>
    <t>9990470730</t>
  </si>
  <si>
    <t xml:space="preserve">        Мероприятия в целях приобретения и управления муниципальным имуществом</t>
  </si>
  <si>
    <t>9990499450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</si>
  <si>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</si>
  <si>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</si>
  <si>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</si>
  <si>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</si>
  <si>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Осуществление первичного воинского учета на территориях, где отсутствуют военные комиссариаты</t>
  </si>
  <si>
    <t>0530151180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</si>
  <si>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</si>
  <si>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</si>
  <si>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</si>
  <si>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</si>
  <si>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    Приобретение в целях накопления, хранения и использования в целях Гражданской Обороны запасов материально-технических, продовольственных запасов, средств р/связи и иных средств.</t>
  </si>
  <si>
    <t>0510184610</t>
  </si>
  <si>
    <t xml:space="preserve">        Расходы на обеспечение деятельности муниципальных учреждений в области безопасности людей на водных объектах</t>
  </si>
  <si>
    <t>0520184210</t>
  </si>
  <si>
    <t xml:space="preserve">        Расходы на обеспечение деятельности муниципальных учреждений в области общественной безопасности (ЕДДС)</t>
  </si>
  <si>
    <t>0530184220</t>
  </si>
  <si>
    <t xml:space="preserve">        Техническое обслуживание средств АПК "Безопасный город".</t>
  </si>
  <si>
    <t>0530184640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</si>
  <si>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</si>
  <si>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</si>
  <si>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</si>
  <si>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</si>
  <si>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Обучение должностных лиц администрации МО по вопросам ГО и ЧС</t>
  </si>
  <si>
    <t>0510184620</t>
  </si>
  <si>
    <t xml:space="preserve">        Обеспечение сотрудников администрации муниципального образования средствами индивидуальной защиты</t>
  </si>
  <si>
    <t>0510184630</t>
  </si>
  <si>
    <t xml:space="preserve">        Реализация комплекса мер по профилактике терроризма, минимизации и ликвидации последствий его проявлений</t>
  </si>
  <si>
    <t>3000184650</t>
  </si>
  <si>
    <t xml:space="preserve">        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</t>
  </si>
  <si>
    <t>3000284660</t>
  </si>
  <si>
    <t xml:space="preserve">    НАЦИОНАЛЬНАЯ ЭКОНОМИКА</t>
  </si>
  <si>
    <t>0400</t>
  </si>
  <si>
    <t xml:space="preserve">      Общеэкономические вопросы</t>
  </si>
  <si>
    <t>0401</t>
  </si>
  <si>
    <t xml:space="preserve">       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</si>
  <si>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</si>
  <si>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 xml:space="preserve">      Дорожное хозяйство (дорожные фонды)</t>
  </si>
  <si>
    <t>0409</t>
  </si>
  <si>
    <t xml:space="preserve">        Разработка проектной и рабочей документации на капитальный ремонт и ремонт дорог</t>
  </si>
  <si>
    <t>1100184510</t>
  </si>
  <si>
    <t xml:space="preserve">        Капитальный ремонт и ремонт дорог и проездов</t>
  </si>
  <si>
    <t>1100184520</t>
  </si>
  <si>
    <t xml:space="preserve">        Капитальный ремонт и ремонт автомобильных дорог общего пользования местного значения</t>
  </si>
  <si>
    <t>110R1S1230</t>
  </si>
  <si>
    <t xml:space="preserve">        Ремонт дорожного покрытия и иных сооружений на них</t>
  </si>
  <si>
    <t>2100284530</t>
  </si>
  <si>
    <t xml:space="preserve">        Установка дорожных знаков со стойками</t>
  </si>
  <si>
    <t>2100284540</t>
  </si>
  <si>
    <t xml:space="preserve">        Нанесение дорожной разметки</t>
  </si>
  <si>
    <t>2100284550</t>
  </si>
  <si>
    <t xml:space="preserve">      Другие вопросы в области национальной экономики</t>
  </si>
  <si>
    <t>0412</t>
  </si>
  <si>
    <t xml:space="preserve">        Содержание морских пляжей в границах муниципальных образований Калининградской области</t>
  </si>
  <si>
    <t>07001S1380</t>
  </si>
  <si>
    <t xml:space="preserve">        Субсидии на финансовое обеспечение муниципального задания на предоставление муниципальных услуг (выполнение работ) в сфере капитального строительства и ремонта</t>
  </si>
  <si>
    <t>1100484240</t>
  </si>
  <si>
    <t xml:space="preserve">        Организация и проведение семинаров , круглых столов и обучающих лекций для субъектов МСП</t>
  </si>
  <si>
    <t>1300181410</t>
  </si>
  <si>
    <t xml:space="preserve">        Субсидия на финансовое обеспечение муниципального задания на предоставление муниципальных услуг (выполнение работ) по содержанию пляжа</t>
  </si>
  <si>
    <t>2200185360</t>
  </si>
  <si>
    <t xml:space="preserve">        Содержание городского пляжа территории Светлогорского городского округа</t>
  </si>
  <si>
    <t>2200185911</t>
  </si>
  <si>
    <t xml:space="preserve">        Приобретение специализированной техники для содержания объектов обеспечивающей и туристической инфраструктуры в целях подготовки к туристическому сезону 2023 года за счет средств резервного фонда Правительства Калининградской области</t>
  </si>
  <si>
    <t>2200521Ф49</t>
  </si>
  <si>
    <t xml:space="preserve">        Приобретение специализированной техники для содержания объектов обеспечивающей и туристической инфраструктуры в целях подготовки к туристическому сезону 2023 года</t>
  </si>
  <si>
    <t>22005М1Ф49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</si>
  <si>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</si>
  <si>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</si>
  <si>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</si>
  <si>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</si>
  <si>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Оплата взносов на капитальный ремонт за муниципальный фонд в многоквартирных домах</t>
  </si>
  <si>
    <t>1500185430</t>
  </si>
  <si>
    <t xml:space="preserve">        Оплата за содержание (текущий ремонт) муниципального фонда Светлогорского городского округа</t>
  </si>
  <si>
    <t>1500185440</t>
  </si>
  <si>
    <t xml:space="preserve">        Ремонт муниципального жилищного фонда</t>
  </si>
  <si>
    <t>1500185450</t>
  </si>
  <si>
    <t xml:space="preserve">        Разработка проектно-сметной документации на капитальный ремонт и ремонт общего имущества в многоквартирных домах</t>
  </si>
  <si>
    <t>1500185460</t>
  </si>
  <si>
    <t xml:space="preserve">        Разработка проектной документации для сноса и демонтажа аварийного жилищного фонда</t>
  </si>
  <si>
    <t>2800285470</t>
  </si>
  <si>
    <t xml:space="preserve">      Коммунальное хозяйство</t>
  </si>
  <si>
    <t>0502</t>
  </si>
  <si>
    <t xml:space="preserve">        Техническая эксплуатация объектов газоснабжения</t>
  </si>
  <si>
    <t>1600185840</t>
  </si>
  <si>
    <t xml:space="preserve">        Проектирование систем газоснабжения</t>
  </si>
  <si>
    <t>1600185860</t>
  </si>
  <si>
    <t xml:space="preserve">        Очистка сточных вод системой механической и биологической очистки АО "ОКОС" с территории Светлогорского городского округа</t>
  </si>
  <si>
    <t>2200285920</t>
  </si>
  <si>
    <t xml:space="preserve">        Субсидии на обеспечение мероприятий по организации теплоснабжений предприятий на территории Светлогорского городского округа</t>
  </si>
  <si>
    <t>2200385710</t>
  </si>
  <si>
    <t xml:space="preserve">        Комплексная инженерная оценка технического состояния объектов теплоснабжения и разработка рабочей документации на производство работ</t>
  </si>
  <si>
    <t>2200385720</t>
  </si>
  <si>
    <t xml:space="preserve">        Обеспечение мероприятий по организации теплоснабжения, водоснабжения, водоотведения</t>
  </si>
  <si>
    <t>22003S1040</t>
  </si>
  <si>
    <t xml:space="preserve">        Осуществление капитальных вложений в объекты муниципальной собственности (Реконструкция котельной, расположенной в пос. Зори, г. Светлогорск, Калининградской области)</t>
  </si>
  <si>
    <t>22003S4025</t>
  </si>
  <si>
    <t xml:space="preserve">        Осуществление капитальных вложений в объекты муниципальной собственности (Реконструкция РТС "Светлогорская" расположенной в г. Светлогорске Калининградской области)</t>
  </si>
  <si>
    <t>22003S4026</t>
  </si>
  <si>
    <t xml:space="preserve">      Благоустройство</t>
  </si>
  <si>
    <t>0503</t>
  </si>
  <si>
    <t xml:space="preserve">        Капитальный ремонт и ремонт тротуаров и пешеходных дорожек</t>
  </si>
  <si>
    <t>2100284560</t>
  </si>
  <si>
    <t xml:space="preserve">        Устройство новых дорожных ограждений различного типа и их совершенствование</t>
  </si>
  <si>
    <t>2100284570</t>
  </si>
  <si>
    <t xml:space="preserve">        Устройство элементов городского благоустройства улично-дорожной сети</t>
  </si>
  <si>
    <t>2100284571</t>
  </si>
  <si>
    <t xml:space="preserve">        Разработка проекта организации дорожного движения</t>
  </si>
  <si>
    <t>2100284590</t>
  </si>
  <si>
    <t xml:space="preserve">        Мероприятия в рамках благоустройства рекреационных территорий</t>
  </si>
  <si>
    <t>2200185540</t>
  </si>
  <si>
    <t xml:space="preserve">        Содержание и текущий ремонт фонтана на центральной площади Светлогорского городского округа</t>
  </si>
  <si>
    <t>2200185912</t>
  </si>
  <si>
    <t xml:space="preserve">        Субсидия на предоставление муниципальных услуг (выполнение работ) по высадке и содержанию зеленых насаждений</t>
  </si>
  <si>
    <t>2200485310</t>
  </si>
  <si>
    <t xml:space="preserve">        Комплекс мер по уходу за зелеными насаждениями и элементами благоустройства озелененных территорий</t>
  </si>
  <si>
    <t>2200485932</t>
  </si>
  <si>
    <t xml:space="preserve">        Утилизация биологических отходов на территории Светлогорского городского округа</t>
  </si>
  <si>
    <t>2200485934</t>
  </si>
  <si>
    <t xml:space="preserve">        Субсидия на финансовое обеспечение муниципального задания на предоставление муниципальных услуг (выполнение работ) по содержанию улично-дорожной сети</t>
  </si>
  <si>
    <t>2200585320</t>
  </si>
  <si>
    <t xml:space="preserve">        Субсидия на финансовое обеспечение муниципального задания на предоставление муниципальных услуг (выполнение работ) по содержанию мест накопления ТКО</t>
  </si>
  <si>
    <t>2200585330</t>
  </si>
  <si>
    <t xml:space="preserve">        Субсидии муниципальным организациям на материально-техническое обеспечение деятельности</t>
  </si>
  <si>
    <t>2200585370</t>
  </si>
  <si>
    <t xml:space="preserve">        Уборка несанкционированных свалок на территории Светлогорского городского округа</t>
  </si>
  <si>
    <t>2200585933</t>
  </si>
  <si>
    <t xml:space="preserve">        Приобретение мусорных контейнеров для размещения на территории Светлогорского городского округа</t>
  </si>
  <si>
    <t>2200585941</t>
  </si>
  <si>
    <t xml:space="preserve">        Обустройство мест (площадок) накопления ТКО</t>
  </si>
  <si>
    <t>2200585942</t>
  </si>
  <si>
    <t xml:space="preserve">        Устройство, капитальный ремонт и ремонт ливневой канализации на территории Светлогорского городского округа</t>
  </si>
  <si>
    <t>2200585980</t>
  </si>
  <si>
    <t xml:space="preserve">        Проведение кадастровых работ с целью постановки на учет системы централизованной канализации</t>
  </si>
  <si>
    <t>2200585981</t>
  </si>
  <si>
    <t xml:space="preserve">        Субсидия на финансовое обеспечение муниципального задания на предоставление муниципальных услуг (выполнение работ) по содержанию и обслуживанию малых архитектурных форм и элементов благоустройства</t>
  </si>
  <si>
    <t>2200685350</t>
  </si>
  <si>
    <t xml:space="preserve">        Установка и обслуживание биотуалетов на территории Светлогорского городского округа</t>
  </si>
  <si>
    <t>2200685952</t>
  </si>
  <si>
    <t xml:space="preserve">        Приобретение малых архитектурных форм и элементов благоустройства для размещения на территории округа"</t>
  </si>
  <si>
    <t>2200685953</t>
  </si>
  <si>
    <t xml:space="preserve">        Содержание и благоустройство городских захоронений Светлогорского городского округа</t>
  </si>
  <si>
    <t>2200885960</t>
  </si>
  <si>
    <t xml:space="preserve">        Работы по сносу (демонтажу) зданий и сооружений</t>
  </si>
  <si>
    <t>2200985971</t>
  </si>
  <si>
    <t xml:space="preserve">        Оплата электрической энергии наружного уличного освещения в рамках энергосервисного контракта</t>
  </si>
  <si>
    <t>2210185610</t>
  </si>
  <si>
    <t xml:space="preserve">        Оплата электрической энергии уличного освещения</t>
  </si>
  <si>
    <t>2210185620</t>
  </si>
  <si>
    <t xml:space="preserve">        Содержание электроустановок наружного освещения</t>
  </si>
  <si>
    <t>2210185630</t>
  </si>
  <si>
    <t xml:space="preserve">        Разработка проектно сметной документации, технологическое присоединение к электрическим сетям</t>
  </si>
  <si>
    <t>2210285650</t>
  </si>
  <si>
    <t xml:space="preserve">        Проведение технической инвентаризации сетей электроснабжения</t>
  </si>
  <si>
    <t>2210385680</t>
  </si>
  <si>
    <t xml:space="preserve">        Капитальный ремонт и ремонт линий электроснабжения</t>
  </si>
  <si>
    <t>2210485660</t>
  </si>
  <si>
    <t xml:space="preserve">        Техническое обслуживание трансформаторных подстанций</t>
  </si>
  <si>
    <t>2210585670</t>
  </si>
  <si>
    <t xml:space="preserve">        Благоустройство общественных территорий (инициативное бюджетирование)</t>
  </si>
  <si>
    <t>2400185550</t>
  </si>
  <si>
    <t xml:space="preserve">        Благоустройство общественных территорий</t>
  </si>
  <si>
    <t>2400185560</t>
  </si>
  <si>
    <t xml:space="preserve">        Благоустройство дворовых территорий в рамках реализации муниципальных программ формирования современной городской среды</t>
  </si>
  <si>
    <t>24002S1070</t>
  </si>
  <si>
    <t xml:space="preserve">        Взыскания за нарушения обязательств по соответствующим платежам</t>
  </si>
  <si>
    <t>9930199320</t>
  </si>
  <si>
    <t xml:space="preserve">      Другие вопросы в области жилищно-коммунального хозяйства</t>
  </si>
  <si>
    <t>0505</t>
  </si>
  <si>
    <t xml:space="preserve">        Решение вопросов местного значения в сфере жилищно-коммунального хозяйства</t>
  </si>
  <si>
    <t>29001S1120</t>
  </si>
  <si>
    <t xml:space="preserve">        Обеспечение деятельности муниципальных учреждений в области жилищно-коммунального хозяйства</t>
  </si>
  <si>
    <t>9990299220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</si>
  <si>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</si>
  <si>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</si>
  <si>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</si>
  <si>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</si>
  <si>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</si>
  <si>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0100170620</t>
  </si>
  <si>
    <t xml:space="preserve">        Реализация основных образовательных программ дошкольного образования, присмотра и ухода за детьми и дополнительных общеразвивающих программ.</t>
  </si>
  <si>
    <t>0100187310</t>
  </si>
  <si>
    <t xml:space="preserve">        Выполнение ремонтных работ в образовательных учреждениях</t>
  </si>
  <si>
    <t>0100687810</t>
  </si>
  <si>
    <t xml:space="preserve">        Материально-техническое обеспечение и оснащенность муниципальных образовательных учреждений</t>
  </si>
  <si>
    <t>0100687820</t>
  </si>
  <si>
    <t xml:space="preserve">        Мероприятия, связанные с развитием сети учреждений образования</t>
  </si>
  <si>
    <t>0100687830</t>
  </si>
  <si>
    <t xml:space="preserve">        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</t>
  </si>
  <si>
    <t>01006S1130</t>
  </si>
  <si>
    <t xml:space="preserve">        Субсидии на осуществление капитальных вложений в объекты муниципальной собственности (Строительство дошкольного учреждения на 80 мест в пос. Донское светлогорского городского округа"</t>
  </si>
  <si>
    <t>01006S4091</t>
  </si>
  <si>
    <t xml:space="preserve">        Мероприятия по обеспечению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 доплата с местного бюджета</t>
  </si>
  <si>
    <t>0101287С10</t>
  </si>
  <si>
    <t xml:space="preserve">      Общее образование</t>
  </si>
  <si>
    <t>0702</t>
  </si>
  <si>
    <t xml:space="preserve">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</si>
  <si>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0100153030</t>
  </si>
  <si>
    <t xml:space="preserve">        Закупка учебников допущенных к использованию при реализации программ основного общего и среднего общего образования для муниципальных общеобразовательных организаций</t>
  </si>
  <si>
    <t>0100174120</t>
  </si>
  <si>
    <t xml:space="preserve">        Субсидия на финансовое обеспечение муниципального задания на предоставление муниципальных услуг по реализации основных общеобразовательных программам начального общего, основного общего, среднего общего образования</t>
  </si>
  <si>
    <t>0100187320</t>
  </si>
  <si>
    <t xml:space="preserve">        Обеспечение бесплатным питанием отдельных категорий обучающихся в муниципальных общеобразовательных организациях</t>
  </si>
  <si>
    <t>0100270160</t>
  </si>
  <si>
    <t xml:space="preserve">        Организация питания обучающихся школ</t>
  </si>
  <si>
    <t>0100287410</t>
  </si>
  <si>
    <t xml:space="preserve">        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</si>
  <si>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01002L3040</t>
  </si>
  <si>
    <t>01002S1160</t>
  </si>
  <si>
    <t xml:space="preserve">        Организация и обеспечение бесплатным питанием обучающихся с ограниченными возможностями здоровья, получающих основное и среднее общее образование в муниципальных образовательных организациях</t>
  </si>
  <si>
    <t>01002S1430</t>
  </si>
  <si>
    <t xml:space="preserve">        Обеспечение бесплатной перевозки обучающихся к муниципальным общеобразовательным учреждениям за счет средств местного бюджета (100%)</t>
  </si>
  <si>
    <t>0100381010</t>
  </si>
  <si>
    <t xml:space="preserve">        Обеспечение бесплатной перевозки обучающихся к муниципальным общеобразовательным учреждениям</t>
  </si>
  <si>
    <t>01003S1010</t>
  </si>
  <si>
    <t xml:space="preserve">        Стимулирование трудоустройства молодых специалистов в муниципальных общеобразовательных организациях</t>
  </si>
  <si>
    <t>0100574060</t>
  </si>
  <si>
    <t xml:space="preserve">        Оснащение обмундированием для юнармейского отряда</t>
  </si>
  <si>
    <t>0101387П30</t>
  </si>
  <si>
    <t xml:space="preserve">        Создание новых мест в общеобразовательных организациях в связи с ростом числа обучающихся, вызванным демографическим фактором (Реконструкция МАОУ СОШ № 1 в городе Светлогорске, Калининградской области)</t>
  </si>
  <si>
    <t>010E153054</t>
  </si>
  <si>
    <t xml:space="preserve">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</si>
  <si>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010EВ51790</t>
  </si>
  <si>
    <t xml:space="preserve">      Дополнительное образование детей</t>
  </si>
  <si>
    <t>0703</t>
  </si>
  <si>
    <t xml:space="preserve">        Субсидия на финансовое обеспечение муниципального задания на предоставление муниципальных услуг по реализации дополнительных общеразвивающих программ</t>
  </si>
  <si>
    <t>0100187330</t>
  </si>
  <si>
    <t xml:space="preserve">        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</si>
  <si>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01001S1360</t>
  </si>
  <si>
    <t xml:space="preserve">        Cофинансирование расходов, возникающих при реализации персонифицированного финансирования дополнительного образования детей</t>
  </si>
  <si>
    <t>01001S1370</t>
  </si>
  <si>
    <t xml:space="preserve">       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</si>
  <si>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010E251710</t>
  </si>
  <si>
    <t xml:space="preserve">        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</si>
  <si>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</si>
  <si>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 xml:space="preserve">        Пошив костюмов для творческих коллективов</t>
  </si>
  <si>
    <t>0320383540</t>
  </si>
  <si>
    <t xml:space="preserve">        Проведение мероприятий МБУДО "ДШИ им. Гречанинова А.Т." г. Светлогорска</t>
  </si>
  <si>
    <t>0320383550</t>
  </si>
  <si>
    <t xml:space="preserve">        Торжественные мероприятия, посвященные юбилеям творческих коллективов</t>
  </si>
  <si>
    <t>0320383560</t>
  </si>
  <si>
    <t xml:space="preserve">        Выполнение ремонтных работ в учреждениях культуры</t>
  </si>
  <si>
    <t>0330183610</t>
  </si>
  <si>
    <t xml:space="preserve">        Материально-техническое обеспечение и оснащенность муниципальных учреждений культуры</t>
  </si>
  <si>
    <t>0330183620</t>
  </si>
  <si>
    <t xml:space="preserve">      Профессиональная подготовка, переподготовка и повышение квалификации</t>
  </si>
  <si>
    <t>0705</t>
  </si>
  <si>
    <t xml:space="preserve">        Профессиональный рост педагогических работников</t>
  </si>
  <si>
    <t>0100587710</t>
  </si>
  <si>
    <t xml:space="preserve">        Курсы повышения квалификации работников культуры</t>
  </si>
  <si>
    <t>0320383590</t>
  </si>
  <si>
    <t xml:space="preserve">      Молодежная политика</t>
  </si>
  <si>
    <t>0707</t>
  </si>
  <si>
    <t xml:space="preserve">        Организация и проведение культурно-массовых мероприятий, акций среди молодёжи</t>
  </si>
  <si>
    <t>1200183810</t>
  </si>
  <si>
    <t xml:space="preserve">        Организация временной занятости несовершеннолетних граждан в возрасте от 14 до 18 лет в свободное от учёбы время и в летний период</t>
  </si>
  <si>
    <t>1200183820</t>
  </si>
  <si>
    <t xml:space="preserve">      Другие вопросы в области образования</t>
  </si>
  <si>
    <t>0709</t>
  </si>
  <si>
    <t xml:space="preserve">        Совершенствование системы выявления, поддержки и развития способностей и талантов</t>
  </si>
  <si>
    <t>0100487610</t>
  </si>
  <si>
    <t xml:space="preserve">        Мероприятия, связанные с предоставлением денежной компенсации за наем (поднаем), аренду жилого помещения педагогическим работникам муниципальных общеобразовательных учреждений</t>
  </si>
  <si>
    <t>0100587720</t>
  </si>
  <si>
    <t xml:space="preserve">        Обеспечение питанием и страхованием жизни и здоровья детей в возрасте от 6 до 18 лет в муниципальных лагерях с дневным пребыванием</t>
  </si>
  <si>
    <t>0101170130</t>
  </si>
  <si>
    <t xml:space="preserve">        Мероприятия, связанные с организацией отдыха и оздоровления детей в возрасте от 6 до 18 лет на базе муниципальных учреждений</t>
  </si>
  <si>
    <t>0101187910</t>
  </si>
  <si>
    <t xml:space="preserve">        Обеспечение путёвками в загородные организации отдыха детей и их оздоровления в Калининградской области детей военнослужащих и других участников специальной военной операции за счет средств резервного фонда Правительства калининградской области</t>
  </si>
  <si>
    <t>0220121Ф20</t>
  </si>
  <si>
    <t xml:space="preserve">        Предоставление мер социальной поддержки в сфере организации отдыха детей в Калининградской области</t>
  </si>
  <si>
    <t>0220170120</t>
  </si>
  <si>
    <t xml:space="preserve">        Организация отдыха, оздоровления и занятости детей из семей Светлогорского городского округа</t>
  </si>
  <si>
    <t>0220182730</t>
  </si>
  <si>
    <t xml:space="preserve">        Организация отдыха и оздоровления детей-сирот и детей, оставшихся без попечения родителей, воспитывающихся в приемных семьях (опека, патронат, усыновление)</t>
  </si>
  <si>
    <t>0240182910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</si>
  <si>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</si>
  <si>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</si>
  <si>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</si>
  <si>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</si>
  <si>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</si>
  <si>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</si>
  <si>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 xml:space="preserve">        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</si>
  <si>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</si>
  <si>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 xml:space="preserve">        Организация и проведение муниципальных мероприятий в сфере культуры</t>
  </si>
  <si>
    <t>0320183510</t>
  </si>
  <si>
    <t xml:space="preserve">        Государственная поддержка отрасли культуры</t>
  </si>
  <si>
    <t>03201L5190</t>
  </si>
  <si>
    <t xml:space="preserve">        Поддержка учреждений клубного типа, библиотек, музеев и работников указанных учреждений</t>
  </si>
  <si>
    <t>0320274080</t>
  </si>
  <si>
    <t xml:space="preserve">        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</si>
  <si>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</si>
  <si>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 xml:space="preserve">        Работа выездной библиотеки с помощью волонтеров</t>
  </si>
  <si>
    <t>0320283520</t>
  </si>
  <si>
    <t xml:space="preserve">        Проведение мероприятий МБУ "Дом культуры п. Приморье"</t>
  </si>
  <si>
    <t>0320383570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</si>
  <si>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</si>
  <si>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</si>
  <si>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</si>
  <si>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</si>
  <si>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Предоставление ежемесячной доплаты к государственной пенсии за муниципальную службу</t>
  </si>
  <si>
    <t>0210182420</t>
  </si>
  <si>
    <t xml:space="preserve">      Социальное обслуживание населения</t>
  </si>
  <si>
    <t>1002</t>
  </si>
  <si>
    <t xml:space="preserve">        Социальное обслуживание граждан</t>
  </si>
  <si>
    <t>0210270710</t>
  </si>
  <si>
    <t xml:space="preserve">      Социальное обеспечение населения</t>
  </si>
  <si>
    <t>1003</t>
  </si>
  <si>
    <t xml:space="preserve">        Предоставление адресной социальной помощи гражданам Светлогорского городского округа, находящихся в трудной жизненной ситуации</t>
  </si>
  <si>
    <t>0210182410</t>
  </si>
  <si>
    <t xml:space="preserve">        Предоставление мер социальной поддержки гражданам, проходившим военную службу в Афганистане в период ведения там боевых действий</t>
  </si>
  <si>
    <t>0210182430</t>
  </si>
  <si>
    <t xml:space="preserve">        Организация и проведение оплачиваемых общественных работ для безработных граждан, испытывающих трудности в поисках работы</t>
  </si>
  <si>
    <t>0210182440</t>
  </si>
  <si>
    <t xml:space="preserve">        Предоставление дополнительных мер социальной поддержки по оплате государственных услуг социального обслуживания на дому участникам Великой Отечественной войны и ветеранам становления Калининградской области</t>
  </si>
  <si>
    <t>0210182450</t>
  </si>
  <si>
    <t xml:space="preserve">        Предоставление гарантий погребения отдельных категорий умерших (погибших) граждан за счет муниципального бюджета</t>
  </si>
  <si>
    <t>0210182460</t>
  </si>
  <si>
    <t xml:space="preserve">        Обеспечение бесплатного получения услуг бани гражданам, находящимся в трудной жизненной ситуации, проживающим в неблагоустроенных жилых помещениях</t>
  </si>
  <si>
    <t>0210182480</t>
  </si>
  <si>
    <t xml:space="preserve">        Предоставление дополнительной меры социальной поддержки по оплате социальных услуг отдельным категориям граждан, проживающим на территории муниципального образования "Светлогорский городской округ"</t>
  </si>
  <si>
    <t>0210182510</t>
  </si>
  <si>
    <t xml:space="preserve">        Обеспечение участия гражданам, нуждающихся в поддержке государства в социально значимых мероприятиях</t>
  </si>
  <si>
    <t>0210382620</t>
  </si>
  <si>
    <t xml:space="preserve">        Предоставление мер социальной поддержки семьям с детьми в виде единовременной денежной выплаты при рождении ребенка</t>
  </si>
  <si>
    <t>0220182720</t>
  </si>
  <si>
    <t xml:space="preserve">        Обеспечения семей с новорожденными детьми подарочными сертификатами на приобретение детских принадлежностей</t>
  </si>
  <si>
    <t>0220182740</t>
  </si>
  <si>
    <t xml:space="preserve">        Предоставление дополнительной меры социальной поддержки гражданам, имеющим трех и более детей, состоящим на учете в целях предоставления земельного участка в собственность бесплатно, получившим единовременную выплату из областного бюджета взамен предоставления им земельного участка.</t>
  </si>
  <si>
    <t>0220182770</t>
  </si>
  <si>
    <t xml:space="preserve">      Охрана семьи и детства</t>
  </si>
  <si>
    <t>1004</t>
  </si>
  <si>
    <t xml:space="preserve">        Предоставление мер социальной поддержки семьям с детьми за присмотр и уход за детьми в муниципальных дошкольных образовательных учреждениях Светлогорского городского округа</t>
  </si>
  <si>
    <t>0220182710</t>
  </si>
  <si>
    <t xml:space="preserve">        Обеспечение участия семей с детьми, находящимися в трудной жизненной ситуации, в социально значимых мероприятиях</t>
  </si>
  <si>
    <t>0220182750</t>
  </si>
  <si>
    <t xml:space="preserve">        Организация и проведение социально значимых мероприятий для детей-сирот и детей, оставшихся без попечения родителей</t>
  </si>
  <si>
    <t>0240182920</t>
  </si>
  <si>
    <t xml:space="preserve">        Оснащение предметами первой необходимости жилых помещений, предоставленных лицам из числа детей, оставшихся без попечения родителей в возрасте от 18 до 23 лет</t>
  </si>
  <si>
    <t>0240182940</t>
  </si>
  <si>
    <t xml:space="preserve">        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</t>
  </si>
  <si>
    <t>0240270610</t>
  </si>
  <si>
    <t xml:space="preserve">        Реализация мероприятий по обеспечению жильем молодых семей</t>
  </si>
  <si>
    <t>270Б8L4970</t>
  </si>
  <si>
    <t xml:space="preserve">      Другие вопросы в области социальной политики</t>
  </si>
  <si>
    <t>1006</t>
  </si>
  <si>
    <t xml:space="preserve">        Обеспечение деятельности по организации и осуществлению опеки и попечительства в отношении несовершеннолетних</t>
  </si>
  <si>
    <t>0200170640</t>
  </si>
  <si>
    <t xml:space="preserve">        Осуществление деятельности по опеке и попечительству в отношении совершеннолетних граждан</t>
  </si>
  <si>
    <t>0200170650</t>
  </si>
  <si>
    <t xml:space="preserve">        Обеспечение руководства в сфере социальной поддержки населения</t>
  </si>
  <si>
    <t>0200170670</t>
  </si>
  <si>
    <t>0200181140</t>
  </si>
  <si>
    <t xml:space="preserve">        Реализация мероприятий по обеспечению доступности для инвалидов социально значимых муниципальных учреждений и предприятий Светлогорского городского округа</t>
  </si>
  <si>
    <t>0230282810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</si>
  <si>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</si>
  <si>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</si>
  <si>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</si>
  <si>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</si>
  <si>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</si>
  <si>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</si>
  <si>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 xml:space="preserve">        Участие сборных команд по видам спорта в спартакиадах муниципальных образований</t>
  </si>
  <si>
    <t>1030188710</t>
  </si>
  <si>
    <t xml:space="preserve">        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</si>
  <si>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</si>
  <si>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 xml:space="preserve">        Приобретение спортивной формы и спортивного инвентаря для сборных команд по видам спорта</t>
  </si>
  <si>
    <t>1030188730</t>
  </si>
  <si>
    <t xml:space="preserve">        Организация участия футбольной сборной в чемпионатах и первенствах Калининградской области по футболу и мини-футболу</t>
  </si>
  <si>
    <t>1030188740</t>
  </si>
  <si>
    <t xml:space="preserve">        Организация участия команды по волейболу Светлогорского городского округа в Чемпионате Калининградской области по волейболу среди женских команд</t>
  </si>
  <si>
    <t>1030188750</t>
  </si>
  <si>
    <t xml:space="preserve">        Субсидия на финансовое обеспечение муниципального задания МАУ ФОК "Светлогорский"</t>
  </si>
  <si>
    <t>1040188310</t>
  </si>
  <si>
    <t xml:space="preserve">        Субсидия на совершенствование и ремонт инфраструктуры учреждений в области физической культуры</t>
  </si>
  <si>
    <t>1040188330</t>
  </si>
  <si>
    <t xml:space="preserve">        Капитальный ремонт и устройство спортивных объектов муниципальной собственности</t>
  </si>
  <si>
    <t>10401S1340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</si>
  <si>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</si>
  <si>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</si>
  <si>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</si>
  <si>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</si>
  <si>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Мероприятия по обеспечению информационной открытости органов местного самоуправления и взаимодействия с гражданским обществом</t>
  </si>
  <si>
    <t>0700284320</t>
  </si>
  <si>
    <t xml:space="preserve">        Поддержка муниципальных газет</t>
  </si>
  <si>
    <t>07002S1250</t>
  </si>
  <si>
    <t>ВСЕГО РАСХОДОВ:</t>
  </si>
  <si>
    <t>Сводная бюджетная роспись</t>
  </si>
  <si>
    <t>Исполнено</t>
  </si>
  <si>
    <t>% исполнения</t>
  </si>
  <si>
    <t>Исполнение расходов бюджета по разделам и подразделам классификации расходов бюджета за 2023 год</t>
  </si>
  <si>
    <t>Приложение №3</t>
  </si>
  <si>
    <t>(тыс. руб.)</t>
  </si>
  <si>
    <t>к решению окружного Совета депутатов МО "Светлогорский городской округ"                                                от "27" мая 2024 года №28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</si>
</sst>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26">
    <xf numFmtId="0" fontId="0" fillId="0" borderId="0" xfId="0"/>
    <xf numFmtId="0" fontId="7" fillId="0" borderId="1" xfId="2" applyFont="1"/>
    <xf numFmtId="0" fontId="8" fillId="0" borderId="0" xfId="0" applyFont="1" applyProtection="1">
      <protection locked="0"/>
    </xf>
    <xf numFmtId="0" fontId="7" fillId="0" borderId="2" xfId="6" applyFont="1">
      <alignment horizontal="center" vertical="center" wrapText="1"/>
    </xf>
    <xf numFmtId="0" fontId="7" fillId="0" borderId="2" xfId="7" applyFont="1">
      <alignment vertical="top" wrapText="1"/>
    </xf>
    <xf numFmtId="1" fontId="7" fillId="0" borderId="2" xfId="8" applyFont="1">
      <alignment horizontal="center" vertical="top" shrinkToFit="1"/>
    </xf>
    <xf numFmtId="0" fontId="9" fillId="0" borderId="2" xfId="7" applyFont="1">
      <alignment vertical="top" wrapText="1"/>
    </xf>
    <xf numFmtId="1" fontId="9" fillId="0" borderId="2" xfId="8" applyFont="1">
      <alignment horizontal="center" vertical="top" shrinkToFit="1"/>
    </xf>
    <xf numFmtId="4" fontId="8" fillId="0" borderId="0" xfId="0" applyNumberFormat="1" applyFont="1" applyProtection="1">
      <protection locked="0"/>
    </xf>
    <xf numFmtId="4" fontId="7" fillId="0" borderId="2" xfId="6" applyNumberFormat="1" applyFont="1">
      <alignment horizontal="center" vertical="center" wrapText="1"/>
    </xf>
    <xf numFmtId="4" fontId="9" fillId="0" borderId="2" xfId="8" applyNumberFormat="1" applyFont="1">
      <alignment horizontal="center" vertical="top" shrinkToFit="1"/>
    </xf>
    <xf numFmtId="4" fontId="7" fillId="0" borderId="2" xfId="8" applyNumberFormat="1" applyFont="1">
      <alignment horizontal="center" vertical="top" shrinkToFit="1"/>
    </xf>
    <xf numFmtId="4" fontId="9" fillId="0" borderId="2" xfId="11" applyNumberFormat="1" applyFont="1" applyAlignment="1">
      <alignment horizontal="center"/>
    </xf>
    <xf numFmtId="4" fontId="7" fillId="0" borderId="1" xfId="2" applyNumberFormat="1" applyFont="1"/>
    <xf numFmtId="9" fontId="7" fillId="0" borderId="2" xfId="6" applyNumberFormat="1" applyFont="1">
      <alignment horizontal="center" vertical="center" wrapText="1"/>
    </xf>
    <xf numFmtId="9" fontId="9" fillId="0" borderId="2" xfId="8" applyNumberFormat="1" applyFont="1">
      <alignment horizontal="center" vertical="top" shrinkToFit="1"/>
    </xf>
    <xf numFmtId="9" fontId="7" fillId="0" borderId="2" xfId="8" applyNumberFormat="1" applyFont="1">
      <alignment horizontal="center" vertical="top" shrinkToFit="1"/>
    </xf>
    <xf numFmtId="9" fontId="7" fillId="0" borderId="1" xfId="2" applyNumberFormat="1" applyFont="1"/>
    <xf numFmtId="9" fontId="8" fillId="0" borderId="0" xfId="0" applyNumberFormat="1" applyFont="1" applyProtection="1">
      <protection locked="0"/>
    </xf>
    <xf numFmtId="0" fontId="8" fillId="0" borderId="0" xfId="0" applyFont="1" applyAlignment="1" applyProtection="1">
      <alignment wrapText="1"/>
      <protection locked="0"/>
    </xf>
    <xf numFmtId="0" fontId="0" fillId="0" borderId="0" xfId="0" applyAlignment="1">
      <alignment wrapText="1"/>
    </xf>
    <xf numFmtId="0" fontId="9" fillId="0" borderId="2" xfId="11" applyFont="1">
      <alignment horizontal="left"/>
    </xf>
    <xf numFmtId="0" fontId="7" fillId="0" borderId="1" xfId="14" applyFont="1">
      <alignment horizontal="left" wrapText="1"/>
    </xf>
    <xf numFmtId="0" fontId="10" fillId="0" borderId="1" xfId="1" applyFont="1" applyAlignment="1">
      <alignment horizontal="center" wrapText="1"/>
    </xf>
    <xf numFmtId="0" fontId="11" fillId="0" borderId="0" xfId="0" applyFont="1" applyAlignment="1">
      <alignment horizontal="center" wrapText="1"/>
    </xf>
    <xf numFmtId="0" fontId="7" fillId="0" borderId="1" xfId="5" applyFont="1">
      <alignment horizontal="right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58"/>
  <sheetViews>
    <sheetView showGridLines="0" tabSelected="1" zoomScaleNormal="100" zoomScaleSheetLayoutView="100" workbookViewId="0">
      <pane ySplit="5" topLeftCell="A6" activePane="bottomLeft" state="frozen"/>
      <selection pane="bottomLeft" activeCell="D2" sqref="D2:F2"/>
    </sheetView>
  </sheetViews>
  <sheetFormatPr defaultRowHeight="15" outlineLevelRow="2"/>
  <cols>
    <col min="1" max="1" width="40" style="2" customWidth="1"/>
    <col min="2" max="2" width="7.7109375" style="2" customWidth="1"/>
    <col min="3" max="3" width="10.7109375" style="2" customWidth="1"/>
    <col min="4" max="4" width="12.5703125" style="8" customWidth="1"/>
    <col min="5" max="5" width="14.7109375" style="8" customWidth="1"/>
    <col min="6" max="6" width="10.7109375" style="18" customWidth="1"/>
    <col min="7" max="16384" width="9.140625" style="2"/>
  </cols>
  <sheetData>
    <row r="1" spans="1:6">
      <c r="D1" s="19" t="s">
        <v>462</v>
      </c>
      <c r="E1" s="20"/>
      <c r="F1" s="20"/>
    </row>
    <row r="2" spans="1:6" ht="42.75" customHeight="1">
      <c r="D2" s="19" t="s">
        <v>464</v>
      </c>
      <c r="E2" s="20"/>
      <c r="F2" s="20"/>
    </row>
    <row r="3" spans="1:6" ht="42.75" customHeight="1">
      <c r="A3" s="23" t="s">
        <v>461</v>
      </c>
      <c r="B3" s="24"/>
      <c r="C3" s="24"/>
      <c r="D3" s="24"/>
      <c r="E3" s="24"/>
      <c r="F3" s="24"/>
    </row>
    <row r="4" spans="1:6" ht="12.75" customHeight="1">
      <c r="A4" s="25" t="s">
        <v>463</v>
      </c>
      <c r="B4" s="25"/>
      <c r="C4" s="25"/>
      <c r="D4" s="25"/>
      <c r="E4" s="25"/>
      <c r="F4" s="25"/>
    </row>
    <row r="5" spans="1:6" ht="38.25" customHeight="1">
      <c r="A5" s="3" t="s">
        <v>0</v>
      </c>
      <c r="B5" s="3" t="s">
        <v>1</v>
      </c>
      <c r="C5" s="3" t="s">
        <v>2</v>
      </c>
      <c r="D5" s="9" t="s">
        <v>458</v>
      </c>
      <c r="E5" s="9" t="s">
        <v>459</v>
      </c>
      <c r="F5" s="14" t="s">
        <v>460</v>
      </c>
    </row>
    <row r="6" spans="1:6">
      <c r="A6" s="6" t="s">
        <v>3</v>
      </c>
      <c r="B6" s="7" t="s">
        <v>4</v>
      </c>
      <c r="C6" s="7"/>
      <c r="D6" s="10">
        <f>D7+D10+D13+D15+D20+D22+D24</f>
        <v>178510.09</v>
      </c>
      <c r="E6" s="10">
        <f>E7+E10+E13+E15+E20+E22+E24</f>
        <v>157111.82</v>
      </c>
      <c r="F6" s="15">
        <f>E6/D6</f>
        <v>0.88012851262357217</v>
      </c>
    </row>
    <row r="7" spans="1:6" ht="51" outlineLevel="1">
      <c r="A7" s="6" t="s">
        <v>5</v>
      </c>
      <c r="B7" s="7" t="s">
        <v>6</v>
      </c>
      <c r="C7" s="7"/>
      <c r="D7" s="10">
        <f>D8+D9</f>
        <v>8716.83</v>
      </c>
      <c r="E7" s="10">
        <f>E8+E9</f>
        <v>7813.42</v>
      </c>
      <c r="F7" s="15">
        <f>E7/D7</f>
        <v>0.8963602594062291</v>
      </c>
    </row>
    <row r="8" spans="1:6" ht="25.5" outlineLevel="2">
      <c r="A8" s="4" t="s">
        <v>7</v>
      </c>
      <c r="B8" s="5" t="s">
        <v>6</v>
      </c>
      <c r="C8" s="5" t="s">
        <v>8</v>
      </c>
      <c r="D8" s="11">
        <v>3151.81</v>
      </c>
      <c r="E8" s="11">
        <v>3075.46</v>
      </c>
      <c r="F8" s="16">
        <f t="shared" ref="F8:F71" si="0">E8/D8</f>
        <v>0.97577582405030761</v>
      </c>
    </row>
    <row r="9" spans="1:6" ht="25.5" outlineLevel="2">
      <c r="A9" s="4" t="s">
        <v>9</v>
      </c>
      <c r="B9" s="5" t="s">
        <v>6</v>
      </c>
      <c r="C9" s="5" t="s">
        <v>10</v>
      </c>
      <c r="D9" s="11">
        <v>5565.02</v>
      </c>
      <c r="E9" s="11">
        <v>4737.96</v>
      </c>
      <c r="F9" s="16">
        <f t="shared" si="0"/>
        <v>0.85138238496896679</v>
      </c>
    </row>
    <row r="10" spans="1:6" ht="63.75" outlineLevel="1">
      <c r="A10" s="6" t="s">
        <v>11</v>
      </c>
      <c r="B10" s="7" t="s">
        <v>12</v>
      </c>
      <c r="C10" s="7"/>
      <c r="D10" s="10">
        <f>D11+D12</f>
        <v>55512.909999999996</v>
      </c>
      <c r="E10" s="10">
        <f>E11+E12</f>
        <v>51011.899999999994</v>
      </c>
      <c r="F10" s="15">
        <f t="shared" si="0"/>
        <v>0.91891958104880467</v>
      </c>
    </row>
    <row r="11" spans="1:6" outlineLevel="2">
      <c r="A11" s="4" t="s">
        <v>13</v>
      </c>
      <c r="B11" s="5" t="s">
        <v>12</v>
      </c>
      <c r="C11" s="5" t="s">
        <v>14</v>
      </c>
      <c r="D11" s="11">
        <v>4817.95</v>
      </c>
      <c r="E11" s="11">
        <v>4549.88</v>
      </c>
      <c r="F11" s="16">
        <f t="shared" si="0"/>
        <v>0.94436015317718125</v>
      </c>
    </row>
    <row r="12" spans="1:6" ht="25.5" outlineLevel="2">
      <c r="A12" s="4" t="s">
        <v>9</v>
      </c>
      <c r="B12" s="5" t="s">
        <v>12</v>
      </c>
      <c r="C12" s="5" t="s">
        <v>10</v>
      </c>
      <c r="D12" s="11">
        <v>50694.96</v>
      </c>
      <c r="E12" s="11">
        <v>46462.02</v>
      </c>
      <c r="F12" s="16">
        <f t="shared" si="0"/>
        <v>0.9165017587547164</v>
      </c>
    </row>
    <row r="13" spans="1:6" outlineLevel="1">
      <c r="A13" s="6" t="s">
        <v>15</v>
      </c>
      <c r="B13" s="7" t="s">
        <v>16</v>
      </c>
      <c r="C13" s="7"/>
      <c r="D13" s="10">
        <f>D14</f>
        <v>2.6</v>
      </c>
      <c r="E13" s="10">
        <f>E14</f>
        <v>2.6</v>
      </c>
      <c r="F13" s="15">
        <f t="shared" si="0"/>
        <v>1</v>
      </c>
    </row>
    <row r="14" spans="1:6" ht="51" outlineLevel="2">
      <c r="A14" s="4" t="s">
        <v>17</v>
      </c>
      <c r="B14" s="5" t="s">
        <v>16</v>
      </c>
      <c r="C14" s="5" t="s">
        <v>18</v>
      </c>
      <c r="D14" s="11">
        <v>2.6</v>
      </c>
      <c r="E14" s="11">
        <v>2.6</v>
      </c>
      <c r="F14" s="16">
        <f t="shared" si="0"/>
        <v>1</v>
      </c>
    </row>
    <row r="15" spans="1:6" ht="38.25" outlineLevel="1">
      <c r="A15" s="6" t="s">
        <v>19</v>
      </c>
      <c r="B15" s="7" t="s">
        <v>20</v>
      </c>
      <c r="C15" s="7"/>
      <c r="D15" s="10">
        <f>D16+D17+D18+D19</f>
        <v>14435.839999999998</v>
      </c>
      <c r="E15" s="10">
        <f>E16+E17+E18+E19</f>
        <v>13933.000000000002</v>
      </c>
      <c r="F15" s="15">
        <f t="shared" si="0"/>
        <v>0.96516725039900719</v>
      </c>
    </row>
    <row r="16" spans="1:6" ht="25.5" outlineLevel="2">
      <c r="A16" s="4" t="s">
        <v>21</v>
      </c>
      <c r="B16" s="5" t="s">
        <v>20</v>
      </c>
      <c r="C16" s="5" t="s">
        <v>22</v>
      </c>
      <c r="D16" s="11">
        <v>9248.9699999999993</v>
      </c>
      <c r="E16" s="11">
        <v>8788.1200000000008</v>
      </c>
      <c r="F16" s="16">
        <f t="shared" si="0"/>
        <v>0.95017283005567121</v>
      </c>
    </row>
    <row r="17" spans="1:6" ht="25.5" outlineLevel="2">
      <c r="A17" s="4" t="s">
        <v>23</v>
      </c>
      <c r="B17" s="5" t="s">
        <v>20</v>
      </c>
      <c r="C17" s="5" t="s">
        <v>24</v>
      </c>
      <c r="D17" s="11">
        <v>2599.38</v>
      </c>
      <c r="E17" s="11">
        <v>2586.34</v>
      </c>
      <c r="F17" s="16">
        <f t="shared" si="0"/>
        <v>0.99498341912302168</v>
      </c>
    </row>
    <row r="18" spans="1:6" ht="25.5" outlineLevel="2">
      <c r="A18" s="4" t="s">
        <v>9</v>
      </c>
      <c r="B18" s="5" t="s">
        <v>20</v>
      </c>
      <c r="C18" s="5" t="s">
        <v>10</v>
      </c>
      <c r="D18" s="11">
        <v>742.66</v>
      </c>
      <c r="E18" s="11">
        <v>716.46</v>
      </c>
      <c r="F18" s="16">
        <f t="shared" si="0"/>
        <v>0.96472140683489094</v>
      </c>
    </row>
    <row r="19" spans="1:6" ht="25.5" outlineLevel="2">
      <c r="A19" s="4" t="s">
        <v>25</v>
      </c>
      <c r="B19" s="5" t="s">
        <v>20</v>
      </c>
      <c r="C19" s="5" t="s">
        <v>26</v>
      </c>
      <c r="D19" s="11">
        <v>1844.83</v>
      </c>
      <c r="E19" s="11">
        <v>1842.08</v>
      </c>
      <c r="F19" s="16">
        <f t="shared" si="0"/>
        <v>0.99850934774477862</v>
      </c>
    </row>
    <row r="20" spans="1:6" ht="25.5" outlineLevel="1">
      <c r="A20" s="6" t="s">
        <v>27</v>
      </c>
      <c r="B20" s="7" t="s">
        <v>28</v>
      </c>
      <c r="C20" s="7"/>
      <c r="D20" s="10">
        <f>D21</f>
        <v>3182</v>
      </c>
      <c r="E20" s="10">
        <f>E21</f>
        <v>3182</v>
      </c>
      <c r="F20" s="15">
        <f t="shared" si="0"/>
        <v>1</v>
      </c>
    </row>
    <row r="21" spans="1:6" ht="25.5" outlineLevel="2">
      <c r="A21" s="4" t="s">
        <v>29</v>
      </c>
      <c r="B21" s="5" t="s">
        <v>28</v>
      </c>
      <c r="C21" s="5" t="s">
        <v>30</v>
      </c>
      <c r="D21" s="11">
        <v>3182</v>
      </c>
      <c r="E21" s="11">
        <v>3182</v>
      </c>
      <c r="F21" s="16">
        <f t="shared" si="0"/>
        <v>1</v>
      </c>
    </row>
    <row r="22" spans="1:6" outlineLevel="1">
      <c r="A22" s="6" t="s">
        <v>31</v>
      </c>
      <c r="B22" s="7" t="s">
        <v>32</v>
      </c>
      <c r="C22" s="7"/>
      <c r="D22" s="10">
        <f>D23</f>
        <v>12437.82</v>
      </c>
      <c r="E22" s="10">
        <f>E23</f>
        <v>0</v>
      </c>
      <c r="F22" s="15">
        <f t="shared" si="0"/>
        <v>0</v>
      </c>
    </row>
    <row r="23" spans="1:6" ht="25.5" outlineLevel="2">
      <c r="A23" s="4" t="s">
        <v>33</v>
      </c>
      <c r="B23" s="5" t="s">
        <v>32</v>
      </c>
      <c r="C23" s="5" t="s">
        <v>34</v>
      </c>
      <c r="D23" s="11">
        <v>12437.82</v>
      </c>
      <c r="E23" s="11">
        <v>0</v>
      </c>
      <c r="F23" s="16">
        <f t="shared" si="0"/>
        <v>0</v>
      </c>
    </row>
    <row r="24" spans="1:6" outlineLevel="1">
      <c r="A24" s="6" t="s">
        <v>35</v>
      </c>
      <c r="B24" s="7" t="s">
        <v>36</v>
      </c>
      <c r="C24" s="7"/>
      <c r="D24" s="10">
        <f>D25+D26+D27+D28+D29+D30+D31+D32+D33+D34+D35+D36+D37+D38+D39+D40+D41+D42+D43</f>
        <v>84222.09</v>
      </c>
      <c r="E24" s="10">
        <f>E25+E26+E27+E28+E29+E30+E31+E32+E33+E34+E35+E36+E37+E38+E39+E40+E41+E42+E43</f>
        <v>81168.899999999994</v>
      </c>
      <c r="F24" s="15">
        <f t="shared" si="0"/>
        <v>0.96374834678170529</v>
      </c>
    </row>
    <row r="25" spans="1:6" ht="51" outlineLevel="2">
      <c r="A25" s="4" t="s">
        <v>37</v>
      </c>
      <c r="B25" s="5" t="s">
        <v>36</v>
      </c>
      <c r="C25" s="5" t="s">
        <v>38</v>
      </c>
      <c r="D25" s="11">
        <v>6.86</v>
      </c>
      <c r="E25" s="11">
        <v>6.86</v>
      </c>
      <c r="F25" s="16">
        <f t="shared" si="0"/>
        <v>1</v>
      </c>
    </row>
    <row r="26" spans="1:6" ht="38.25" outlineLevel="2">
      <c r="A26" s="4" t="s">
        <v>39</v>
      </c>
      <c r="B26" s="5" t="s">
        <v>36</v>
      </c>
      <c r="C26" s="5" t="s">
        <v>40</v>
      </c>
      <c r="D26" s="11">
        <v>5.0199999999999996</v>
      </c>
      <c r="E26" s="11">
        <v>5.0199999999999996</v>
      </c>
      <c r="F26" s="16">
        <f t="shared" si="0"/>
        <v>1</v>
      </c>
    </row>
    <row r="27" spans="1:6" ht="38.25" outlineLevel="2">
      <c r="A27" s="4" t="s">
        <v>41</v>
      </c>
      <c r="B27" s="5" t="s">
        <v>36</v>
      </c>
      <c r="C27" s="5" t="s">
        <v>42</v>
      </c>
      <c r="D27" s="11">
        <v>2528.88</v>
      </c>
      <c r="E27" s="11">
        <v>2287.87</v>
      </c>
      <c r="F27" s="16">
        <f t="shared" si="0"/>
        <v>0.9046969409382809</v>
      </c>
    </row>
    <row r="28" spans="1:6" ht="25.5" outlineLevel="2">
      <c r="A28" s="4" t="s">
        <v>43</v>
      </c>
      <c r="B28" s="5" t="s">
        <v>36</v>
      </c>
      <c r="C28" s="5" t="s">
        <v>44</v>
      </c>
      <c r="D28" s="11">
        <v>160</v>
      </c>
      <c r="E28" s="11">
        <v>160</v>
      </c>
      <c r="F28" s="16">
        <f t="shared" si="0"/>
        <v>1</v>
      </c>
    </row>
    <row r="29" spans="1:6" ht="38.25" outlineLevel="2">
      <c r="A29" s="4" t="s">
        <v>45</v>
      </c>
      <c r="B29" s="5" t="s">
        <v>36</v>
      </c>
      <c r="C29" s="5" t="s">
        <v>46</v>
      </c>
      <c r="D29" s="11">
        <v>4700.83</v>
      </c>
      <c r="E29" s="11">
        <v>4700.83</v>
      </c>
      <c r="F29" s="16">
        <f t="shared" si="0"/>
        <v>1</v>
      </c>
    </row>
    <row r="30" spans="1:6" ht="25.5" outlineLevel="2">
      <c r="A30" s="4" t="s">
        <v>47</v>
      </c>
      <c r="B30" s="5" t="s">
        <v>36</v>
      </c>
      <c r="C30" s="5" t="s">
        <v>48</v>
      </c>
      <c r="D30" s="11">
        <v>355.88</v>
      </c>
      <c r="E30" s="11">
        <v>355.88</v>
      </c>
      <c r="F30" s="16">
        <f t="shared" si="0"/>
        <v>1</v>
      </c>
    </row>
    <row r="31" spans="1:6" ht="51" outlineLevel="2">
      <c r="A31" s="4" t="s">
        <v>49</v>
      </c>
      <c r="B31" s="5" t="s">
        <v>36</v>
      </c>
      <c r="C31" s="5" t="s">
        <v>50</v>
      </c>
      <c r="D31" s="11">
        <v>400</v>
      </c>
      <c r="E31" s="11">
        <v>400</v>
      </c>
      <c r="F31" s="16">
        <f t="shared" si="0"/>
        <v>1</v>
      </c>
    </row>
    <row r="32" spans="1:6" ht="25.5" outlineLevel="2">
      <c r="A32" s="4" t="s">
        <v>51</v>
      </c>
      <c r="B32" s="5" t="s">
        <v>36</v>
      </c>
      <c r="C32" s="5" t="s">
        <v>52</v>
      </c>
      <c r="D32" s="11">
        <v>15</v>
      </c>
      <c r="E32" s="11">
        <v>15</v>
      </c>
      <c r="F32" s="16">
        <f t="shared" si="0"/>
        <v>1</v>
      </c>
    </row>
    <row r="33" spans="1:6" ht="25.5" outlineLevel="2">
      <c r="A33" s="4" t="s">
        <v>53</v>
      </c>
      <c r="B33" s="5" t="s">
        <v>36</v>
      </c>
      <c r="C33" s="5" t="s">
        <v>54</v>
      </c>
      <c r="D33" s="11">
        <v>878</v>
      </c>
      <c r="E33" s="11">
        <v>875.43</v>
      </c>
      <c r="F33" s="16">
        <f t="shared" si="0"/>
        <v>0.99707289293849655</v>
      </c>
    </row>
    <row r="34" spans="1:6" ht="38.25" outlineLevel="2">
      <c r="A34" s="4" t="s">
        <v>55</v>
      </c>
      <c r="B34" s="5" t="s">
        <v>36</v>
      </c>
      <c r="C34" s="5" t="s">
        <v>56</v>
      </c>
      <c r="D34" s="11">
        <v>200</v>
      </c>
      <c r="E34" s="11">
        <v>200</v>
      </c>
      <c r="F34" s="16">
        <f t="shared" si="0"/>
        <v>1</v>
      </c>
    </row>
    <row r="35" spans="1:6" ht="38.25" outlineLevel="2">
      <c r="A35" s="4" t="s">
        <v>57</v>
      </c>
      <c r="B35" s="5" t="s">
        <v>36</v>
      </c>
      <c r="C35" s="5" t="s">
        <v>58</v>
      </c>
      <c r="D35" s="11">
        <v>7930.15</v>
      </c>
      <c r="E35" s="11">
        <v>6823.59</v>
      </c>
      <c r="F35" s="16">
        <f t="shared" si="0"/>
        <v>0.86046165583248746</v>
      </c>
    </row>
    <row r="36" spans="1:6" ht="25.5" outlineLevel="2">
      <c r="A36" s="4" t="s">
        <v>59</v>
      </c>
      <c r="B36" s="5" t="s">
        <v>36</v>
      </c>
      <c r="C36" s="5" t="s">
        <v>60</v>
      </c>
      <c r="D36" s="11">
        <v>815.13</v>
      </c>
      <c r="E36" s="11">
        <v>780.02</v>
      </c>
      <c r="F36" s="16">
        <f t="shared" si="0"/>
        <v>0.95692711592016</v>
      </c>
    </row>
    <row r="37" spans="1:6" ht="38.25" outlineLevel="2">
      <c r="A37" s="4" t="s">
        <v>61</v>
      </c>
      <c r="B37" s="5" t="s">
        <v>36</v>
      </c>
      <c r="C37" s="5" t="s">
        <v>62</v>
      </c>
      <c r="D37" s="11">
        <v>1250.5</v>
      </c>
      <c r="E37" s="11">
        <v>1250.5</v>
      </c>
      <c r="F37" s="16">
        <f t="shared" si="0"/>
        <v>1</v>
      </c>
    </row>
    <row r="38" spans="1:6" ht="51" outlineLevel="2">
      <c r="A38" s="4" t="s">
        <v>63</v>
      </c>
      <c r="B38" s="5" t="s">
        <v>36</v>
      </c>
      <c r="C38" s="5" t="s">
        <v>64</v>
      </c>
      <c r="D38" s="11">
        <v>3995.23</v>
      </c>
      <c r="E38" s="11">
        <v>2904.68</v>
      </c>
      <c r="F38" s="16">
        <f t="shared" si="0"/>
        <v>0.72703699161249791</v>
      </c>
    </row>
    <row r="39" spans="1:6" ht="38.25" outlineLevel="2">
      <c r="A39" s="4" t="s">
        <v>65</v>
      </c>
      <c r="B39" s="5" t="s">
        <v>36</v>
      </c>
      <c r="C39" s="5" t="s">
        <v>66</v>
      </c>
      <c r="D39" s="11">
        <v>27895.96</v>
      </c>
      <c r="E39" s="11">
        <v>27448.61</v>
      </c>
      <c r="F39" s="16">
        <f t="shared" si="0"/>
        <v>0.98396362770809831</v>
      </c>
    </row>
    <row r="40" spans="1:6" ht="51" outlineLevel="2">
      <c r="A40" s="4" t="s">
        <v>67</v>
      </c>
      <c r="B40" s="5" t="s">
        <v>36</v>
      </c>
      <c r="C40" s="5" t="s">
        <v>68</v>
      </c>
      <c r="D40" s="11">
        <v>8230.9599999999991</v>
      </c>
      <c r="E40" s="11">
        <v>8101.23</v>
      </c>
      <c r="F40" s="16">
        <f t="shared" si="0"/>
        <v>0.98423877652181524</v>
      </c>
    </row>
    <row r="41" spans="1:6" ht="25.5" outlineLevel="2">
      <c r="A41" s="4" t="s">
        <v>69</v>
      </c>
      <c r="B41" s="5" t="s">
        <v>36</v>
      </c>
      <c r="C41" s="5" t="s">
        <v>70</v>
      </c>
      <c r="D41" s="11">
        <v>2727.87</v>
      </c>
      <c r="E41" s="11">
        <v>2727.56</v>
      </c>
      <c r="F41" s="16">
        <f t="shared" si="0"/>
        <v>0.99988635822088301</v>
      </c>
    </row>
    <row r="42" spans="1:6" ht="38.25" outlineLevel="2">
      <c r="A42" s="4" t="s">
        <v>71</v>
      </c>
      <c r="B42" s="5" t="s">
        <v>36</v>
      </c>
      <c r="C42" s="5" t="s">
        <v>72</v>
      </c>
      <c r="D42" s="11">
        <v>0.39</v>
      </c>
      <c r="E42" s="11">
        <v>0.39</v>
      </c>
      <c r="F42" s="16">
        <f t="shared" si="0"/>
        <v>1</v>
      </c>
    </row>
    <row r="43" spans="1:6" ht="25.5" outlineLevel="2">
      <c r="A43" s="4" t="s">
        <v>73</v>
      </c>
      <c r="B43" s="5" t="s">
        <v>36</v>
      </c>
      <c r="C43" s="5" t="s">
        <v>74</v>
      </c>
      <c r="D43" s="11">
        <v>22125.43</v>
      </c>
      <c r="E43" s="11">
        <v>22125.43</v>
      </c>
      <c r="F43" s="16">
        <f t="shared" si="0"/>
        <v>1</v>
      </c>
    </row>
    <row r="44" spans="1:6">
      <c r="A44" s="6" t="s">
        <v>75</v>
      </c>
      <c r="B44" s="7" t="s">
        <v>76</v>
      </c>
      <c r="C44" s="7"/>
      <c r="D44" s="10">
        <f>D45</f>
        <v>894.3</v>
      </c>
      <c r="E44" s="10">
        <f>E45</f>
        <v>894.3</v>
      </c>
      <c r="F44" s="15">
        <f t="shared" si="0"/>
        <v>1</v>
      </c>
    </row>
    <row r="45" spans="1:6" ht="25.5" outlineLevel="1">
      <c r="A45" s="6" t="s">
        <v>77</v>
      </c>
      <c r="B45" s="7" t="s">
        <v>78</v>
      </c>
      <c r="C45" s="7"/>
      <c r="D45" s="10">
        <f>D46</f>
        <v>894.3</v>
      </c>
      <c r="E45" s="10">
        <f>E46</f>
        <v>894.3</v>
      </c>
      <c r="F45" s="15">
        <f t="shared" si="0"/>
        <v>1</v>
      </c>
    </row>
    <row r="46" spans="1:6" ht="38.25" outlineLevel="2">
      <c r="A46" s="4" t="s">
        <v>79</v>
      </c>
      <c r="B46" s="5" t="s">
        <v>78</v>
      </c>
      <c r="C46" s="5" t="s">
        <v>80</v>
      </c>
      <c r="D46" s="11">
        <v>894.3</v>
      </c>
      <c r="E46" s="11">
        <v>894.3</v>
      </c>
      <c r="F46" s="16">
        <f t="shared" si="0"/>
        <v>1</v>
      </c>
    </row>
    <row r="47" spans="1:6" ht="38.25">
      <c r="A47" s="6" t="s">
        <v>81</v>
      </c>
      <c r="B47" s="7" t="s">
        <v>82</v>
      </c>
      <c r="C47" s="7"/>
      <c r="D47" s="10">
        <f>D48+D54+D56</f>
        <v>16239.050000000003</v>
      </c>
      <c r="E47" s="10">
        <f>E48+E54+E56</f>
        <v>15706.28</v>
      </c>
      <c r="F47" s="15">
        <f t="shared" si="0"/>
        <v>0.96719204633275946</v>
      </c>
    </row>
    <row r="48" spans="1:6" outlineLevel="1">
      <c r="A48" s="6" t="s">
        <v>83</v>
      </c>
      <c r="B48" s="7" t="s">
        <v>84</v>
      </c>
      <c r="C48" s="7"/>
      <c r="D48" s="10">
        <f>D49+D50+D51+D52+D53</f>
        <v>14695.180000000002</v>
      </c>
      <c r="E48" s="10">
        <f>E49+E50+E51+E52+E53</f>
        <v>14342.210000000001</v>
      </c>
      <c r="F48" s="15">
        <f t="shared" si="0"/>
        <v>0.9759805596120632</v>
      </c>
    </row>
    <row r="49" spans="1:6" ht="63.75" outlineLevel="2">
      <c r="A49" s="4" t="s">
        <v>85</v>
      </c>
      <c r="B49" s="5" t="s">
        <v>84</v>
      </c>
      <c r="C49" s="5" t="s">
        <v>86</v>
      </c>
      <c r="D49" s="11">
        <v>500</v>
      </c>
      <c r="E49" s="11">
        <v>500</v>
      </c>
      <c r="F49" s="16">
        <f t="shared" si="0"/>
        <v>1</v>
      </c>
    </row>
    <row r="50" spans="1:6" ht="38.25" outlineLevel="2">
      <c r="A50" s="4" t="s">
        <v>87</v>
      </c>
      <c r="B50" s="5" t="s">
        <v>84</v>
      </c>
      <c r="C50" s="5" t="s">
        <v>88</v>
      </c>
      <c r="D50" s="11">
        <v>6581.56</v>
      </c>
      <c r="E50" s="11">
        <v>6284.35</v>
      </c>
      <c r="F50" s="16">
        <f t="shared" si="0"/>
        <v>0.95484201313974193</v>
      </c>
    </row>
    <row r="51" spans="1:6" ht="38.25" outlineLevel="2">
      <c r="A51" s="4" t="s">
        <v>89</v>
      </c>
      <c r="B51" s="5" t="s">
        <v>84</v>
      </c>
      <c r="C51" s="5" t="s">
        <v>90</v>
      </c>
      <c r="D51" s="11">
        <v>5274.27</v>
      </c>
      <c r="E51" s="11">
        <v>5253.26</v>
      </c>
      <c r="F51" s="16">
        <f t="shared" si="0"/>
        <v>0.99601651034171546</v>
      </c>
    </row>
    <row r="52" spans="1:6" ht="25.5" outlineLevel="2">
      <c r="A52" s="4" t="s">
        <v>91</v>
      </c>
      <c r="B52" s="5" t="s">
        <v>84</v>
      </c>
      <c r="C52" s="5" t="s">
        <v>92</v>
      </c>
      <c r="D52" s="11">
        <v>2231.61</v>
      </c>
      <c r="E52" s="11">
        <v>2196.86</v>
      </c>
      <c r="F52" s="16">
        <f t="shared" si="0"/>
        <v>0.98442828271965088</v>
      </c>
    </row>
    <row r="53" spans="1:6" ht="25.5" outlineLevel="2">
      <c r="A53" s="4" t="s">
        <v>33</v>
      </c>
      <c r="B53" s="5" t="s">
        <v>84</v>
      </c>
      <c r="C53" s="5" t="s">
        <v>34</v>
      </c>
      <c r="D53" s="11">
        <v>107.74</v>
      </c>
      <c r="E53" s="11">
        <v>107.74</v>
      </c>
      <c r="F53" s="16">
        <f t="shared" si="0"/>
        <v>1</v>
      </c>
    </row>
    <row r="54" spans="1:6" ht="51" outlineLevel="1">
      <c r="A54" s="6" t="s">
        <v>93</v>
      </c>
      <c r="B54" s="7" t="s">
        <v>94</v>
      </c>
      <c r="C54" s="7"/>
      <c r="D54" s="10">
        <f>D55</f>
        <v>1399.37</v>
      </c>
      <c r="E54" s="10">
        <f>E55</f>
        <v>1226.24</v>
      </c>
      <c r="F54" s="15">
        <f t="shared" si="0"/>
        <v>0.87628004030385109</v>
      </c>
    </row>
    <row r="55" spans="1:6" ht="25.5" outlineLevel="2">
      <c r="A55" s="4" t="s">
        <v>43</v>
      </c>
      <c r="B55" s="5" t="s">
        <v>94</v>
      </c>
      <c r="C55" s="5" t="s">
        <v>44</v>
      </c>
      <c r="D55" s="11">
        <v>1399.37</v>
      </c>
      <c r="E55" s="11">
        <v>1226.24</v>
      </c>
      <c r="F55" s="16">
        <f t="shared" si="0"/>
        <v>0.87628004030385109</v>
      </c>
    </row>
    <row r="56" spans="1:6" ht="38.25" outlineLevel="1">
      <c r="A56" s="6" t="s">
        <v>95</v>
      </c>
      <c r="B56" s="7" t="s">
        <v>96</v>
      </c>
      <c r="C56" s="7"/>
      <c r="D56" s="10">
        <f>D57+D58+D59+D60</f>
        <v>144.5</v>
      </c>
      <c r="E56" s="10">
        <f>E57+E58+E59+E60</f>
        <v>137.82999999999998</v>
      </c>
      <c r="F56" s="15">
        <f t="shared" si="0"/>
        <v>0.95384083044982693</v>
      </c>
    </row>
    <row r="57" spans="1:6" ht="25.5" outlineLevel="2">
      <c r="A57" s="4" t="s">
        <v>97</v>
      </c>
      <c r="B57" s="5" t="s">
        <v>96</v>
      </c>
      <c r="C57" s="5" t="s">
        <v>98</v>
      </c>
      <c r="D57" s="11">
        <v>6</v>
      </c>
      <c r="E57" s="11">
        <v>0</v>
      </c>
      <c r="F57" s="16">
        <f t="shared" si="0"/>
        <v>0</v>
      </c>
    </row>
    <row r="58" spans="1:6" ht="38.25" outlineLevel="2">
      <c r="A58" s="4" t="s">
        <v>99</v>
      </c>
      <c r="B58" s="5" t="s">
        <v>96</v>
      </c>
      <c r="C58" s="5" t="s">
        <v>100</v>
      </c>
      <c r="D58" s="11">
        <v>30</v>
      </c>
      <c r="E58" s="11">
        <v>29.33</v>
      </c>
      <c r="F58" s="16">
        <f t="shared" si="0"/>
        <v>0.97766666666666657</v>
      </c>
    </row>
    <row r="59" spans="1:6" ht="38.25" outlineLevel="2">
      <c r="A59" s="4" t="s">
        <v>101</v>
      </c>
      <c r="B59" s="5" t="s">
        <v>96</v>
      </c>
      <c r="C59" s="5" t="s">
        <v>102</v>
      </c>
      <c r="D59" s="11">
        <v>102.5</v>
      </c>
      <c r="E59" s="11">
        <v>102.5</v>
      </c>
      <c r="F59" s="16">
        <f t="shared" si="0"/>
        <v>1</v>
      </c>
    </row>
    <row r="60" spans="1:6" ht="63.75" outlineLevel="2">
      <c r="A60" s="4" t="s">
        <v>103</v>
      </c>
      <c r="B60" s="5" t="s">
        <v>96</v>
      </c>
      <c r="C60" s="5" t="s">
        <v>104</v>
      </c>
      <c r="D60" s="11">
        <v>6</v>
      </c>
      <c r="E60" s="11">
        <v>6</v>
      </c>
      <c r="F60" s="16">
        <f t="shared" si="0"/>
        <v>1</v>
      </c>
    </row>
    <row r="61" spans="1:6">
      <c r="A61" s="6" t="s">
        <v>105</v>
      </c>
      <c r="B61" s="7" t="s">
        <v>106</v>
      </c>
      <c r="C61" s="7"/>
      <c r="D61" s="10">
        <f>D62+D64+D71</f>
        <v>94097.329999999987</v>
      </c>
      <c r="E61" s="10">
        <f>E62+E64+E71</f>
        <v>92700.22</v>
      </c>
      <c r="F61" s="15">
        <f t="shared" si="0"/>
        <v>0.98515250113898034</v>
      </c>
    </row>
    <row r="62" spans="1:6" outlineLevel="1">
      <c r="A62" s="6" t="s">
        <v>107</v>
      </c>
      <c r="B62" s="7" t="s">
        <v>108</v>
      </c>
      <c r="C62" s="7"/>
      <c r="D62" s="10">
        <f>D63</f>
        <v>25.35</v>
      </c>
      <c r="E62" s="10">
        <f>E63</f>
        <v>25.35</v>
      </c>
      <c r="F62" s="15">
        <f t="shared" si="0"/>
        <v>1</v>
      </c>
    </row>
    <row r="63" spans="1:6" ht="102" outlineLevel="2">
      <c r="A63" s="4" t="s">
        <v>109</v>
      </c>
      <c r="B63" s="5" t="s">
        <v>108</v>
      </c>
      <c r="C63" s="5" t="s">
        <v>110</v>
      </c>
      <c r="D63" s="11">
        <v>25.35</v>
      </c>
      <c r="E63" s="11">
        <v>25.35</v>
      </c>
      <c r="F63" s="16">
        <f t="shared" si="0"/>
        <v>1</v>
      </c>
    </row>
    <row r="64" spans="1:6" outlineLevel="1">
      <c r="A64" s="6" t="s">
        <v>111</v>
      </c>
      <c r="B64" s="7" t="s">
        <v>112</v>
      </c>
      <c r="C64" s="7"/>
      <c r="D64" s="10">
        <f>D65+D66+D67+D68+D69+D70</f>
        <v>71040.099999999991</v>
      </c>
      <c r="E64" s="10">
        <f>E65+E66+E67+E68+E69+E70</f>
        <v>69652.45</v>
      </c>
      <c r="F64" s="15">
        <f t="shared" si="0"/>
        <v>0.98046666600976073</v>
      </c>
    </row>
    <row r="65" spans="1:6" ht="38.25" outlineLevel="2">
      <c r="A65" s="4" t="s">
        <v>113</v>
      </c>
      <c r="B65" s="5" t="s">
        <v>112</v>
      </c>
      <c r="C65" s="5" t="s">
        <v>114</v>
      </c>
      <c r="D65" s="11">
        <v>1040</v>
      </c>
      <c r="E65" s="11">
        <v>950</v>
      </c>
      <c r="F65" s="16">
        <f t="shared" si="0"/>
        <v>0.91346153846153844</v>
      </c>
    </row>
    <row r="66" spans="1:6" ht="25.5" outlineLevel="2">
      <c r="A66" s="4" t="s">
        <v>115</v>
      </c>
      <c r="B66" s="5" t="s">
        <v>112</v>
      </c>
      <c r="C66" s="5" t="s">
        <v>116</v>
      </c>
      <c r="D66" s="11">
        <v>31333.42</v>
      </c>
      <c r="E66" s="11">
        <v>30204.46</v>
      </c>
      <c r="F66" s="16">
        <f t="shared" si="0"/>
        <v>0.96396946136106432</v>
      </c>
    </row>
    <row r="67" spans="1:6" ht="38.25" outlineLevel="2">
      <c r="A67" s="4" t="s">
        <v>117</v>
      </c>
      <c r="B67" s="5" t="s">
        <v>112</v>
      </c>
      <c r="C67" s="5" t="s">
        <v>118</v>
      </c>
      <c r="D67" s="11">
        <v>29946.1</v>
      </c>
      <c r="E67" s="11">
        <v>29946.1</v>
      </c>
      <c r="F67" s="16">
        <f t="shared" si="0"/>
        <v>1</v>
      </c>
    </row>
    <row r="68" spans="1:6" ht="25.5" outlineLevel="2">
      <c r="A68" s="4" t="s">
        <v>119</v>
      </c>
      <c r="B68" s="5" t="s">
        <v>112</v>
      </c>
      <c r="C68" s="5" t="s">
        <v>120</v>
      </c>
      <c r="D68" s="11">
        <v>4566.1000000000004</v>
      </c>
      <c r="E68" s="11">
        <v>4555.74</v>
      </c>
      <c r="F68" s="16">
        <f t="shared" si="0"/>
        <v>0.99773110531963805</v>
      </c>
    </row>
    <row r="69" spans="1:6" outlineLevel="2">
      <c r="A69" s="4" t="s">
        <v>121</v>
      </c>
      <c r="B69" s="5" t="s">
        <v>112</v>
      </c>
      <c r="C69" s="5" t="s">
        <v>122</v>
      </c>
      <c r="D69" s="11">
        <v>2435.79</v>
      </c>
      <c r="E69" s="11">
        <v>2376.09</v>
      </c>
      <c r="F69" s="16">
        <f t="shared" si="0"/>
        <v>0.97549049794933074</v>
      </c>
    </row>
    <row r="70" spans="1:6" outlineLevel="2">
      <c r="A70" s="4" t="s">
        <v>123</v>
      </c>
      <c r="B70" s="5" t="s">
        <v>112</v>
      </c>
      <c r="C70" s="5" t="s">
        <v>124</v>
      </c>
      <c r="D70" s="11">
        <v>1718.69</v>
      </c>
      <c r="E70" s="11">
        <v>1620.06</v>
      </c>
      <c r="F70" s="16">
        <f t="shared" si="0"/>
        <v>0.94261326940867751</v>
      </c>
    </row>
    <row r="71" spans="1:6" ht="25.5" outlineLevel="1">
      <c r="A71" s="6" t="s">
        <v>125</v>
      </c>
      <c r="B71" s="7" t="s">
        <v>126</v>
      </c>
      <c r="C71" s="7"/>
      <c r="D71" s="10">
        <f>D72+D73+D74+D75+D76+D77+D78</f>
        <v>23031.879999999997</v>
      </c>
      <c r="E71" s="10">
        <f>E72+E73+E74+E75+E76+E77+E78</f>
        <v>23022.42</v>
      </c>
      <c r="F71" s="15">
        <f t="shared" si="0"/>
        <v>0.99958926496664624</v>
      </c>
    </row>
    <row r="72" spans="1:6" ht="38.25" outlineLevel="2">
      <c r="A72" s="4" t="s">
        <v>127</v>
      </c>
      <c r="B72" s="5" t="s">
        <v>126</v>
      </c>
      <c r="C72" s="5" t="s">
        <v>128</v>
      </c>
      <c r="D72" s="11">
        <v>3703.7</v>
      </c>
      <c r="E72" s="11">
        <v>3694.24</v>
      </c>
      <c r="F72" s="16">
        <f t="shared" ref="F72:F135" si="1">E72/D72</f>
        <v>0.99744579744579742</v>
      </c>
    </row>
    <row r="73" spans="1:6" ht="51" outlineLevel="2">
      <c r="A73" s="4" t="s">
        <v>129</v>
      </c>
      <c r="B73" s="5" t="s">
        <v>126</v>
      </c>
      <c r="C73" s="5" t="s">
        <v>130</v>
      </c>
      <c r="D73" s="11">
        <v>14319.69</v>
      </c>
      <c r="E73" s="11">
        <v>14319.69</v>
      </c>
      <c r="F73" s="16">
        <f t="shared" si="1"/>
        <v>1</v>
      </c>
    </row>
    <row r="74" spans="1:6" ht="38.25" outlineLevel="2">
      <c r="A74" s="4" t="s">
        <v>131</v>
      </c>
      <c r="B74" s="5" t="s">
        <v>126</v>
      </c>
      <c r="C74" s="5" t="s">
        <v>132</v>
      </c>
      <c r="D74" s="11">
        <v>55</v>
      </c>
      <c r="E74" s="11">
        <v>55</v>
      </c>
      <c r="F74" s="16">
        <f t="shared" si="1"/>
        <v>1</v>
      </c>
    </row>
    <row r="75" spans="1:6" ht="51" outlineLevel="2">
      <c r="A75" s="4" t="s">
        <v>133</v>
      </c>
      <c r="B75" s="5" t="s">
        <v>126</v>
      </c>
      <c r="C75" s="5" t="s">
        <v>134</v>
      </c>
      <c r="D75" s="11">
        <v>1463.55</v>
      </c>
      <c r="E75" s="11">
        <v>1463.55</v>
      </c>
      <c r="F75" s="16">
        <f t="shared" si="1"/>
        <v>1</v>
      </c>
    </row>
    <row r="76" spans="1:6" ht="25.5" outlineLevel="2">
      <c r="A76" s="4" t="s">
        <v>135</v>
      </c>
      <c r="B76" s="5" t="s">
        <v>126</v>
      </c>
      <c r="C76" s="5" t="s">
        <v>136</v>
      </c>
      <c r="D76" s="11">
        <v>189.94</v>
      </c>
      <c r="E76" s="11">
        <v>189.94</v>
      </c>
      <c r="F76" s="16">
        <f t="shared" si="1"/>
        <v>1</v>
      </c>
    </row>
    <row r="77" spans="1:6" ht="89.25" outlineLevel="2">
      <c r="A77" s="4" t="s">
        <v>137</v>
      </c>
      <c r="B77" s="5" t="s">
        <v>126</v>
      </c>
      <c r="C77" s="5" t="s">
        <v>138</v>
      </c>
      <c r="D77" s="11">
        <v>2858</v>
      </c>
      <c r="E77" s="11">
        <v>2858</v>
      </c>
      <c r="F77" s="16">
        <f t="shared" si="1"/>
        <v>1</v>
      </c>
    </row>
    <row r="78" spans="1:6" ht="63.75" outlineLevel="2">
      <c r="A78" s="4" t="s">
        <v>139</v>
      </c>
      <c r="B78" s="5" t="s">
        <v>126</v>
      </c>
      <c r="C78" s="5" t="s">
        <v>140</v>
      </c>
      <c r="D78" s="11">
        <v>442</v>
      </c>
      <c r="E78" s="11">
        <v>442</v>
      </c>
      <c r="F78" s="16">
        <f t="shared" si="1"/>
        <v>1</v>
      </c>
    </row>
    <row r="79" spans="1:6" ht="25.5">
      <c r="A79" s="6" t="s">
        <v>141</v>
      </c>
      <c r="B79" s="7" t="s">
        <v>142</v>
      </c>
      <c r="C79" s="7"/>
      <c r="D79" s="10">
        <f>D80+D88+D97+D134</f>
        <v>290500.96999999997</v>
      </c>
      <c r="E79" s="10">
        <f>E80+E88+E97+E134</f>
        <v>272042.01</v>
      </c>
      <c r="F79" s="15">
        <f t="shared" si="1"/>
        <v>0.93645818118955004</v>
      </c>
    </row>
    <row r="80" spans="1:6" outlineLevel="1">
      <c r="A80" s="6" t="s">
        <v>143</v>
      </c>
      <c r="B80" s="7" t="s">
        <v>144</v>
      </c>
      <c r="C80" s="7"/>
      <c r="D80" s="10">
        <f>D81+D82+D83+D84+D85+D86+D87</f>
        <v>13546.56</v>
      </c>
      <c r="E80" s="10">
        <f>E81+E82+E83+E84+E85+E86+E87</f>
        <v>7946.27</v>
      </c>
      <c r="F80" s="15">
        <f t="shared" si="1"/>
        <v>0.58658951054732722</v>
      </c>
    </row>
    <row r="81" spans="1:6" ht="38.25" outlineLevel="2">
      <c r="A81" s="4" t="s">
        <v>145</v>
      </c>
      <c r="B81" s="5" t="s">
        <v>144</v>
      </c>
      <c r="C81" s="5" t="s">
        <v>146</v>
      </c>
      <c r="D81" s="11">
        <v>2063.58</v>
      </c>
      <c r="E81" s="11">
        <v>2063.41</v>
      </c>
      <c r="F81" s="16">
        <f t="shared" si="1"/>
        <v>0.99991761889531783</v>
      </c>
    </row>
    <row r="82" spans="1:6" ht="38.25" outlineLevel="2">
      <c r="A82" s="4" t="s">
        <v>147</v>
      </c>
      <c r="B82" s="5" t="s">
        <v>144</v>
      </c>
      <c r="C82" s="5" t="s">
        <v>148</v>
      </c>
      <c r="D82" s="11">
        <v>641.83000000000004</v>
      </c>
      <c r="E82" s="11">
        <v>641.16999999999996</v>
      </c>
      <c r="F82" s="16">
        <f t="shared" si="1"/>
        <v>0.99897169032298261</v>
      </c>
    </row>
    <row r="83" spans="1:6" ht="25.5" outlineLevel="2">
      <c r="A83" s="4" t="s">
        <v>149</v>
      </c>
      <c r="B83" s="5" t="s">
        <v>144</v>
      </c>
      <c r="C83" s="5" t="s">
        <v>150</v>
      </c>
      <c r="D83" s="11">
        <v>9161.75</v>
      </c>
      <c r="E83" s="11">
        <v>4701.55</v>
      </c>
      <c r="F83" s="16">
        <f t="shared" si="1"/>
        <v>0.51317161022730373</v>
      </c>
    </row>
    <row r="84" spans="1:6" ht="51" outlineLevel="2">
      <c r="A84" s="4" t="s">
        <v>151</v>
      </c>
      <c r="B84" s="5" t="s">
        <v>144</v>
      </c>
      <c r="C84" s="5" t="s">
        <v>152</v>
      </c>
      <c r="D84" s="11">
        <v>1129</v>
      </c>
      <c r="E84" s="11">
        <v>43.3</v>
      </c>
      <c r="F84" s="16">
        <f t="shared" si="1"/>
        <v>3.8352524357838792E-2</v>
      </c>
    </row>
    <row r="85" spans="1:6" ht="38.25" outlineLevel="2">
      <c r="A85" s="4" t="s">
        <v>153</v>
      </c>
      <c r="B85" s="5" t="s">
        <v>144</v>
      </c>
      <c r="C85" s="5" t="s">
        <v>154</v>
      </c>
      <c r="D85" s="11">
        <v>197</v>
      </c>
      <c r="E85" s="11">
        <v>197</v>
      </c>
      <c r="F85" s="16">
        <f t="shared" si="1"/>
        <v>1</v>
      </c>
    </row>
    <row r="86" spans="1:6" ht="25.5" outlineLevel="2">
      <c r="A86" s="4" t="s">
        <v>59</v>
      </c>
      <c r="B86" s="5" t="s">
        <v>144</v>
      </c>
      <c r="C86" s="5" t="s">
        <v>60</v>
      </c>
      <c r="D86" s="11">
        <v>53.56</v>
      </c>
      <c r="E86" s="11">
        <v>0</v>
      </c>
      <c r="F86" s="16">
        <f t="shared" si="1"/>
        <v>0</v>
      </c>
    </row>
    <row r="87" spans="1:6" ht="25.5" outlineLevel="2">
      <c r="A87" s="4" t="s">
        <v>33</v>
      </c>
      <c r="B87" s="5" t="s">
        <v>144</v>
      </c>
      <c r="C87" s="5" t="s">
        <v>34</v>
      </c>
      <c r="D87" s="11">
        <v>299.83999999999997</v>
      </c>
      <c r="E87" s="11">
        <v>299.83999999999997</v>
      </c>
      <c r="F87" s="16">
        <f t="shared" si="1"/>
        <v>1</v>
      </c>
    </row>
    <row r="88" spans="1:6" outlineLevel="1">
      <c r="A88" s="6" t="s">
        <v>155</v>
      </c>
      <c r="B88" s="7" t="s">
        <v>156</v>
      </c>
      <c r="C88" s="7"/>
      <c r="D88" s="10">
        <f>D89+D90+D91+D92+D93+D94+D95+D96</f>
        <v>93856.2</v>
      </c>
      <c r="E88" s="10">
        <f>E89+E90+E91+E92+E93+E94+E95+E96</f>
        <v>93250.09</v>
      </c>
      <c r="F88" s="15">
        <f t="shared" si="1"/>
        <v>0.99354214212806402</v>
      </c>
    </row>
    <row r="89" spans="1:6" ht="25.5" outlineLevel="2">
      <c r="A89" s="4" t="s">
        <v>157</v>
      </c>
      <c r="B89" s="5" t="s">
        <v>156</v>
      </c>
      <c r="C89" s="5" t="s">
        <v>158</v>
      </c>
      <c r="D89" s="11">
        <v>980</v>
      </c>
      <c r="E89" s="11">
        <v>980</v>
      </c>
      <c r="F89" s="16">
        <f t="shared" si="1"/>
        <v>1</v>
      </c>
    </row>
    <row r="90" spans="1:6" outlineLevel="2">
      <c r="A90" s="4" t="s">
        <v>159</v>
      </c>
      <c r="B90" s="5" t="s">
        <v>156</v>
      </c>
      <c r="C90" s="5" t="s">
        <v>160</v>
      </c>
      <c r="D90" s="11">
        <v>366.78</v>
      </c>
      <c r="E90" s="11">
        <v>366.78</v>
      </c>
      <c r="F90" s="16">
        <f t="shared" si="1"/>
        <v>1</v>
      </c>
    </row>
    <row r="91" spans="1:6" ht="51" outlineLevel="2">
      <c r="A91" s="4" t="s">
        <v>161</v>
      </c>
      <c r="B91" s="5" t="s">
        <v>156</v>
      </c>
      <c r="C91" s="5" t="s">
        <v>162</v>
      </c>
      <c r="D91" s="11">
        <v>9722.59</v>
      </c>
      <c r="E91" s="11">
        <v>9722.59</v>
      </c>
      <c r="F91" s="16">
        <f t="shared" si="1"/>
        <v>1</v>
      </c>
    </row>
    <row r="92" spans="1:6" ht="38.25" outlineLevel="2">
      <c r="A92" s="4" t="s">
        <v>163</v>
      </c>
      <c r="B92" s="5" t="s">
        <v>156</v>
      </c>
      <c r="C92" s="5" t="s">
        <v>164</v>
      </c>
      <c r="D92" s="11">
        <v>21115.18</v>
      </c>
      <c r="E92" s="11">
        <v>21109.07</v>
      </c>
      <c r="F92" s="16">
        <f t="shared" si="1"/>
        <v>0.9997106347187189</v>
      </c>
    </row>
    <row r="93" spans="1:6" ht="51" outlineLevel="2">
      <c r="A93" s="4" t="s">
        <v>165</v>
      </c>
      <c r="B93" s="5" t="s">
        <v>156</v>
      </c>
      <c r="C93" s="5" t="s">
        <v>166</v>
      </c>
      <c r="D93" s="11">
        <v>600</v>
      </c>
      <c r="E93" s="11">
        <v>0</v>
      </c>
      <c r="F93" s="16">
        <f t="shared" si="1"/>
        <v>0</v>
      </c>
    </row>
    <row r="94" spans="1:6" ht="38.25" outlineLevel="2">
      <c r="A94" s="4" t="s">
        <v>167</v>
      </c>
      <c r="B94" s="5" t="s">
        <v>156</v>
      </c>
      <c r="C94" s="5" t="s">
        <v>168</v>
      </c>
      <c r="D94" s="11">
        <v>12769.03</v>
      </c>
      <c r="E94" s="11">
        <v>12769.03</v>
      </c>
      <c r="F94" s="16">
        <f t="shared" si="1"/>
        <v>1</v>
      </c>
    </row>
    <row r="95" spans="1:6" ht="63.75" outlineLevel="2">
      <c r="A95" s="4" t="s">
        <v>169</v>
      </c>
      <c r="B95" s="5" t="s">
        <v>156</v>
      </c>
      <c r="C95" s="5" t="s">
        <v>170</v>
      </c>
      <c r="D95" s="11">
        <v>8210.81</v>
      </c>
      <c r="E95" s="11">
        <v>8210.81</v>
      </c>
      <c r="F95" s="16">
        <f t="shared" si="1"/>
        <v>1</v>
      </c>
    </row>
    <row r="96" spans="1:6" ht="63.75" outlineLevel="2">
      <c r="A96" s="4" t="s">
        <v>171</v>
      </c>
      <c r="B96" s="5" t="s">
        <v>156</v>
      </c>
      <c r="C96" s="5" t="s">
        <v>172</v>
      </c>
      <c r="D96" s="11">
        <v>40091.81</v>
      </c>
      <c r="E96" s="11">
        <v>40091.81</v>
      </c>
      <c r="F96" s="16">
        <f t="shared" si="1"/>
        <v>1</v>
      </c>
    </row>
    <row r="97" spans="1:6" outlineLevel="1">
      <c r="A97" s="6" t="s">
        <v>173</v>
      </c>
      <c r="B97" s="7" t="s">
        <v>174</v>
      </c>
      <c r="C97" s="7"/>
      <c r="D97" s="10">
        <f>D98+D99+D100+D101+D102+D103+D104+D105+D106+D107+D108+D109+D110+D111+D112+D113+D114+D115+D116+D117+D118+D119+D120+D121+D122+D123+D124+D125+D126+D127+D128+D129+D130+D131+D132+D133</f>
        <v>135619.49000000002</v>
      </c>
      <c r="E97" s="10">
        <f>E98+E99+E100+E101+E102+E103+E104+E105+E106+E107+E108+E109+E110+E111+E112+E113+E114+E115+E116+E117+E118+E119+E120+E121+E122+E123+E124+E125+E126+E127+E128+E129+E130+E131+E132+E133</f>
        <v>124947.72000000002</v>
      </c>
      <c r="F97" s="15">
        <f t="shared" si="1"/>
        <v>0.92131094136985769</v>
      </c>
    </row>
    <row r="98" spans="1:6" ht="25.5" outlineLevel="2">
      <c r="A98" s="4" t="s">
        <v>119</v>
      </c>
      <c r="B98" s="5" t="s">
        <v>174</v>
      </c>
      <c r="C98" s="5" t="s">
        <v>120</v>
      </c>
      <c r="D98" s="11">
        <v>612.41999999999996</v>
      </c>
      <c r="E98" s="11">
        <v>612.41999999999996</v>
      </c>
      <c r="F98" s="16">
        <f t="shared" si="1"/>
        <v>1</v>
      </c>
    </row>
    <row r="99" spans="1:6" ht="25.5" outlineLevel="2">
      <c r="A99" s="4" t="s">
        <v>175</v>
      </c>
      <c r="B99" s="5" t="s">
        <v>174</v>
      </c>
      <c r="C99" s="5" t="s">
        <v>176</v>
      </c>
      <c r="D99" s="11">
        <v>8005.87</v>
      </c>
      <c r="E99" s="11">
        <v>7709.45</v>
      </c>
      <c r="F99" s="16">
        <f t="shared" si="1"/>
        <v>0.96297466733784087</v>
      </c>
    </row>
    <row r="100" spans="1:6" ht="25.5" outlineLevel="2">
      <c r="A100" s="4" t="s">
        <v>177</v>
      </c>
      <c r="B100" s="5" t="s">
        <v>174</v>
      </c>
      <c r="C100" s="5" t="s">
        <v>178</v>
      </c>
      <c r="D100" s="11">
        <v>781.27</v>
      </c>
      <c r="E100" s="11">
        <v>781.27</v>
      </c>
      <c r="F100" s="16">
        <f t="shared" si="1"/>
        <v>1</v>
      </c>
    </row>
    <row r="101" spans="1:6" ht="25.5" outlineLevel="2">
      <c r="A101" s="4" t="s">
        <v>179</v>
      </c>
      <c r="B101" s="5" t="s">
        <v>174</v>
      </c>
      <c r="C101" s="5" t="s">
        <v>180</v>
      </c>
      <c r="D101" s="11">
        <v>1454.24</v>
      </c>
      <c r="E101" s="11">
        <v>1228.32</v>
      </c>
      <c r="F101" s="16">
        <f t="shared" si="1"/>
        <v>0.84464737594894923</v>
      </c>
    </row>
    <row r="102" spans="1:6" ht="25.5" outlineLevel="2">
      <c r="A102" s="4" t="s">
        <v>181</v>
      </c>
      <c r="B102" s="5" t="s">
        <v>174</v>
      </c>
      <c r="C102" s="5" t="s">
        <v>182</v>
      </c>
      <c r="D102" s="11">
        <v>597</v>
      </c>
      <c r="E102" s="11">
        <v>0</v>
      </c>
      <c r="F102" s="16">
        <f t="shared" si="1"/>
        <v>0</v>
      </c>
    </row>
    <row r="103" spans="1:6" ht="25.5" outlineLevel="2">
      <c r="A103" s="4" t="s">
        <v>183</v>
      </c>
      <c r="B103" s="5" t="s">
        <v>174</v>
      </c>
      <c r="C103" s="5" t="s">
        <v>184</v>
      </c>
      <c r="D103" s="11">
        <v>1501.5</v>
      </c>
      <c r="E103" s="11">
        <v>1501.5</v>
      </c>
      <c r="F103" s="16">
        <f t="shared" si="1"/>
        <v>1</v>
      </c>
    </row>
    <row r="104" spans="1:6" ht="38.25" outlineLevel="2">
      <c r="A104" s="4" t="s">
        <v>185</v>
      </c>
      <c r="B104" s="5" t="s">
        <v>174</v>
      </c>
      <c r="C104" s="5" t="s">
        <v>186</v>
      </c>
      <c r="D104" s="11">
        <v>134.94</v>
      </c>
      <c r="E104" s="11">
        <v>134.94</v>
      </c>
      <c r="F104" s="16">
        <f t="shared" si="1"/>
        <v>1</v>
      </c>
    </row>
    <row r="105" spans="1:6" ht="38.25" outlineLevel="2">
      <c r="A105" s="4" t="s">
        <v>187</v>
      </c>
      <c r="B105" s="5" t="s">
        <v>174</v>
      </c>
      <c r="C105" s="5" t="s">
        <v>188</v>
      </c>
      <c r="D105" s="11">
        <v>3717.4</v>
      </c>
      <c r="E105" s="11">
        <v>3717.4</v>
      </c>
      <c r="F105" s="16">
        <f t="shared" si="1"/>
        <v>1</v>
      </c>
    </row>
    <row r="106" spans="1:6" ht="38.25" outlineLevel="2">
      <c r="A106" s="4" t="s">
        <v>189</v>
      </c>
      <c r="B106" s="5" t="s">
        <v>174</v>
      </c>
      <c r="C106" s="5" t="s">
        <v>190</v>
      </c>
      <c r="D106" s="11">
        <v>6016.47</v>
      </c>
      <c r="E106" s="11">
        <v>6016.47</v>
      </c>
      <c r="F106" s="16">
        <f t="shared" si="1"/>
        <v>1</v>
      </c>
    </row>
    <row r="107" spans="1:6" ht="25.5" outlineLevel="2">
      <c r="A107" s="4" t="s">
        <v>191</v>
      </c>
      <c r="B107" s="5" t="s">
        <v>174</v>
      </c>
      <c r="C107" s="5" t="s">
        <v>192</v>
      </c>
      <c r="D107" s="11">
        <v>50</v>
      </c>
      <c r="E107" s="11">
        <v>4.05</v>
      </c>
      <c r="F107" s="16">
        <f t="shared" si="1"/>
        <v>8.1000000000000003E-2</v>
      </c>
    </row>
    <row r="108" spans="1:6" ht="51" outlineLevel="2">
      <c r="A108" s="4" t="s">
        <v>193</v>
      </c>
      <c r="B108" s="5" t="s">
        <v>174</v>
      </c>
      <c r="C108" s="5" t="s">
        <v>194</v>
      </c>
      <c r="D108" s="11">
        <v>33435.01</v>
      </c>
      <c r="E108" s="11">
        <v>33435.01</v>
      </c>
      <c r="F108" s="16">
        <f t="shared" si="1"/>
        <v>1</v>
      </c>
    </row>
    <row r="109" spans="1:6" ht="51" outlineLevel="2">
      <c r="A109" s="4" t="s">
        <v>195</v>
      </c>
      <c r="B109" s="5" t="s">
        <v>174</v>
      </c>
      <c r="C109" s="5" t="s">
        <v>196</v>
      </c>
      <c r="D109" s="11">
        <v>2322.62</v>
      </c>
      <c r="E109" s="11">
        <v>2322.62</v>
      </c>
      <c r="F109" s="16">
        <f t="shared" si="1"/>
        <v>1</v>
      </c>
    </row>
    <row r="110" spans="1:6" ht="38.25" outlineLevel="2">
      <c r="A110" s="4" t="s">
        <v>197</v>
      </c>
      <c r="B110" s="5" t="s">
        <v>174</v>
      </c>
      <c r="C110" s="5" t="s">
        <v>198</v>
      </c>
      <c r="D110" s="11">
        <v>3423.33</v>
      </c>
      <c r="E110" s="11">
        <v>3377.84</v>
      </c>
      <c r="F110" s="16">
        <f t="shared" si="1"/>
        <v>0.98671176895011592</v>
      </c>
    </row>
    <row r="111" spans="1:6" ht="25.5" outlineLevel="2">
      <c r="A111" s="4" t="s">
        <v>199</v>
      </c>
      <c r="B111" s="5" t="s">
        <v>174</v>
      </c>
      <c r="C111" s="5" t="s">
        <v>200</v>
      </c>
      <c r="D111" s="11">
        <v>700</v>
      </c>
      <c r="E111" s="11">
        <v>294</v>
      </c>
      <c r="F111" s="16">
        <f t="shared" si="1"/>
        <v>0.42</v>
      </c>
    </row>
    <row r="112" spans="1:6" ht="38.25" outlineLevel="2">
      <c r="A112" s="4" t="s">
        <v>201</v>
      </c>
      <c r="B112" s="5" t="s">
        <v>174</v>
      </c>
      <c r="C112" s="5" t="s">
        <v>202</v>
      </c>
      <c r="D112" s="11">
        <v>2333.33</v>
      </c>
      <c r="E112" s="11">
        <v>2333.33</v>
      </c>
      <c r="F112" s="16">
        <f t="shared" si="1"/>
        <v>1</v>
      </c>
    </row>
    <row r="113" spans="1:6" ht="25.5" outlineLevel="2">
      <c r="A113" s="4" t="s">
        <v>203</v>
      </c>
      <c r="B113" s="5" t="s">
        <v>174</v>
      </c>
      <c r="C113" s="5" t="s">
        <v>204</v>
      </c>
      <c r="D113" s="11">
        <v>1966.69</v>
      </c>
      <c r="E113" s="11">
        <v>1966.69</v>
      </c>
      <c r="F113" s="16">
        <f t="shared" si="1"/>
        <v>1</v>
      </c>
    </row>
    <row r="114" spans="1:6" ht="38.25" outlineLevel="2">
      <c r="A114" s="4" t="s">
        <v>205</v>
      </c>
      <c r="B114" s="5" t="s">
        <v>174</v>
      </c>
      <c r="C114" s="5" t="s">
        <v>206</v>
      </c>
      <c r="D114" s="11">
        <v>116.49</v>
      </c>
      <c r="E114" s="11">
        <v>116.49</v>
      </c>
      <c r="F114" s="16">
        <f t="shared" si="1"/>
        <v>1</v>
      </c>
    </row>
    <row r="115" spans="1:6" ht="38.25" outlineLevel="2">
      <c r="A115" s="4" t="s">
        <v>207</v>
      </c>
      <c r="B115" s="5" t="s">
        <v>174</v>
      </c>
      <c r="C115" s="5" t="s">
        <v>208</v>
      </c>
      <c r="D115" s="11">
        <v>670</v>
      </c>
      <c r="E115" s="11">
        <v>670</v>
      </c>
      <c r="F115" s="16">
        <f t="shared" si="1"/>
        <v>1</v>
      </c>
    </row>
    <row r="116" spans="1:6" ht="76.5" outlineLevel="2">
      <c r="A116" s="4" t="s">
        <v>209</v>
      </c>
      <c r="B116" s="5" t="s">
        <v>174</v>
      </c>
      <c r="C116" s="5" t="s">
        <v>210</v>
      </c>
      <c r="D116" s="11">
        <v>2508.91</v>
      </c>
      <c r="E116" s="11">
        <v>2504.71</v>
      </c>
      <c r="F116" s="16">
        <f t="shared" si="1"/>
        <v>0.9983259662562628</v>
      </c>
    </row>
    <row r="117" spans="1:6" ht="38.25" outlineLevel="2">
      <c r="A117" s="4" t="s">
        <v>57</v>
      </c>
      <c r="B117" s="5" t="s">
        <v>174</v>
      </c>
      <c r="C117" s="5" t="s">
        <v>58</v>
      </c>
      <c r="D117" s="11">
        <v>9029.2800000000007</v>
      </c>
      <c r="E117" s="11">
        <v>4366.45</v>
      </c>
      <c r="F117" s="16">
        <f t="shared" si="1"/>
        <v>0.48358783867595195</v>
      </c>
    </row>
    <row r="118" spans="1:6" ht="25.5" outlineLevel="2">
      <c r="A118" s="4" t="s">
        <v>211</v>
      </c>
      <c r="B118" s="5" t="s">
        <v>174</v>
      </c>
      <c r="C118" s="5" t="s">
        <v>212</v>
      </c>
      <c r="D118" s="11">
        <v>468.04</v>
      </c>
      <c r="E118" s="11">
        <v>468.04</v>
      </c>
      <c r="F118" s="16">
        <f t="shared" si="1"/>
        <v>1</v>
      </c>
    </row>
    <row r="119" spans="1:6" ht="38.25" outlineLevel="2">
      <c r="A119" s="4" t="s">
        <v>213</v>
      </c>
      <c r="B119" s="5" t="s">
        <v>174</v>
      </c>
      <c r="C119" s="5" t="s">
        <v>214</v>
      </c>
      <c r="D119" s="11">
        <v>1677.57</v>
      </c>
      <c r="E119" s="11">
        <v>1671.66</v>
      </c>
      <c r="F119" s="16">
        <f t="shared" si="1"/>
        <v>0.99647704715749574</v>
      </c>
    </row>
    <row r="120" spans="1:6" ht="38.25" outlineLevel="2">
      <c r="A120" s="4" t="s">
        <v>215</v>
      </c>
      <c r="B120" s="5" t="s">
        <v>174</v>
      </c>
      <c r="C120" s="5" t="s">
        <v>216</v>
      </c>
      <c r="D120" s="11">
        <v>4901.47</v>
      </c>
      <c r="E120" s="11">
        <v>4577.2</v>
      </c>
      <c r="F120" s="16">
        <f t="shared" si="1"/>
        <v>0.93384229629070459</v>
      </c>
    </row>
    <row r="121" spans="1:6" ht="25.5" outlineLevel="2">
      <c r="A121" s="4" t="s">
        <v>217</v>
      </c>
      <c r="B121" s="5" t="s">
        <v>174</v>
      </c>
      <c r="C121" s="5" t="s">
        <v>218</v>
      </c>
      <c r="D121" s="11">
        <v>3176.37</v>
      </c>
      <c r="E121" s="11">
        <v>3147.92</v>
      </c>
      <c r="F121" s="16">
        <f t="shared" si="1"/>
        <v>0.99104323488762336</v>
      </c>
    </row>
    <row r="122" spans="1:6" ht="38.25" outlineLevel="2">
      <c r="A122" s="4" t="s">
        <v>219</v>
      </c>
      <c r="B122" s="5" t="s">
        <v>174</v>
      </c>
      <c r="C122" s="5" t="s">
        <v>220</v>
      </c>
      <c r="D122" s="11">
        <v>300</v>
      </c>
      <c r="E122" s="11">
        <v>300</v>
      </c>
      <c r="F122" s="16">
        <f t="shared" si="1"/>
        <v>1</v>
      </c>
    </row>
    <row r="123" spans="1:6" ht="25.5" outlineLevel="2">
      <c r="A123" s="4" t="s">
        <v>221</v>
      </c>
      <c r="B123" s="5" t="s">
        <v>174</v>
      </c>
      <c r="C123" s="5" t="s">
        <v>222</v>
      </c>
      <c r="D123" s="11">
        <v>16373.38</v>
      </c>
      <c r="E123" s="11">
        <v>15460.71</v>
      </c>
      <c r="F123" s="16">
        <f t="shared" si="1"/>
        <v>0.9442589129428377</v>
      </c>
    </row>
    <row r="124" spans="1:6" ht="25.5" outlineLevel="2">
      <c r="A124" s="4" t="s">
        <v>223</v>
      </c>
      <c r="B124" s="5" t="s">
        <v>174</v>
      </c>
      <c r="C124" s="5" t="s">
        <v>224</v>
      </c>
      <c r="D124" s="11">
        <v>4900</v>
      </c>
      <c r="E124" s="11">
        <v>4875.5</v>
      </c>
      <c r="F124" s="16">
        <f t="shared" si="1"/>
        <v>0.995</v>
      </c>
    </row>
    <row r="125" spans="1:6" ht="38.25" outlineLevel="2">
      <c r="A125" s="4" t="s">
        <v>225</v>
      </c>
      <c r="B125" s="5" t="s">
        <v>174</v>
      </c>
      <c r="C125" s="5" t="s">
        <v>226</v>
      </c>
      <c r="D125" s="11">
        <v>134.85</v>
      </c>
      <c r="E125" s="11">
        <v>78.03</v>
      </c>
      <c r="F125" s="16">
        <f t="shared" si="1"/>
        <v>0.57864293659621802</v>
      </c>
    </row>
    <row r="126" spans="1:6" ht="25.5" outlineLevel="2">
      <c r="A126" s="4" t="s">
        <v>227</v>
      </c>
      <c r="B126" s="5" t="s">
        <v>174</v>
      </c>
      <c r="C126" s="5" t="s">
        <v>228</v>
      </c>
      <c r="D126" s="11">
        <v>521.51</v>
      </c>
      <c r="E126" s="11">
        <v>521.51</v>
      </c>
      <c r="F126" s="16">
        <f t="shared" si="1"/>
        <v>1</v>
      </c>
    </row>
    <row r="127" spans="1:6" ht="25.5" outlineLevel="2">
      <c r="A127" s="4" t="s">
        <v>229</v>
      </c>
      <c r="B127" s="5" t="s">
        <v>174</v>
      </c>
      <c r="C127" s="5" t="s">
        <v>230</v>
      </c>
      <c r="D127" s="11">
        <v>5852.67</v>
      </c>
      <c r="E127" s="11">
        <v>5834.41</v>
      </c>
      <c r="F127" s="16">
        <f t="shared" si="1"/>
        <v>0.99688005645286681</v>
      </c>
    </row>
    <row r="128" spans="1:6" ht="25.5" outlineLevel="2">
      <c r="A128" s="4" t="s">
        <v>231</v>
      </c>
      <c r="B128" s="5" t="s">
        <v>174</v>
      </c>
      <c r="C128" s="5" t="s">
        <v>232</v>
      </c>
      <c r="D128" s="11">
        <v>710.14</v>
      </c>
      <c r="E128" s="11">
        <v>710.14</v>
      </c>
      <c r="F128" s="16">
        <f t="shared" si="1"/>
        <v>1</v>
      </c>
    </row>
    <row r="129" spans="1:6" ht="25.5" outlineLevel="2">
      <c r="A129" s="4" t="s">
        <v>233</v>
      </c>
      <c r="B129" s="5" t="s">
        <v>174</v>
      </c>
      <c r="C129" s="5" t="s">
        <v>234</v>
      </c>
      <c r="D129" s="11">
        <v>500</v>
      </c>
      <c r="E129" s="11">
        <v>0</v>
      </c>
      <c r="F129" s="16">
        <f t="shared" si="1"/>
        <v>0</v>
      </c>
    </row>
    <row r="130" spans="1:6" ht="25.5" outlineLevel="2">
      <c r="A130" s="4" t="s">
        <v>235</v>
      </c>
      <c r="B130" s="5" t="s">
        <v>174</v>
      </c>
      <c r="C130" s="5" t="s">
        <v>236</v>
      </c>
      <c r="D130" s="11">
        <v>10265.86</v>
      </c>
      <c r="E130" s="11">
        <v>9036.9599999999991</v>
      </c>
      <c r="F130" s="16">
        <f t="shared" si="1"/>
        <v>0.88029254246599886</v>
      </c>
    </row>
    <row r="131" spans="1:6" ht="38.25" outlineLevel="2">
      <c r="A131" s="4" t="s">
        <v>237</v>
      </c>
      <c r="B131" s="5" t="s">
        <v>174</v>
      </c>
      <c r="C131" s="5" t="s">
        <v>238</v>
      </c>
      <c r="D131" s="11">
        <v>5334.67</v>
      </c>
      <c r="E131" s="11">
        <v>4046.57</v>
      </c>
      <c r="F131" s="16">
        <f t="shared" si="1"/>
        <v>0.75854176547002905</v>
      </c>
    </row>
    <row r="132" spans="1:6" ht="25.5" outlineLevel="2">
      <c r="A132" s="4" t="s">
        <v>59</v>
      </c>
      <c r="B132" s="5" t="s">
        <v>174</v>
      </c>
      <c r="C132" s="5" t="s">
        <v>60</v>
      </c>
      <c r="D132" s="11">
        <v>1124.1400000000001</v>
      </c>
      <c r="E132" s="11">
        <v>1124.1400000000001</v>
      </c>
      <c r="F132" s="16">
        <f t="shared" si="1"/>
        <v>1</v>
      </c>
    </row>
    <row r="133" spans="1:6" ht="25.5" outlineLevel="2">
      <c r="A133" s="4" t="s">
        <v>239</v>
      </c>
      <c r="B133" s="5" t="s">
        <v>174</v>
      </c>
      <c r="C133" s="5" t="s">
        <v>240</v>
      </c>
      <c r="D133" s="11">
        <v>2.0499999999999998</v>
      </c>
      <c r="E133" s="11">
        <v>1.97</v>
      </c>
      <c r="F133" s="16">
        <f t="shared" si="1"/>
        <v>0.96097560975609764</v>
      </c>
    </row>
    <row r="134" spans="1:6" ht="25.5" outlineLevel="1">
      <c r="A134" s="6" t="s">
        <v>241</v>
      </c>
      <c r="B134" s="7" t="s">
        <v>242</v>
      </c>
      <c r="C134" s="7"/>
      <c r="D134" s="10">
        <f>D135+D136</f>
        <v>47478.720000000001</v>
      </c>
      <c r="E134" s="10">
        <f>E135+E136</f>
        <v>45897.93</v>
      </c>
      <c r="F134" s="15">
        <f t="shared" si="1"/>
        <v>0.96670529449825093</v>
      </c>
    </row>
    <row r="135" spans="1:6" ht="25.5" outlineLevel="2">
      <c r="A135" s="4" t="s">
        <v>243</v>
      </c>
      <c r="B135" s="5" t="s">
        <v>242</v>
      </c>
      <c r="C135" s="5" t="s">
        <v>244</v>
      </c>
      <c r="D135" s="11">
        <v>32629.63</v>
      </c>
      <c r="E135" s="11">
        <v>32629.63</v>
      </c>
      <c r="F135" s="16">
        <f t="shared" si="1"/>
        <v>1</v>
      </c>
    </row>
    <row r="136" spans="1:6" ht="38.25" outlineLevel="2">
      <c r="A136" s="4" t="s">
        <v>245</v>
      </c>
      <c r="B136" s="5" t="s">
        <v>242</v>
      </c>
      <c r="C136" s="5" t="s">
        <v>246</v>
      </c>
      <c r="D136" s="11">
        <v>14849.09</v>
      </c>
      <c r="E136" s="11">
        <v>13268.3</v>
      </c>
      <c r="F136" s="16">
        <f t="shared" ref="F136:F199" si="2">E136/D136</f>
        <v>0.89354297132012794</v>
      </c>
    </row>
    <row r="137" spans="1:6">
      <c r="A137" s="6" t="s">
        <v>247</v>
      </c>
      <c r="B137" s="7" t="s">
        <v>248</v>
      </c>
      <c r="C137" s="7"/>
      <c r="D137" s="10">
        <f>D138+D147+D169+D182+D185+D188</f>
        <v>708346.03</v>
      </c>
      <c r="E137" s="10">
        <f>E138+E147+E169+E182+E185+E188</f>
        <v>643496.52000000014</v>
      </c>
      <c r="F137" s="15">
        <f t="shared" si="2"/>
        <v>0.90844939160596427</v>
      </c>
    </row>
    <row r="138" spans="1:6" outlineLevel="1">
      <c r="A138" s="6" t="s">
        <v>249</v>
      </c>
      <c r="B138" s="7" t="s">
        <v>250</v>
      </c>
      <c r="C138" s="7"/>
      <c r="D138" s="10">
        <f>D139+D140+D141+D142+D143+D144+D145+D146</f>
        <v>324273.14</v>
      </c>
      <c r="E138" s="10">
        <f>E139+E140+E141+E142+E143+E144+E145+E146</f>
        <v>261798.95</v>
      </c>
      <c r="F138" s="15">
        <f t="shared" si="2"/>
        <v>0.80734084235283876</v>
      </c>
    </row>
    <row r="139" spans="1:6" ht="153" outlineLevel="2">
      <c r="A139" s="4" t="s">
        <v>251</v>
      </c>
      <c r="B139" s="5" t="s">
        <v>250</v>
      </c>
      <c r="C139" s="5" t="s">
        <v>252</v>
      </c>
      <c r="D139" s="11">
        <v>73469.58</v>
      </c>
      <c r="E139" s="11">
        <v>73469.58</v>
      </c>
      <c r="F139" s="16">
        <f t="shared" si="2"/>
        <v>1</v>
      </c>
    </row>
    <row r="140" spans="1:6" ht="51" outlineLevel="2">
      <c r="A140" s="4" t="s">
        <v>253</v>
      </c>
      <c r="B140" s="5" t="s">
        <v>250</v>
      </c>
      <c r="C140" s="5" t="s">
        <v>254</v>
      </c>
      <c r="D140" s="11">
        <v>36937.94</v>
      </c>
      <c r="E140" s="11">
        <v>36937.94</v>
      </c>
      <c r="F140" s="16">
        <f t="shared" si="2"/>
        <v>1</v>
      </c>
    </row>
    <row r="141" spans="1:6" ht="25.5" outlineLevel="2">
      <c r="A141" s="4" t="s">
        <v>255</v>
      </c>
      <c r="B141" s="5" t="s">
        <v>250</v>
      </c>
      <c r="C141" s="5" t="s">
        <v>256</v>
      </c>
      <c r="D141" s="11">
        <v>8580.77</v>
      </c>
      <c r="E141" s="11">
        <v>8577.14</v>
      </c>
      <c r="F141" s="16">
        <f t="shared" si="2"/>
        <v>0.9995769610419577</v>
      </c>
    </row>
    <row r="142" spans="1:6" ht="38.25" outlineLevel="2">
      <c r="A142" s="4" t="s">
        <v>257</v>
      </c>
      <c r="B142" s="5" t="s">
        <v>250</v>
      </c>
      <c r="C142" s="5" t="s">
        <v>258</v>
      </c>
      <c r="D142" s="11">
        <v>1150.94</v>
      </c>
      <c r="E142" s="11">
        <v>1150.6400000000001</v>
      </c>
      <c r="F142" s="16">
        <f t="shared" si="2"/>
        <v>0.99973934349314475</v>
      </c>
    </row>
    <row r="143" spans="1:6" ht="25.5" outlineLevel="2">
      <c r="A143" s="4" t="s">
        <v>259</v>
      </c>
      <c r="B143" s="5" t="s">
        <v>250</v>
      </c>
      <c r="C143" s="5" t="s">
        <v>260</v>
      </c>
      <c r="D143" s="11">
        <v>30.77</v>
      </c>
      <c r="E143" s="11">
        <v>30.77</v>
      </c>
      <c r="F143" s="16">
        <f t="shared" si="2"/>
        <v>1</v>
      </c>
    </row>
    <row r="144" spans="1:6" ht="63.75" outlineLevel="2">
      <c r="A144" s="4" t="s">
        <v>261</v>
      </c>
      <c r="B144" s="5" t="s">
        <v>250</v>
      </c>
      <c r="C144" s="5" t="s">
        <v>262</v>
      </c>
      <c r="D144" s="11">
        <v>2080</v>
      </c>
      <c r="E144" s="11">
        <v>2079.1799999999998</v>
      </c>
      <c r="F144" s="16">
        <f t="shared" si="2"/>
        <v>0.99960576923076916</v>
      </c>
    </row>
    <row r="145" spans="1:6" ht="63.75" outlineLevel="2">
      <c r="A145" s="4" t="s">
        <v>263</v>
      </c>
      <c r="B145" s="5" t="s">
        <v>250</v>
      </c>
      <c r="C145" s="5" t="s">
        <v>264</v>
      </c>
      <c r="D145" s="11">
        <v>201172.74</v>
      </c>
      <c r="E145" s="11">
        <v>138739.82</v>
      </c>
      <c r="F145" s="16">
        <f t="shared" si="2"/>
        <v>0.68965516898561907</v>
      </c>
    </row>
    <row r="146" spans="1:6" ht="89.25" outlineLevel="2">
      <c r="A146" s="4" t="s">
        <v>265</v>
      </c>
      <c r="B146" s="5" t="s">
        <v>250</v>
      </c>
      <c r="C146" s="5" t="s">
        <v>266</v>
      </c>
      <c r="D146" s="11">
        <v>850.4</v>
      </c>
      <c r="E146" s="11">
        <v>813.88</v>
      </c>
      <c r="F146" s="16">
        <f t="shared" si="2"/>
        <v>0.95705550329256828</v>
      </c>
    </row>
    <row r="147" spans="1:6" outlineLevel="1">
      <c r="A147" s="6" t="s">
        <v>267</v>
      </c>
      <c r="B147" s="7" t="s">
        <v>268</v>
      </c>
      <c r="C147" s="7"/>
      <c r="D147" s="10">
        <f>D148+D149+D150+D151+D152+D153+D154+D155+D156+D157+D158+D159+D160+D161+D162+D163+D164+D165+D166+D167+D168</f>
        <v>312748.7</v>
      </c>
      <c r="E147" s="10">
        <f>E148+E149+E150+E151+E152+E153+E154+E155+E156+E157+E158+E159+E160+E161+E162+E163+E164+E165+E166+E167+E168</f>
        <v>311365.84000000003</v>
      </c>
      <c r="F147" s="15">
        <f t="shared" si="2"/>
        <v>0.99557836691247636</v>
      </c>
    </row>
    <row r="148" spans="1:6" ht="63.75" outlineLevel="2">
      <c r="A148" s="4" t="s">
        <v>269</v>
      </c>
      <c r="B148" s="5" t="s">
        <v>268</v>
      </c>
      <c r="C148" s="5" t="s">
        <v>270</v>
      </c>
      <c r="D148" s="11">
        <v>5390.3</v>
      </c>
      <c r="E148" s="11">
        <v>5390.3</v>
      </c>
      <c r="F148" s="16">
        <f t="shared" si="2"/>
        <v>1</v>
      </c>
    </row>
    <row r="149" spans="1:6" ht="153" outlineLevel="2">
      <c r="A149" s="4" t="s">
        <v>251</v>
      </c>
      <c r="B149" s="5" t="s">
        <v>268</v>
      </c>
      <c r="C149" s="5" t="s">
        <v>252</v>
      </c>
      <c r="D149" s="11">
        <v>104225.64</v>
      </c>
      <c r="E149" s="11">
        <v>104225.64</v>
      </c>
      <c r="F149" s="16">
        <f t="shared" si="2"/>
        <v>1</v>
      </c>
    </row>
    <row r="150" spans="1:6" ht="63.75" outlineLevel="2">
      <c r="A150" s="4" t="s">
        <v>271</v>
      </c>
      <c r="B150" s="5" t="s">
        <v>268</v>
      </c>
      <c r="C150" s="5" t="s">
        <v>272</v>
      </c>
      <c r="D150" s="11">
        <v>2847.9</v>
      </c>
      <c r="E150" s="11">
        <v>2847.9</v>
      </c>
      <c r="F150" s="16">
        <f t="shared" si="2"/>
        <v>1</v>
      </c>
    </row>
    <row r="151" spans="1:6" ht="76.5" outlineLevel="2">
      <c r="A151" s="4" t="s">
        <v>273</v>
      </c>
      <c r="B151" s="5" t="s">
        <v>268</v>
      </c>
      <c r="C151" s="5" t="s">
        <v>274</v>
      </c>
      <c r="D151" s="11">
        <v>19996.669999999998</v>
      </c>
      <c r="E151" s="11">
        <v>19996.669999999998</v>
      </c>
      <c r="F151" s="16">
        <f t="shared" si="2"/>
        <v>1</v>
      </c>
    </row>
    <row r="152" spans="1:6" ht="51" outlineLevel="2">
      <c r="A152" s="4" t="s">
        <v>275</v>
      </c>
      <c r="B152" s="5" t="s">
        <v>268</v>
      </c>
      <c r="C152" s="5" t="s">
        <v>276</v>
      </c>
      <c r="D152" s="11">
        <v>1198.3699999999999</v>
      </c>
      <c r="E152" s="11">
        <v>834.09</v>
      </c>
      <c r="F152" s="16">
        <f t="shared" si="2"/>
        <v>0.69602042774769068</v>
      </c>
    </row>
    <row r="153" spans="1:6" outlineLevel="2">
      <c r="A153" s="4" t="s">
        <v>277</v>
      </c>
      <c r="B153" s="5" t="s">
        <v>268</v>
      </c>
      <c r="C153" s="5" t="s">
        <v>278</v>
      </c>
      <c r="D153" s="11">
        <v>2862.05</v>
      </c>
      <c r="E153" s="11">
        <v>2288.25</v>
      </c>
      <c r="F153" s="16">
        <f t="shared" si="2"/>
        <v>0.79951433413112971</v>
      </c>
    </row>
    <row r="154" spans="1:6" ht="51" outlineLevel="2">
      <c r="A154" s="4" t="s">
        <v>279</v>
      </c>
      <c r="B154" s="5" t="s">
        <v>268</v>
      </c>
      <c r="C154" s="5" t="s">
        <v>280</v>
      </c>
      <c r="D154" s="11">
        <v>11142.04</v>
      </c>
      <c r="E154" s="11">
        <v>11142.04</v>
      </c>
      <c r="F154" s="16">
        <f t="shared" si="2"/>
        <v>1</v>
      </c>
    </row>
    <row r="155" spans="1:6" ht="51" outlineLevel="2">
      <c r="A155" s="4" t="s">
        <v>279</v>
      </c>
      <c r="B155" s="5" t="s">
        <v>268</v>
      </c>
      <c r="C155" s="5" t="s">
        <v>281</v>
      </c>
      <c r="D155" s="11">
        <v>829.13</v>
      </c>
      <c r="E155" s="11">
        <v>665.04</v>
      </c>
      <c r="F155" s="16">
        <f t="shared" si="2"/>
        <v>0.80209376093013152</v>
      </c>
    </row>
    <row r="156" spans="1:6" ht="63.75" outlineLevel="2">
      <c r="A156" s="4" t="s">
        <v>282</v>
      </c>
      <c r="B156" s="5" t="s">
        <v>268</v>
      </c>
      <c r="C156" s="5" t="s">
        <v>283</v>
      </c>
      <c r="D156" s="11">
        <v>1206.2</v>
      </c>
      <c r="E156" s="11">
        <v>1097.03</v>
      </c>
      <c r="F156" s="16">
        <f t="shared" si="2"/>
        <v>0.90949262145581156</v>
      </c>
    </row>
    <row r="157" spans="1:6" ht="51" outlineLevel="2">
      <c r="A157" s="4" t="s">
        <v>284</v>
      </c>
      <c r="B157" s="5" t="s">
        <v>268</v>
      </c>
      <c r="C157" s="5" t="s">
        <v>285</v>
      </c>
      <c r="D157" s="11">
        <v>5135.7700000000004</v>
      </c>
      <c r="E157" s="11">
        <v>5135.7700000000004</v>
      </c>
      <c r="F157" s="16">
        <f t="shared" si="2"/>
        <v>1</v>
      </c>
    </row>
    <row r="158" spans="1:6" ht="38.25" outlineLevel="2">
      <c r="A158" s="4" t="s">
        <v>286</v>
      </c>
      <c r="B158" s="5" t="s">
        <v>268</v>
      </c>
      <c r="C158" s="5" t="s">
        <v>287</v>
      </c>
      <c r="D158" s="11">
        <v>1133.54</v>
      </c>
      <c r="E158" s="11">
        <v>967.93</v>
      </c>
      <c r="F158" s="16">
        <f t="shared" si="2"/>
        <v>0.85390017114526173</v>
      </c>
    </row>
    <row r="159" spans="1:6" ht="38.25" outlineLevel="2">
      <c r="A159" s="4" t="s">
        <v>288</v>
      </c>
      <c r="B159" s="5" t="s">
        <v>268</v>
      </c>
      <c r="C159" s="5" t="s">
        <v>289</v>
      </c>
      <c r="D159" s="11">
        <v>200</v>
      </c>
      <c r="E159" s="11">
        <v>200</v>
      </c>
      <c r="F159" s="16">
        <f t="shared" si="2"/>
        <v>1</v>
      </c>
    </row>
    <row r="160" spans="1:6" ht="25.5" outlineLevel="2">
      <c r="A160" s="4" t="s">
        <v>255</v>
      </c>
      <c r="B160" s="5" t="s">
        <v>268</v>
      </c>
      <c r="C160" s="5" t="s">
        <v>256</v>
      </c>
      <c r="D160" s="11">
        <v>10427.59</v>
      </c>
      <c r="E160" s="11">
        <v>10427.459999999999</v>
      </c>
      <c r="F160" s="16">
        <f t="shared" si="2"/>
        <v>0.99998753307331789</v>
      </c>
    </row>
    <row r="161" spans="1:6" ht="38.25" outlineLevel="2">
      <c r="A161" s="4" t="s">
        <v>257</v>
      </c>
      <c r="B161" s="5" t="s">
        <v>268</v>
      </c>
      <c r="C161" s="5" t="s">
        <v>258</v>
      </c>
      <c r="D161" s="11">
        <v>2729.66</v>
      </c>
      <c r="E161" s="11">
        <v>2728.6</v>
      </c>
      <c r="F161" s="16">
        <f t="shared" si="2"/>
        <v>0.99961167324868305</v>
      </c>
    </row>
    <row r="162" spans="1:6" ht="25.5" outlineLevel="2">
      <c r="A162" s="4" t="s">
        <v>259</v>
      </c>
      <c r="B162" s="5" t="s">
        <v>268</v>
      </c>
      <c r="C162" s="5" t="s">
        <v>260</v>
      </c>
      <c r="D162" s="11">
        <v>687.01</v>
      </c>
      <c r="E162" s="11">
        <v>687.01</v>
      </c>
      <c r="F162" s="16">
        <f t="shared" si="2"/>
        <v>1</v>
      </c>
    </row>
    <row r="163" spans="1:6" ht="63.75" outlineLevel="2">
      <c r="A163" s="4" t="s">
        <v>261</v>
      </c>
      <c r="B163" s="5" t="s">
        <v>268</v>
      </c>
      <c r="C163" s="5" t="s">
        <v>262</v>
      </c>
      <c r="D163" s="11">
        <v>4855.8999999999996</v>
      </c>
      <c r="E163" s="11">
        <v>4855.8999999999996</v>
      </c>
      <c r="F163" s="16">
        <f t="shared" si="2"/>
        <v>1</v>
      </c>
    </row>
    <row r="164" spans="1:6" ht="25.5" outlineLevel="2">
      <c r="A164" s="4" t="s">
        <v>290</v>
      </c>
      <c r="B164" s="5" t="s">
        <v>268</v>
      </c>
      <c r="C164" s="5" t="s">
        <v>291</v>
      </c>
      <c r="D164" s="11">
        <v>391.14</v>
      </c>
      <c r="E164" s="11">
        <v>391.14</v>
      </c>
      <c r="F164" s="16">
        <f t="shared" si="2"/>
        <v>1</v>
      </c>
    </row>
    <row r="165" spans="1:6" ht="76.5" outlineLevel="2">
      <c r="A165" s="4" t="s">
        <v>292</v>
      </c>
      <c r="B165" s="5" t="s">
        <v>268</v>
      </c>
      <c r="C165" s="5" t="s">
        <v>293</v>
      </c>
      <c r="D165" s="11">
        <v>135565</v>
      </c>
      <c r="E165" s="11">
        <v>135565</v>
      </c>
      <c r="F165" s="16">
        <f t="shared" si="2"/>
        <v>1</v>
      </c>
    </row>
    <row r="166" spans="1:6" ht="63.75" outlineLevel="2">
      <c r="A166" s="4" t="s">
        <v>294</v>
      </c>
      <c r="B166" s="5" t="s">
        <v>268</v>
      </c>
      <c r="C166" s="5" t="s">
        <v>295</v>
      </c>
      <c r="D166" s="11">
        <v>859.54</v>
      </c>
      <c r="E166" s="11">
        <v>859.54</v>
      </c>
      <c r="F166" s="16">
        <f t="shared" si="2"/>
        <v>1</v>
      </c>
    </row>
    <row r="167" spans="1:6" ht="51" outlineLevel="2">
      <c r="A167" s="4" t="s">
        <v>37</v>
      </c>
      <c r="B167" s="5" t="s">
        <v>268</v>
      </c>
      <c r="C167" s="5" t="s">
        <v>38</v>
      </c>
      <c r="D167" s="11">
        <v>865.25</v>
      </c>
      <c r="E167" s="11">
        <v>865.25</v>
      </c>
      <c r="F167" s="16">
        <f t="shared" si="2"/>
        <v>1</v>
      </c>
    </row>
    <row r="168" spans="1:6" ht="38.25" outlineLevel="2">
      <c r="A168" s="4" t="s">
        <v>39</v>
      </c>
      <c r="B168" s="5" t="s">
        <v>268</v>
      </c>
      <c r="C168" s="5" t="s">
        <v>40</v>
      </c>
      <c r="D168" s="11">
        <v>200</v>
      </c>
      <c r="E168" s="11">
        <v>195.28</v>
      </c>
      <c r="F168" s="16">
        <f t="shared" si="2"/>
        <v>0.97640000000000005</v>
      </c>
    </row>
    <row r="169" spans="1:6" outlineLevel="1">
      <c r="A169" s="6" t="s">
        <v>296</v>
      </c>
      <c r="B169" s="7" t="s">
        <v>297</v>
      </c>
      <c r="C169" s="7"/>
      <c r="D169" s="10">
        <f>D170+D171+D172+D173+D174+D175+D176+D177+D178+D179+D180+D181</f>
        <v>59682.740000000005</v>
      </c>
      <c r="E169" s="10">
        <f>E170+E171+E172+E173+E174+E175+E176+E177+E178+E179+E180+E181</f>
        <v>59613.920000000006</v>
      </c>
      <c r="F169" s="15">
        <f t="shared" si="2"/>
        <v>0.99884690280640598</v>
      </c>
    </row>
    <row r="170" spans="1:6" ht="51" outlineLevel="2">
      <c r="A170" s="4" t="s">
        <v>298</v>
      </c>
      <c r="B170" s="5" t="s">
        <v>297</v>
      </c>
      <c r="C170" s="5" t="s">
        <v>299</v>
      </c>
      <c r="D170" s="11">
        <v>25223.9</v>
      </c>
      <c r="E170" s="11">
        <v>25223.9</v>
      </c>
      <c r="F170" s="16">
        <f t="shared" si="2"/>
        <v>1</v>
      </c>
    </row>
    <row r="171" spans="1:6" ht="114.75" outlineLevel="2">
      <c r="A171" s="4" t="s">
        <v>300</v>
      </c>
      <c r="B171" s="5" t="s">
        <v>297</v>
      </c>
      <c r="C171" s="5" t="s">
        <v>301</v>
      </c>
      <c r="D171" s="11">
        <v>2933.23</v>
      </c>
      <c r="E171" s="11">
        <v>2933.23</v>
      </c>
      <c r="F171" s="16">
        <f t="shared" si="2"/>
        <v>1</v>
      </c>
    </row>
    <row r="172" spans="1:6" ht="51" outlineLevel="2">
      <c r="A172" s="4" t="s">
        <v>302</v>
      </c>
      <c r="B172" s="5" t="s">
        <v>297</v>
      </c>
      <c r="C172" s="5" t="s">
        <v>303</v>
      </c>
      <c r="D172" s="11">
        <v>720</v>
      </c>
      <c r="E172" s="11">
        <v>720</v>
      </c>
      <c r="F172" s="16">
        <f t="shared" si="2"/>
        <v>1</v>
      </c>
    </row>
    <row r="173" spans="1:6" ht="38.25" outlineLevel="2">
      <c r="A173" s="4" t="s">
        <v>257</v>
      </c>
      <c r="B173" s="5" t="s">
        <v>297</v>
      </c>
      <c r="C173" s="5" t="s">
        <v>258</v>
      </c>
      <c r="D173" s="11">
        <v>329.99</v>
      </c>
      <c r="E173" s="11">
        <v>329.99</v>
      </c>
      <c r="F173" s="16">
        <f t="shared" si="2"/>
        <v>1</v>
      </c>
    </row>
    <row r="174" spans="1:6" ht="89.25" outlineLevel="2">
      <c r="A174" s="4" t="s">
        <v>304</v>
      </c>
      <c r="B174" s="5" t="s">
        <v>297</v>
      </c>
      <c r="C174" s="5" t="s">
        <v>305</v>
      </c>
      <c r="D174" s="11">
        <v>175.79</v>
      </c>
      <c r="E174" s="11">
        <v>175.79</v>
      </c>
      <c r="F174" s="16">
        <f t="shared" si="2"/>
        <v>1</v>
      </c>
    </row>
    <row r="175" spans="1:6" ht="63.75" outlineLevel="2">
      <c r="A175" s="4" t="s">
        <v>306</v>
      </c>
      <c r="B175" s="5" t="s">
        <v>297</v>
      </c>
      <c r="C175" s="5" t="s">
        <v>307</v>
      </c>
      <c r="D175" s="11">
        <v>28523.200000000001</v>
      </c>
      <c r="E175" s="11">
        <v>28523.200000000001</v>
      </c>
      <c r="F175" s="16">
        <f t="shared" si="2"/>
        <v>1</v>
      </c>
    </row>
    <row r="176" spans="1:6" ht="25.5" outlineLevel="2">
      <c r="A176" s="4" t="s">
        <v>308</v>
      </c>
      <c r="B176" s="5" t="s">
        <v>297</v>
      </c>
      <c r="C176" s="5" t="s">
        <v>309</v>
      </c>
      <c r="D176" s="11">
        <v>281</v>
      </c>
      <c r="E176" s="11">
        <v>281</v>
      </c>
      <c r="F176" s="16">
        <f t="shared" si="2"/>
        <v>1</v>
      </c>
    </row>
    <row r="177" spans="1:6" ht="25.5" outlineLevel="2">
      <c r="A177" s="4" t="s">
        <v>310</v>
      </c>
      <c r="B177" s="5" t="s">
        <v>297</v>
      </c>
      <c r="C177" s="5" t="s">
        <v>311</v>
      </c>
      <c r="D177" s="11">
        <v>211.26</v>
      </c>
      <c r="E177" s="11">
        <v>209.44</v>
      </c>
      <c r="F177" s="16">
        <f t="shared" si="2"/>
        <v>0.99138502319416832</v>
      </c>
    </row>
    <row r="178" spans="1:6" ht="38.25" outlineLevel="2">
      <c r="A178" s="4" t="s">
        <v>312</v>
      </c>
      <c r="B178" s="5" t="s">
        <v>297</v>
      </c>
      <c r="C178" s="5" t="s">
        <v>313</v>
      </c>
      <c r="D178" s="11">
        <v>79</v>
      </c>
      <c r="E178" s="11">
        <v>79</v>
      </c>
      <c r="F178" s="16">
        <f t="shared" si="2"/>
        <v>1</v>
      </c>
    </row>
    <row r="179" spans="1:6" ht="25.5" outlineLevel="2">
      <c r="A179" s="4" t="s">
        <v>314</v>
      </c>
      <c r="B179" s="5" t="s">
        <v>297</v>
      </c>
      <c r="C179" s="5" t="s">
        <v>315</v>
      </c>
      <c r="D179" s="11">
        <v>212.3</v>
      </c>
      <c r="E179" s="11">
        <v>154.78</v>
      </c>
      <c r="F179" s="16">
        <f t="shared" si="2"/>
        <v>0.72906264719736213</v>
      </c>
    </row>
    <row r="180" spans="1:6" ht="38.25" outlineLevel="2">
      <c r="A180" s="4" t="s">
        <v>316</v>
      </c>
      <c r="B180" s="5" t="s">
        <v>297</v>
      </c>
      <c r="C180" s="5" t="s">
        <v>317</v>
      </c>
      <c r="D180" s="11">
        <v>813.2</v>
      </c>
      <c r="E180" s="11">
        <v>803.72</v>
      </c>
      <c r="F180" s="16">
        <f t="shared" si="2"/>
        <v>0.9883423512051156</v>
      </c>
    </row>
    <row r="181" spans="1:6" ht="38.25" outlineLevel="2">
      <c r="A181" s="4" t="s">
        <v>41</v>
      </c>
      <c r="B181" s="5" t="s">
        <v>297</v>
      </c>
      <c r="C181" s="5" t="s">
        <v>42</v>
      </c>
      <c r="D181" s="11">
        <v>179.87</v>
      </c>
      <c r="E181" s="11">
        <v>179.87</v>
      </c>
      <c r="F181" s="16">
        <f t="shared" si="2"/>
        <v>1</v>
      </c>
    </row>
    <row r="182" spans="1:6" ht="25.5" outlineLevel="1">
      <c r="A182" s="6" t="s">
        <v>318</v>
      </c>
      <c r="B182" s="7" t="s">
        <v>319</v>
      </c>
      <c r="C182" s="7"/>
      <c r="D182" s="10">
        <f>D183+D184</f>
        <v>341.7</v>
      </c>
      <c r="E182" s="10">
        <f>E183+E184</f>
        <v>232.4</v>
      </c>
      <c r="F182" s="15">
        <f t="shared" si="2"/>
        <v>0.68012876792508048</v>
      </c>
    </row>
    <row r="183" spans="1:6" ht="25.5" outlineLevel="2">
      <c r="A183" s="4" t="s">
        <v>320</v>
      </c>
      <c r="B183" s="5" t="s">
        <v>319</v>
      </c>
      <c r="C183" s="5" t="s">
        <v>321</v>
      </c>
      <c r="D183" s="11">
        <v>205.7</v>
      </c>
      <c r="E183" s="11">
        <v>119.4</v>
      </c>
      <c r="F183" s="16">
        <f t="shared" si="2"/>
        <v>0.58045697617890135</v>
      </c>
    </row>
    <row r="184" spans="1:6" ht="25.5" outlineLevel="2">
      <c r="A184" s="4" t="s">
        <v>322</v>
      </c>
      <c r="B184" s="5" t="s">
        <v>319</v>
      </c>
      <c r="C184" s="5" t="s">
        <v>323</v>
      </c>
      <c r="D184" s="11">
        <v>136</v>
      </c>
      <c r="E184" s="11">
        <v>113</v>
      </c>
      <c r="F184" s="16">
        <f t="shared" si="2"/>
        <v>0.83088235294117652</v>
      </c>
    </row>
    <row r="185" spans="1:6" outlineLevel="1">
      <c r="A185" s="6" t="s">
        <v>324</v>
      </c>
      <c r="B185" s="7" t="s">
        <v>325</v>
      </c>
      <c r="C185" s="7"/>
      <c r="D185" s="10">
        <f>D186+D187</f>
        <v>3928.55</v>
      </c>
      <c r="E185" s="10">
        <f>E186+E187</f>
        <v>3897.61</v>
      </c>
      <c r="F185" s="15">
        <f t="shared" si="2"/>
        <v>0.99212432067811274</v>
      </c>
    </row>
    <row r="186" spans="1:6" ht="25.5" outlineLevel="2">
      <c r="A186" s="4" t="s">
        <v>326</v>
      </c>
      <c r="B186" s="5" t="s">
        <v>325</v>
      </c>
      <c r="C186" s="5" t="s">
        <v>327</v>
      </c>
      <c r="D186" s="11">
        <v>2586</v>
      </c>
      <c r="E186" s="11">
        <v>2585.9</v>
      </c>
      <c r="F186" s="16">
        <f t="shared" si="2"/>
        <v>0.99996133023975253</v>
      </c>
    </row>
    <row r="187" spans="1:6" ht="51" outlineLevel="2">
      <c r="A187" s="4" t="s">
        <v>328</v>
      </c>
      <c r="B187" s="5" t="s">
        <v>325</v>
      </c>
      <c r="C187" s="5" t="s">
        <v>329</v>
      </c>
      <c r="D187" s="11">
        <v>1342.55</v>
      </c>
      <c r="E187" s="11">
        <v>1311.71</v>
      </c>
      <c r="F187" s="16">
        <f t="shared" si="2"/>
        <v>0.97702878849949726</v>
      </c>
    </row>
    <row r="188" spans="1:6" outlineLevel="1">
      <c r="A188" s="6" t="s">
        <v>330</v>
      </c>
      <c r="B188" s="7" t="s">
        <v>331</v>
      </c>
      <c r="C188" s="7"/>
      <c r="D188" s="10">
        <f>D189+D190+D191+D192+D193+D194+D195+D196</f>
        <v>7371.2000000000007</v>
      </c>
      <c r="E188" s="10">
        <f>E189+E190+E191+E192+E193+E194+E195+E196</f>
        <v>6587.8000000000011</v>
      </c>
      <c r="F188" s="15">
        <f t="shared" si="2"/>
        <v>0.89372151074451922</v>
      </c>
    </row>
    <row r="189" spans="1:6" ht="25.5" outlineLevel="2">
      <c r="A189" s="4" t="s">
        <v>332</v>
      </c>
      <c r="B189" s="5" t="s">
        <v>331</v>
      </c>
      <c r="C189" s="5" t="s">
        <v>333</v>
      </c>
      <c r="D189" s="11">
        <v>1008</v>
      </c>
      <c r="E189" s="11">
        <v>808.6</v>
      </c>
      <c r="F189" s="16">
        <f t="shared" si="2"/>
        <v>0.80218253968253972</v>
      </c>
    </row>
    <row r="190" spans="1:6" ht="63.75" outlineLevel="2">
      <c r="A190" s="4" t="s">
        <v>334</v>
      </c>
      <c r="B190" s="5" t="s">
        <v>331</v>
      </c>
      <c r="C190" s="5" t="s">
        <v>335</v>
      </c>
      <c r="D190" s="11">
        <v>636</v>
      </c>
      <c r="E190" s="11">
        <v>55.96</v>
      </c>
      <c r="F190" s="16">
        <f t="shared" si="2"/>
        <v>8.7987421383647804E-2</v>
      </c>
    </row>
    <row r="191" spans="1:6" ht="51" outlineLevel="2">
      <c r="A191" s="4" t="s">
        <v>336</v>
      </c>
      <c r="B191" s="5" t="s">
        <v>331</v>
      </c>
      <c r="C191" s="5" t="s">
        <v>337</v>
      </c>
      <c r="D191" s="11">
        <v>2140.23</v>
      </c>
      <c r="E191" s="11">
        <v>2140.23</v>
      </c>
      <c r="F191" s="16">
        <f t="shared" si="2"/>
        <v>1</v>
      </c>
    </row>
    <row r="192" spans="1:6" ht="38.25" outlineLevel="2">
      <c r="A192" s="4" t="s">
        <v>338</v>
      </c>
      <c r="B192" s="5" t="s">
        <v>331</v>
      </c>
      <c r="C192" s="5" t="s">
        <v>339</v>
      </c>
      <c r="D192" s="11">
        <v>1844.11</v>
      </c>
      <c r="E192" s="11">
        <v>1840.15</v>
      </c>
      <c r="F192" s="16">
        <f t="shared" si="2"/>
        <v>0.99785262267435249</v>
      </c>
    </row>
    <row r="193" spans="1:6" ht="89.25" outlineLevel="2">
      <c r="A193" s="4" t="s">
        <v>340</v>
      </c>
      <c r="B193" s="5" t="s">
        <v>331</v>
      </c>
      <c r="C193" s="5" t="s">
        <v>341</v>
      </c>
      <c r="D193" s="11">
        <v>180.1</v>
      </c>
      <c r="E193" s="11">
        <v>180.1</v>
      </c>
      <c r="F193" s="16">
        <f t="shared" si="2"/>
        <v>1</v>
      </c>
    </row>
    <row r="194" spans="1:6" ht="38.25" outlineLevel="2">
      <c r="A194" s="4" t="s">
        <v>342</v>
      </c>
      <c r="B194" s="5" t="s">
        <v>331</v>
      </c>
      <c r="C194" s="5" t="s">
        <v>343</v>
      </c>
      <c r="D194" s="11">
        <v>1017.76</v>
      </c>
      <c r="E194" s="11">
        <v>1017.76</v>
      </c>
      <c r="F194" s="16">
        <f t="shared" si="2"/>
        <v>1</v>
      </c>
    </row>
    <row r="195" spans="1:6" ht="38.25" outlineLevel="2">
      <c r="A195" s="4" t="s">
        <v>344</v>
      </c>
      <c r="B195" s="5" t="s">
        <v>331</v>
      </c>
      <c r="C195" s="5" t="s">
        <v>345</v>
      </c>
      <c r="D195" s="11">
        <v>125</v>
      </c>
      <c r="E195" s="11">
        <v>125</v>
      </c>
      <c r="F195" s="16">
        <f t="shared" si="2"/>
        <v>1</v>
      </c>
    </row>
    <row r="196" spans="1:6" ht="51" outlineLevel="2">
      <c r="A196" s="4" t="s">
        <v>346</v>
      </c>
      <c r="B196" s="5" t="s">
        <v>331</v>
      </c>
      <c r="C196" s="5" t="s">
        <v>347</v>
      </c>
      <c r="D196" s="11">
        <v>420</v>
      </c>
      <c r="E196" s="11">
        <v>420</v>
      </c>
      <c r="F196" s="16">
        <f t="shared" si="2"/>
        <v>1</v>
      </c>
    </row>
    <row r="197" spans="1:6">
      <c r="A197" s="6" t="s">
        <v>348</v>
      </c>
      <c r="B197" s="7" t="s">
        <v>349</v>
      </c>
      <c r="C197" s="7"/>
      <c r="D197" s="10">
        <f>D198</f>
        <v>18792.21</v>
      </c>
      <c r="E197" s="10">
        <f>E198</f>
        <v>18592.159999999996</v>
      </c>
      <c r="F197" s="15">
        <f t="shared" si="2"/>
        <v>0.98935463152018821</v>
      </c>
    </row>
    <row r="198" spans="1:6" outlineLevel="1">
      <c r="A198" s="6" t="s">
        <v>350</v>
      </c>
      <c r="B198" s="7" t="s">
        <v>351</v>
      </c>
      <c r="C198" s="7"/>
      <c r="D198" s="10">
        <f>D199+D200+D201+D202+D203+D204+D205+D206+D207+D208+D209</f>
        <v>18792.21</v>
      </c>
      <c r="E198" s="10">
        <f>E199+E200+E201+E202+E203+E204+E205+E206+E207+E208+E209</f>
        <v>18592.159999999996</v>
      </c>
      <c r="F198" s="15">
        <f t="shared" si="2"/>
        <v>0.98935463152018821</v>
      </c>
    </row>
    <row r="199" spans="1:6" ht="51" outlineLevel="2">
      <c r="A199" s="4" t="s">
        <v>352</v>
      </c>
      <c r="B199" s="5" t="s">
        <v>351</v>
      </c>
      <c r="C199" s="5" t="s">
        <v>353</v>
      </c>
      <c r="D199" s="11">
        <v>17</v>
      </c>
      <c r="E199" s="11">
        <v>11.45</v>
      </c>
      <c r="F199" s="16">
        <f t="shared" si="2"/>
        <v>0.67352941176470582</v>
      </c>
    </row>
    <row r="200" spans="1:6" ht="51" outlineLevel="2">
      <c r="A200" s="4" t="s">
        <v>354</v>
      </c>
      <c r="B200" s="5" t="s">
        <v>351</v>
      </c>
      <c r="C200" s="5" t="s">
        <v>355</v>
      </c>
      <c r="D200" s="11">
        <v>3393.2</v>
      </c>
      <c r="E200" s="11">
        <v>3393.2</v>
      </c>
      <c r="F200" s="16">
        <f t="shared" ref="F200:F256" si="3">E200/D200</f>
        <v>1</v>
      </c>
    </row>
    <row r="201" spans="1:6" ht="38.25" outlineLevel="2">
      <c r="A201" s="4" t="s">
        <v>356</v>
      </c>
      <c r="B201" s="5" t="s">
        <v>351</v>
      </c>
      <c r="C201" s="5" t="s">
        <v>357</v>
      </c>
      <c r="D201" s="11">
        <v>6118.54</v>
      </c>
      <c r="E201" s="11">
        <v>5984.68</v>
      </c>
      <c r="F201" s="16">
        <f t="shared" si="3"/>
        <v>0.97812223177424684</v>
      </c>
    </row>
    <row r="202" spans="1:6" ht="25.5" outlineLevel="2">
      <c r="A202" s="4" t="s">
        <v>358</v>
      </c>
      <c r="B202" s="5" t="s">
        <v>351</v>
      </c>
      <c r="C202" s="5" t="s">
        <v>359</v>
      </c>
      <c r="D202" s="11">
        <v>162.87</v>
      </c>
      <c r="E202" s="11">
        <v>162.87</v>
      </c>
      <c r="F202" s="16">
        <f t="shared" si="3"/>
        <v>1</v>
      </c>
    </row>
    <row r="203" spans="1:6" ht="38.25" outlineLevel="2">
      <c r="A203" s="4" t="s">
        <v>360</v>
      </c>
      <c r="B203" s="5" t="s">
        <v>351</v>
      </c>
      <c r="C203" s="5" t="s">
        <v>361</v>
      </c>
      <c r="D203" s="11">
        <v>119.66</v>
      </c>
      <c r="E203" s="11">
        <v>119.66</v>
      </c>
      <c r="F203" s="16">
        <f t="shared" si="3"/>
        <v>1</v>
      </c>
    </row>
    <row r="204" spans="1:6" ht="63.75" outlineLevel="2">
      <c r="A204" s="4" t="s">
        <v>362</v>
      </c>
      <c r="B204" s="5" t="s">
        <v>351</v>
      </c>
      <c r="C204" s="5" t="s">
        <v>363</v>
      </c>
      <c r="D204" s="11">
        <v>7025.8</v>
      </c>
      <c r="E204" s="11">
        <v>7025.8</v>
      </c>
      <c r="F204" s="16">
        <f t="shared" si="3"/>
        <v>1</v>
      </c>
    </row>
    <row r="205" spans="1:6" ht="25.5" outlineLevel="2">
      <c r="A205" s="4" t="s">
        <v>364</v>
      </c>
      <c r="B205" s="5" t="s">
        <v>351</v>
      </c>
      <c r="C205" s="5" t="s">
        <v>365</v>
      </c>
      <c r="D205" s="11">
        <v>26</v>
      </c>
      <c r="E205" s="11">
        <v>26</v>
      </c>
      <c r="F205" s="16">
        <f t="shared" si="3"/>
        <v>1</v>
      </c>
    </row>
    <row r="206" spans="1:6" ht="38.25" outlineLevel="2">
      <c r="A206" s="4" t="s">
        <v>312</v>
      </c>
      <c r="B206" s="5" t="s">
        <v>351</v>
      </c>
      <c r="C206" s="5" t="s">
        <v>313</v>
      </c>
      <c r="D206" s="11">
        <v>71</v>
      </c>
      <c r="E206" s="11">
        <v>59.32</v>
      </c>
      <c r="F206" s="16">
        <f t="shared" si="3"/>
        <v>0.83549295774647891</v>
      </c>
    </row>
    <row r="207" spans="1:6" ht="25.5" outlineLevel="2">
      <c r="A207" s="4" t="s">
        <v>366</v>
      </c>
      <c r="B207" s="5" t="s">
        <v>351</v>
      </c>
      <c r="C207" s="5" t="s">
        <v>367</v>
      </c>
      <c r="D207" s="11">
        <v>67</v>
      </c>
      <c r="E207" s="11">
        <v>24.6</v>
      </c>
      <c r="F207" s="16">
        <f t="shared" si="3"/>
        <v>0.36716417910447763</v>
      </c>
    </row>
    <row r="208" spans="1:6" ht="25.5" outlineLevel="2">
      <c r="A208" s="4" t="s">
        <v>314</v>
      </c>
      <c r="B208" s="5" t="s">
        <v>351</v>
      </c>
      <c r="C208" s="5" t="s">
        <v>315</v>
      </c>
      <c r="D208" s="11">
        <v>174.57</v>
      </c>
      <c r="E208" s="11">
        <v>173.42</v>
      </c>
      <c r="F208" s="16">
        <f t="shared" si="3"/>
        <v>0.99341238471673254</v>
      </c>
    </row>
    <row r="209" spans="1:6" ht="38.25" outlineLevel="2">
      <c r="A209" s="4" t="s">
        <v>316</v>
      </c>
      <c r="B209" s="5" t="s">
        <v>351</v>
      </c>
      <c r="C209" s="5" t="s">
        <v>317</v>
      </c>
      <c r="D209" s="11">
        <v>1616.57</v>
      </c>
      <c r="E209" s="11">
        <v>1611.16</v>
      </c>
      <c r="F209" s="16">
        <f t="shared" si="3"/>
        <v>0.99665340814193026</v>
      </c>
    </row>
    <row r="210" spans="1:6">
      <c r="A210" s="6" t="s">
        <v>368</v>
      </c>
      <c r="B210" s="7" t="s">
        <v>369</v>
      </c>
      <c r="C210" s="7"/>
      <c r="D210" s="10">
        <f>D211+D213+D215+D227+D234</f>
        <v>31639.18</v>
      </c>
      <c r="E210" s="10">
        <f>E211+E213+E215+E227+E234</f>
        <v>29994.57</v>
      </c>
      <c r="F210" s="15">
        <f t="shared" si="3"/>
        <v>0.94801982857962819</v>
      </c>
    </row>
    <row r="211" spans="1:6" outlineLevel="1">
      <c r="A211" s="6" t="s">
        <v>370</v>
      </c>
      <c r="B211" s="7" t="s">
        <v>371</v>
      </c>
      <c r="C211" s="7"/>
      <c r="D211" s="10">
        <f>D212</f>
        <v>623.86</v>
      </c>
      <c r="E211" s="10">
        <f>E212</f>
        <v>623.86</v>
      </c>
      <c r="F211" s="15">
        <f t="shared" si="3"/>
        <v>1</v>
      </c>
    </row>
    <row r="212" spans="1:6" ht="38.25" outlineLevel="2">
      <c r="A212" s="4" t="s">
        <v>372</v>
      </c>
      <c r="B212" s="5" t="s">
        <v>371</v>
      </c>
      <c r="C212" s="5" t="s">
        <v>373</v>
      </c>
      <c r="D212" s="11">
        <v>623.86</v>
      </c>
      <c r="E212" s="11">
        <v>623.86</v>
      </c>
      <c r="F212" s="16">
        <f t="shared" si="3"/>
        <v>1</v>
      </c>
    </row>
    <row r="213" spans="1:6" outlineLevel="1">
      <c r="A213" s="6" t="s">
        <v>374</v>
      </c>
      <c r="B213" s="7" t="s">
        <v>375</v>
      </c>
      <c r="C213" s="7"/>
      <c r="D213" s="10">
        <f>D214</f>
        <v>5084.1400000000003</v>
      </c>
      <c r="E213" s="10">
        <f>E214</f>
        <v>5084.1400000000003</v>
      </c>
      <c r="F213" s="15">
        <f t="shared" si="3"/>
        <v>1</v>
      </c>
    </row>
    <row r="214" spans="1:6" outlineLevel="2">
      <c r="A214" s="4" t="s">
        <v>376</v>
      </c>
      <c r="B214" s="5" t="s">
        <v>375</v>
      </c>
      <c r="C214" s="5" t="s">
        <v>377</v>
      </c>
      <c r="D214" s="11">
        <v>5084.1400000000003</v>
      </c>
      <c r="E214" s="11">
        <v>5084.1400000000003</v>
      </c>
      <c r="F214" s="16">
        <f t="shared" si="3"/>
        <v>1</v>
      </c>
    </row>
    <row r="215" spans="1:6" outlineLevel="1">
      <c r="A215" s="6" t="s">
        <v>378</v>
      </c>
      <c r="B215" s="7" t="s">
        <v>379</v>
      </c>
      <c r="C215" s="7"/>
      <c r="D215" s="10">
        <f>D216+D217+D218+D219+D220+D221+D222+D223+D224+D225+D226</f>
        <v>5772.2599999999993</v>
      </c>
      <c r="E215" s="10">
        <f>E216+E217+E218+E219+E220+E221+E222+E223+E224+E225+E226</f>
        <v>4450.01</v>
      </c>
      <c r="F215" s="15">
        <f t="shared" si="3"/>
        <v>0.77093027687595517</v>
      </c>
    </row>
    <row r="216" spans="1:6" ht="51" outlineLevel="2">
      <c r="A216" s="4" t="s">
        <v>380</v>
      </c>
      <c r="B216" s="5" t="s">
        <v>379</v>
      </c>
      <c r="C216" s="5" t="s">
        <v>381</v>
      </c>
      <c r="D216" s="11">
        <v>1170</v>
      </c>
      <c r="E216" s="11">
        <v>512.27</v>
      </c>
      <c r="F216" s="16">
        <f t="shared" si="3"/>
        <v>0.43783760683760681</v>
      </c>
    </row>
    <row r="217" spans="1:6" ht="51" outlineLevel="2">
      <c r="A217" s="4" t="s">
        <v>382</v>
      </c>
      <c r="B217" s="5" t="s">
        <v>379</v>
      </c>
      <c r="C217" s="5" t="s">
        <v>383</v>
      </c>
      <c r="D217" s="11">
        <v>90</v>
      </c>
      <c r="E217" s="11">
        <v>85.56</v>
      </c>
      <c r="F217" s="16">
        <f t="shared" si="3"/>
        <v>0.95066666666666666</v>
      </c>
    </row>
    <row r="218" spans="1:6" ht="38.25" outlineLevel="2">
      <c r="A218" s="4" t="s">
        <v>384</v>
      </c>
      <c r="B218" s="5" t="s">
        <v>379</v>
      </c>
      <c r="C218" s="5" t="s">
        <v>385</v>
      </c>
      <c r="D218" s="11">
        <v>850.13</v>
      </c>
      <c r="E218" s="11">
        <v>797.01</v>
      </c>
      <c r="F218" s="16">
        <f t="shared" si="3"/>
        <v>0.93751543881524002</v>
      </c>
    </row>
    <row r="219" spans="1:6" ht="76.5" outlineLevel="2">
      <c r="A219" s="4" t="s">
        <v>386</v>
      </c>
      <c r="B219" s="5" t="s">
        <v>379</v>
      </c>
      <c r="C219" s="5" t="s">
        <v>387</v>
      </c>
      <c r="D219" s="11">
        <v>35.64</v>
      </c>
      <c r="E219" s="11">
        <v>23.35</v>
      </c>
      <c r="F219" s="16">
        <f t="shared" si="3"/>
        <v>0.65516273849607187</v>
      </c>
    </row>
    <row r="220" spans="1:6" ht="38.25" outlineLevel="2">
      <c r="A220" s="4" t="s">
        <v>388</v>
      </c>
      <c r="B220" s="5" t="s">
        <v>379</v>
      </c>
      <c r="C220" s="5" t="s">
        <v>389</v>
      </c>
      <c r="D220" s="11">
        <v>20</v>
      </c>
      <c r="E220" s="11">
        <v>19</v>
      </c>
      <c r="F220" s="16">
        <f t="shared" si="3"/>
        <v>0.95</v>
      </c>
    </row>
    <row r="221" spans="1:6" ht="51" outlineLevel="2">
      <c r="A221" s="4" t="s">
        <v>390</v>
      </c>
      <c r="B221" s="5" t="s">
        <v>379</v>
      </c>
      <c r="C221" s="5" t="s">
        <v>391</v>
      </c>
      <c r="D221" s="11">
        <v>73.239999999999995</v>
      </c>
      <c r="E221" s="11">
        <v>66.599999999999994</v>
      </c>
      <c r="F221" s="16">
        <f t="shared" si="3"/>
        <v>0.90933915892954664</v>
      </c>
    </row>
    <row r="222" spans="1:6" ht="76.5" outlineLevel="2">
      <c r="A222" s="4" t="s">
        <v>392</v>
      </c>
      <c r="B222" s="5" t="s">
        <v>379</v>
      </c>
      <c r="C222" s="5" t="s">
        <v>393</v>
      </c>
      <c r="D222" s="11">
        <v>355.14</v>
      </c>
      <c r="E222" s="11">
        <v>243.29</v>
      </c>
      <c r="F222" s="16">
        <f t="shared" si="3"/>
        <v>0.6850537816072535</v>
      </c>
    </row>
    <row r="223" spans="1:6" ht="38.25" outlineLevel="2">
      <c r="A223" s="4" t="s">
        <v>394</v>
      </c>
      <c r="B223" s="5" t="s">
        <v>379</v>
      </c>
      <c r="C223" s="5" t="s">
        <v>395</v>
      </c>
      <c r="D223" s="11">
        <v>1642</v>
      </c>
      <c r="E223" s="11">
        <v>1640.93</v>
      </c>
      <c r="F223" s="16">
        <f t="shared" si="3"/>
        <v>0.99934835566382463</v>
      </c>
    </row>
    <row r="224" spans="1:6" ht="51" outlineLevel="2">
      <c r="A224" s="4" t="s">
        <v>396</v>
      </c>
      <c r="B224" s="5" t="s">
        <v>379</v>
      </c>
      <c r="C224" s="5" t="s">
        <v>397</v>
      </c>
      <c r="D224" s="11">
        <v>386.11</v>
      </c>
      <c r="E224" s="11">
        <v>222</v>
      </c>
      <c r="F224" s="16">
        <f t="shared" si="3"/>
        <v>0.5749656833544845</v>
      </c>
    </row>
    <row r="225" spans="1:6" ht="38.25" outlineLevel="2">
      <c r="A225" s="4" t="s">
        <v>398</v>
      </c>
      <c r="B225" s="5" t="s">
        <v>379</v>
      </c>
      <c r="C225" s="5" t="s">
        <v>399</v>
      </c>
      <c r="D225" s="11">
        <v>450</v>
      </c>
      <c r="E225" s="11">
        <v>240</v>
      </c>
      <c r="F225" s="16">
        <f t="shared" si="3"/>
        <v>0.53333333333333333</v>
      </c>
    </row>
    <row r="226" spans="1:6" ht="102" outlineLevel="2">
      <c r="A226" s="4" t="s">
        <v>400</v>
      </c>
      <c r="B226" s="5" t="s">
        <v>379</v>
      </c>
      <c r="C226" s="5" t="s">
        <v>401</v>
      </c>
      <c r="D226" s="11">
        <v>700</v>
      </c>
      <c r="E226" s="11">
        <v>600</v>
      </c>
      <c r="F226" s="16">
        <f t="shared" si="3"/>
        <v>0.8571428571428571</v>
      </c>
    </row>
    <row r="227" spans="1:6" outlineLevel="1">
      <c r="A227" s="6" t="s">
        <v>402</v>
      </c>
      <c r="B227" s="7" t="s">
        <v>403</v>
      </c>
      <c r="C227" s="7"/>
      <c r="D227" s="10">
        <f>D228+D229+D230+D231+D232+D233</f>
        <v>11228</v>
      </c>
      <c r="E227" s="10">
        <f>E228+E229+E230+E231+E232+E233</f>
        <v>11192.76</v>
      </c>
      <c r="F227" s="15">
        <f t="shared" si="3"/>
        <v>0.99686141788386184</v>
      </c>
    </row>
    <row r="228" spans="1:6" ht="63.75" outlineLevel="2">
      <c r="A228" s="4" t="s">
        <v>404</v>
      </c>
      <c r="B228" s="5" t="s">
        <v>403</v>
      </c>
      <c r="C228" s="5" t="s">
        <v>405</v>
      </c>
      <c r="D228" s="11">
        <v>1627</v>
      </c>
      <c r="E228" s="11">
        <v>1603.68</v>
      </c>
      <c r="F228" s="16">
        <f t="shared" si="3"/>
        <v>0.9856668715427167</v>
      </c>
    </row>
    <row r="229" spans="1:6" ht="38.25" outlineLevel="2">
      <c r="A229" s="4" t="s">
        <v>406</v>
      </c>
      <c r="B229" s="5" t="s">
        <v>403</v>
      </c>
      <c r="C229" s="5" t="s">
        <v>407</v>
      </c>
      <c r="D229" s="11">
        <v>250</v>
      </c>
      <c r="E229" s="11">
        <v>238.19</v>
      </c>
      <c r="F229" s="16">
        <f t="shared" si="3"/>
        <v>0.95275999999999994</v>
      </c>
    </row>
    <row r="230" spans="1:6" ht="38.25" outlineLevel="2">
      <c r="A230" s="4" t="s">
        <v>408</v>
      </c>
      <c r="B230" s="5" t="s">
        <v>403</v>
      </c>
      <c r="C230" s="5" t="s">
        <v>409</v>
      </c>
      <c r="D230" s="11">
        <v>650</v>
      </c>
      <c r="E230" s="11">
        <v>650</v>
      </c>
      <c r="F230" s="16">
        <f t="shared" si="3"/>
        <v>1</v>
      </c>
    </row>
    <row r="231" spans="1:6" ht="63.75" outlineLevel="2">
      <c r="A231" s="4" t="s">
        <v>410</v>
      </c>
      <c r="B231" s="5" t="s">
        <v>403</v>
      </c>
      <c r="C231" s="5" t="s">
        <v>411</v>
      </c>
      <c r="D231" s="11">
        <v>300</v>
      </c>
      <c r="E231" s="11">
        <v>300</v>
      </c>
      <c r="F231" s="16">
        <f t="shared" si="3"/>
        <v>1</v>
      </c>
    </row>
    <row r="232" spans="1:6" ht="89.25" outlineLevel="2">
      <c r="A232" s="4" t="s">
        <v>412</v>
      </c>
      <c r="B232" s="5" t="s">
        <v>403</v>
      </c>
      <c r="C232" s="5" t="s">
        <v>413</v>
      </c>
      <c r="D232" s="11">
        <v>6363.35</v>
      </c>
      <c r="E232" s="11">
        <v>6363.24</v>
      </c>
      <c r="F232" s="16">
        <f t="shared" si="3"/>
        <v>0.99998271350782209</v>
      </c>
    </row>
    <row r="233" spans="1:6" ht="25.5" outlineLevel="2">
      <c r="A233" s="4" t="s">
        <v>414</v>
      </c>
      <c r="B233" s="5" t="s">
        <v>403</v>
      </c>
      <c r="C233" s="5" t="s">
        <v>415</v>
      </c>
      <c r="D233" s="11">
        <v>2037.65</v>
      </c>
      <c r="E233" s="11">
        <v>2037.65</v>
      </c>
      <c r="F233" s="16">
        <f t="shared" si="3"/>
        <v>1</v>
      </c>
    </row>
    <row r="234" spans="1:6" ht="25.5" outlineLevel="1">
      <c r="A234" s="6" t="s">
        <v>416</v>
      </c>
      <c r="B234" s="7" t="s">
        <v>417</v>
      </c>
      <c r="C234" s="7"/>
      <c r="D234" s="10">
        <f>D235+D236+D237+D238+D239</f>
        <v>8930.92</v>
      </c>
      <c r="E234" s="10">
        <f>E235+E236+E237+E238+E239</f>
        <v>8643.7999999999993</v>
      </c>
      <c r="F234" s="15">
        <f t="shared" si="3"/>
        <v>0.96785101646862803</v>
      </c>
    </row>
    <row r="235" spans="1:6" ht="38.25" outlineLevel="2">
      <c r="A235" s="4" t="s">
        <v>418</v>
      </c>
      <c r="B235" s="5" t="s">
        <v>417</v>
      </c>
      <c r="C235" s="5" t="s">
        <v>419</v>
      </c>
      <c r="D235" s="11">
        <v>1493.77</v>
      </c>
      <c r="E235" s="11">
        <v>1484.62</v>
      </c>
      <c r="F235" s="16">
        <f t="shared" si="3"/>
        <v>0.99387455900172039</v>
      </c>
    </row>
    <row r="236" spans="1:6" ht="38.25" outlineLevel="2">
      <c r="A236" s="4" t="s">
        <v>420</v>
      </c>
      <c r="B236" s="5" t="s">
        <v>417</v>
      </c>
      <c r="C236" s="5" t="s">
        <v>421</v>
      </c>
      <c r="D236" s="11">
        <v>173.27</v>
      </c>
      <c r="E236" s="11">
        <v>173.27</v>
      </c>
      <c r="F236" s="16">
        <f t="shared" si="3"/>
        <v>1</v>
      </c>
    </row>
    <row r="237" spans="1:6" ht="25.5" outlineLevel="2">
      <c r="A237" s="4" t="s">
        <v>422</v>
      </c>
      <c r="B237" s="5" t="s">
        <v>417</v>
      </c>
      <c r="C237" s="5" t="s">
        <v>423</v>
      </c>
      <c r="D237" s="11">
        <v>2341.7399999999998</v>
      </c>
      <c r="E237" s="11">
        <v>2083.4499999999998</v>
      </c>
      <c r="F237" s="16">
        <f t="shared" si="3"/>
        <v>0.88970167482299489</v>
      </c>
    </row>
    <row r="238" spans="1:6" ht="25.5" outlineLevel="2">
      <c r="A238" s="4" t="s">
        <v>21</v>
      </c>
      <c r="B238" s="5" t="s">
        <v>417</v>
      </c>
      <c r="C238" s="5" t="s">
        <v>424</v>
      </c>
      <c r="D238" s="11">
        <v>4267.13</v>
      </c>
      <c r="E238" s="11">
        <v>4247.45</v>
      </c>
      <c r="F238" s="16">
        <f t="shared" si="3"/>
        <v>0.99538800083428436</v>
      </c>
    </row>
    <row r="239" spans="1:6" ht="63.75" outlineLevel="2">
      <c r="A239" s="4" t="s">
        <v>425</v>
      </c>
      <c r="B239" s="5" t="s">
        <v>417</v>
      </c>
      <c r="C239" s="5" t="s">
        <v>426</v>
      </c>
      <c r="D239" s="11">
        <v>655.01</v>
      </c>
      <c r="E239" s="11">
        <v>655.01</v>
      </c>
      <c r="F239" s="16">
        <f t="shared" si="3"/>
        <v>1</v>
      </c>
    </row>
    <row r="240" spans="1:6">
      <c r="A240" s="6" t="s">
        <v>427</v>
      </c>
      <c r="B240" s="7" t="s">
        <v>428</v>
      </c>
      <c r="C240" s="7"/>
      <c r="D240" s="10">
        <f>D241</f>
        <v>19692.72</v>
      </c>
      <c r="E240" s="10">
        <f>E241</f>
        <v>19579.659999999996</v>
      </c>
      <c r="F240" s="15">
        <f t="shared" si="3"/>
        <v>0.99425879208154055</v>
      </c>
    </row>
    <row r="241" spans="1:6" outlineLevel="1">
      <c r="A241" s="6" t="s">
        <v>429</v>
      </c>
      <c r="B241" s="7" t="s">
        <v>430</v>
      </c>
      <c r="C241" s="7"/>
      <c r="D241" s="10">
        <f>D242+D243+D244+D245+D246+D247+D248+D249+D250+D251</f>
        <v>19692.72</v>
      </c>
      <c r="E241" s="10">
        <f>E242+E243+E244+E245+E246+E247+E248+E249+E250+E251</f>
        <v>19579.659999999996</v>
      </c>
      <c r="F241" s="15">
        <f t="shared" si="3"/>
        <v>0.99425879208154055</v>
      </c>
    </row>
    <row r="242" spans="1:6" ht="51" outlineLevel="2">
      <c r="A242" s="4" t="s">
        <v>37</v>
      </c>
      <c r="B242" s="5" t="s">
        <v>430</v>
      </c>
      <c r="C242" s="5" t="s">
        <v>38</v>
      </c>
      <c r="D242" s="11">
        <v>1794</v>
      </c>
      <c r="E242" s="11">
        <v>1794</v>
      </c>
      <c r="F242" s="16">
        <f t="shared" si="3"/>
        <v>1</v>
      </c>
    </row>
    <row r="243" spans="1:6" ht="76.5" outlineLevel="2">
      <c r="A243" s="4" t="s">
        <v>431</v>
      </c>
      <c r="B243" s="5" t="s">
        <v>430</v>
      </c>
      <c r="C243" s="5" t="s">
        <v>432</v>
      </c>
      <c r="D243" s="11">
        <v>1575.85</v>
      </c>
      <c r="E243" s="11">
        <v>1565.35</v>
      </c>
      <c r="F243" s="16">
        <f t="shared" si="3"/>
        <v>0.9933369292762636</v>
      </c>
    </row>
    <row r="244" spans="1:6" ht="25.5" outlineLevel="2">
      <c r="A244" s="4" t="s">
        <v>433</v>
      </c>
      <c r="B244" s="5" t="s">
        <v>430</v>
      </c>
      <c r="C244" s="5" t="s">
        <v>434</v>
      </c>
      <c r="D244" s="11">
        <v>1470.55</v>
      </c>
      <c r="E244" s="11">
        <v>1395.55</v>
      </c>
      <c r="F244" s="16">
        <f t="shared" si="3"/>
        <v>0.94899867396552307</v>
      </c>
    </row>
    <row r="245" spans="1:6" ht="51" outlineLevel="2">
      <c r="A245" s="4" t="s">
        <v>435</v>
      </c>
      <c r="B245" s="5" t="s">
        <v>430</v>
      </c>
      <c r="C245" s="5" t="s">
        <v>436</v>
      </c>
      <c r="D245" s="11">
        <v>500</v>
      </c>
      <c r="E245" s="11">
        <v>491.25</v>
      </c>
      <c r="F245" s="16">
        <f t="shared" si="3"/>
        <v>0.98250000000000004</v>
      </c>
    </row>
    <row r="246" spans="1:6" ht="38.25" outlineLevel="2">
      <c r="A246" s="4" t="s">
        <v>437</v>
      </c>
      <c r="B246" s="5" t="s">
        <v>430</v>
      </c>
      <c r="C246" s="5" t="s">
        <v>438</v>
      </c>
      <c r="D246" s="11">
        <v>115</v>
      </c>
      <c r="E246" s="11">
        <v>115</v>
      </c>
      <c r="F246" s="16">
        <f t="shared" si="3"/>
        <v>1</v>
      </c>
    </row>
    <row r="247" spans="1:6" ht="38.25" outlineLevel="2">
      <c r="A247" s="4" t="s">
        <v>439</v>
      </c>
      <c r="B247" s="5" t="s">
        <v>430</v>
      </c>
      <c r="C247" s="5" t="s">
        <v>440</v>
      </c>
      <c r="D247" s="11">
        <v>509</v>
      </c>
      <c r="E247" s="11">
        <v>501.7</v>
      </c>
      <c r="F247" s="16">
        <f t="shared" si="3"/>
        <v>0.98565815324165029</v>
      </c>
    </row>
    <row r="248" spans="1:6" ht="51" outlineLevel="2">
      <c r="A248" s="4" t="s">
        <v>441</v>
      </c>
      <c r="B248" s="5" t="s">
        <v>430</v>
      </c>
      <c r="C248" s="5" t="s">
        <v>442</v>
      </c>
      <c r="D248" s="11">
        <v>122.5</v>
      </c>
      <c r="E248" s="11">
        <v>121.4</v>
      </c>
      <c r="F248" s="16">
        <f t="shared" si="3"/>
        <v>0.99102040816326531</v>
      </c>
    </row>
    <row r="249" spans="1:6" ht="38.25" outlineLevel="2">
      <c r="A249" s="4" t="s">
        <v>443</v>
      </c>
      <c r="B249" s="5" t="s">
        <v>430</v>
      </c>
      <c r="C249" s="5" t="s">
        <v>444</v>
      </c>
      <c r="D249" s="11">
        <v>9288.7800000000007</v>
      </c>
      <c r="E249" s="11">
        <v>9288.7800000000007</v>
      </c>
      <c r="F249" s="16">
        <f t="shared" si="3"/>
        <v>1</v>
      </c>
    </row>
    <row r="250" spans="1:6" ht="38.25" outlineLevel="2">
      <c r="A250" s="4" t="s">
        <v>445</v>
      </c>
      <c r="B250" s="5" t="s">
        <v>430</v>
      </c>
      <c r="C250" s="5" t="s">
        <v>446</v>
      </c>
      <c r="D250" s="11">
        <v>1892.8</v>
      </c>
      <c r="E250" s="11">
        <v>1882.39</v>
      </c>
      <c r="F250" s="16">
        <f t="shared" si="3"/>
        <v>0.99450021132713451</v>
      </c>
    </row>
    <row r="251" spans="1:6" ht="38.25" outlineLevel="2">
      <c r="A251" s="4" t="s">
        <v>447</v>
      </c>
      <c r="B251" s="5" t="s">
        <v>430</v>
      </c>
      <c r="C251" s="5" t="s">
        <v>448</v>
      </c>
      <c r="D251" s="11">
        <v>2424.2399999999998</v>
      </c>
      <c r="E251" s="11">
        <v>2424.2399999999998</v>
      </c>
      <c r="F251" s="16">
        <f t="shared" si="3"/>
        <v>1</v>
      </c>
    </row>
    <row r="252" spans="1:6">
      <c r="A252" s="6" t="s">
        <v>449</v>
      </c>
      <c r="B252" s="7" t="s">
        <v>450</v>
      </c>
      <c r="C252" s="7"/>
      <c r="D252" s="10">
        <f>D253</f>
        <v>10741.449999999999</v>
      </c>
      <c r="E252" s="10">
        <f>E253</f>
        <v>10202.26</v>
      </c>
      <c r="F252" s="15">
        <f t="shared" si="3"/>
        <v>0.94980286646588696</v>
      </c>
    </row>
    <row r="253" spans="1:6" outlineLevel="1">
      <c r="A253" s="6" t="s">
        <v>451</v>
      </c>
      <c r="B253" s="7" t="s">
        <v>452</v>
      </c>
      <c r="C253" s="7"/>
      <c r="D253" s="10">
        <f>D254+D255</f>
        <v>10741.449999999999</v>
      </c>
      <c r="E253" s="10">
        <f>E254+E255</f>
        <v>10202.26</v>
      </c>
      <c r="F253" s="15">
        <f t="shared" si="3"/>
        <v>0.94980286646588696</v>
      </c>
    </row>
    <row r="254" spans="1:6" ht="51" outlineLevel="2">
      <c r="A254" s="4" t="s">
        <v>453</v>
      </c>
      <c r="B254" s="5" t="s">
        <v>452</v>
      </c>
      <c r="C254" s="5" t="s">
        <v>454</v>
      </c>
      <c r="D254" s="11">
        <f>9783.26-0.03</f>
        <v>9783.23</v>
      </c>
      <c r="E254" s="11">
        <f>9244.09-0.05</f>
        <v>9244.0400000000009</v>
      </c>
      <c r="F254" s="16">
        <f t="shared" si="3"/>
        <v>0.94488630033230347</v>
      </c>
    </row>
    <row r="255" spans="1:6" outlineLevel="2">
      <c r="A255" s="4" t="s">
        <v>455</v>
      </c>
      <c r="B255" s="5" t="s">
        <v>452</v>
      </c>
      <c r="C255" s="5" t="s">
        <v>456</v>
      </c>
      <c r="D255" s="11">
        <v>958.22</v>
      </c>
      <c r="E255" s="11">
        <v>958.22</v>
      </c>
      <c r="F255" s="16">
        <f t="shared" si="3"/>
        <v>1</v>
      </c>
    </row>
    <row r="256" spans="1:6" ht="12.75" customHeight="1">
      <c r="A256" s="21" t="s">
        <v>457</v>
      </c>
      <c r="B256" s="21"/>
      <c r="C256" s="21"/>
      <c r="D256" s="12">
        <f>D252+D240+D210+D197+D137+D79+D61+D47+D44+D6</f>
        <v>1369453.3300000003</v>
      </c>
      <c r="E256" s="12">
        <f>E252+E240+E210+E197+E137+E79+E61+E47+E44+E6</f>
        <v>1260319.8000000003</v>
      </c>
      <c r="F256" s="15">
        <f t="shared" si="3"/>
        <v>0.92030868989160808</v>
      </c>
    </row>
    <row r="257" spans="1:6" ht="12.75" customHeight="1">
      <c r="A257" s="1"/>
      <c r="B257" s="1"/>
      <c r="C257" s="1"/>
      <c r="D257" s="13"/>
      <c r="E257" s="13"/>
      <c r="F257" s="17"/>
    </row>
    <row r="258" spans="1:6">
      <c r="A258" s="22"/>
      <c r="B258" s="22"/>
      <c r="C258" s="22"/>
      <c r="D258" s="22"/>
      <c r="E258" s="22"/>
      <c r="F258" s="22"/>
    </row>
  </sheetData>
  <mergeCells count="6">
    <mergeCell ref="D1:F1"/>
    <mergeCell ref="D2:F2"/>
    <mergeCell ref="A256:C256"/>
    <mergeCell ref="A258:F258"/>
    <mergeCell ref="A3:F3"/>
    <mergeCell ref="A4:F4"/>
  </mergeCells>
  <pageMargins left="0.59027779999999996" right="0.59027779999999996" top="0.59027779999999996" bottom="0.59027779999999996" header="0.39374999999999999" footer="0.39374999999999999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SQUERY_ANAL_ISP_BUDG&lt;/Code&gt;&#10;  &lt;ObjectCode&gt;SQUERY_ANAL_ISP_BUDG&lt;/ObjectCode&gt;&#10;  &lt;DocName&gt;исполнение бюджета _Рз Пр(Аналитический отчет по исполнению бюджета с произвольной группировкой)&lt;/DocName&gt;&#10;  &lt;VariantName&gt;исполнение бюджета _Рз Пр&lt;/VariantName&gt;&#10;  &lt;VariantLink&gt;40014131&lt;/VariantLink&gt;&#10;  &lt;ReportCode&gt;0D61FC5BA35A47B9AECE74F0527771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2F55574-7C0C-4019-9FC6-D195045A595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03231643277340003500</vt:lpstr>
      <vt:lpstr>'03231643277340003500'!Заголовки_для_печати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a.krezhanovskaya</cp:lastModifiedBy>
  <cp:lastPrinted>2024-01-24T12:58:54Z</cp:lastPrinted>
  <dcterms:created xsi:type="dcterms:W3CDTF">2024-01-24T11:00:01Z</dcterms:created>
  <dcterms:modified xsi:type="dcterms:W3CDTF">2024-05-27T14:56:54Z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_Рз Пр(Аналитический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исполнение бюджета _Рз Пр(3).xlsx</vt:lpwstr>
  </property>
  <property fmtid="{D5CDD505-2E9C-101B-9397-08002B2CF9AE}" pid="4" name="Версия клиента">
    <vt:lpwstr>23.2.35.1150 (.NET 4.7.2)</vt:lpwstr>
  </property>
  <property fmtid="{D5CDD505-2E9C-101B-9397-08002B2CF9AE}" pid="5" name="Версия базы">
    <vt:lpwstr>23.2.2260.669080655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minfin_rayons_2023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