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8\на сайт и в газету\"/>
    </mc:Choice>
  </mc:AlternateContent>
  <xr:revisionPtr revIDLastSave="0" documentId="13_ncr:1_{1C001E62-A513-453A-9749-F4C8EA73591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" sheetId="1" r:id="rId1"/>
    <sheet name="расход" sheetId="2" r:id="rId2"/>
    <sheet name="Лист3" sheetId="3" r:id="rId3"/>
  </sheets>
  <definedNames>
    <definedName name="_Hlk26978691" localSheetId="1">расход!#REF!</definedName>
    <definedName name="_Hlk40357156" localSheetId="0">индикатор!#REF!</definedName>
    <definedName name="_xlnm.Print_Area" localSheetId="0">индикатор!$B$1:$K$126</definedName>
    <definedName name="_xlnm.Print_Area" localSheetId="1">расход!$B$1:$K$528</definedName>
  </definedNames>
  <calcPr calcId="191029"/>
</workbook>
</file>

<file path=xl/calcChain.xml><?xml version="1.0" encoding="utf-8"?>
<calcChain xmlns="http://schemas.openxmlformats.org/spreadsheetml/2006/main">
  <c r="G143" i="2" l="1"/>
  <c r="H333" i="2"/>
  <c r="I333" i="2"/>
  <c r="J333" i="2"/>
  <c r="G333" i="2"/>
  <c r="H334" i="2"/>
  <c r="I334" i="2"/>
  <c r="J334" i="2"/>
  <c r="G334" i="2"/>
  <c r="J425" i="2"/>
  <c r="J426" i="2"/>
  <c r="J427" i="2"/>
  <c r="J424" i="2"/>
  <c r="G423" i="2"/>
  <c r="H423" i="2"/>
  <c r="I423" i="2"/>
  <c r="J423" i="2"/>
  <c r="F423" i="2"/>
  <c r="H284" i="2" l="1"/>
  <c r="J299" i="2"/>
  <c r="G33" i="2"/>
  <c r="G28" i="2" s="1"/>
  <c r="H33" i="2"/>
  <c r="H28" i="2" s="1"/>
  <c r="I33" i="2"/>
  <c r="I28" i="2" s="1"/>
  <c r="F33" i="2"/>
  <c r="F28" i="2" s="1"/>
  <c r="J38" i="2"/>
  <c r="J37" i="2" s="1"/>
  <c r="G37" i="2"/>
  <c r="H37" i="2"/>
  <c r="I37" i="2"/>
  <c r="F37" i="2"/>
  <c r="J43" i="2"/>
  <c r="J42" i="2" s="1"/>
  <c r="G42" i="2"/>
  <c r="H42" i="2"/>
  <c r="I42" i="2"/>
  <c r="F42" i="2"/>
  <c r="J49" i="2"/>
  <c r="J50" i="2"/>
  <c r="J51" i="2"/>
  <c r="J48" i="2"/>
  <c r="J33" i="2" s="1"/>
  <c r="J28" i="2" s="1"/>
  <c r="J27" i="2" s="1"/>
  <c r="G47" i="2"/>
  <c r="H47" i="2"/>
  <c r="I47" i="2"/>
  <c r="F47" i="2"/>
  <c r="J54" i="2"/>
  <c r="J55" i="2"/>
  <c r="J56" i="2"/>
  <c r="J53" i="2"/>
  <c r="G52" i="2"/>
  <c r="H52" i="2"/>
  <c r="I52" i="2"/>
  <c r="F52" i="2"/>
  <c r="J58" i="2"/>
  <c r="J57" i="2" s="1"/>
  <c r="G57" i="2"/>
  <c r="H57" i="2"/>
  <c r="I57" i="2"/>
  <c r="F57" i="2"/>
  <c r="J63" i="2"/>
  <c r="J62" i="2" s="1"/>
  <c r="G62" i="2"/>
  <c r="H62" i="2"/>
  <c r="I62" i="2"/>
  <c r="F62" i="2"/>
  <c r="J68" i="2"/>
  <c r="J67" i="2" s="1"/>
  <c r="G67" i="2"/>
  <c r="H67" i="2"/>
  <c r="I67" i="2"/>
  <c r="F67" i="2"/>
  <c r="J74" i="2"/>
  <c r="J75" i="2"/>
  <c r="J76" i="2"/>
  <c r="J73" i="2"/>
  <c r="I72" i="2"/>
  <c r="H72" i="2"/>
  <c r="G72" i="2"/>
  <c r="F72" i="2"/>
  <c r="J79" i="2"/>
  <c r="J80" i="2"/>
  <c r="J81" i="2"/>
  <c r="J78" i="2"/>
  <c r="G77" i="2"/>
  <c r="H77" i="2"/>
  <c r="I77" i="2"/>
  <c r="F77" i="2"/>
  <c r="G83" i="2"/>
  <c r="H83" i="2"/>
  <c r="I83" i="2"/>
  <c r="F83" i="2"/>
  <c r="J89" i="2"/>
  <c r="J90" i="2"/>
  <c r="J91" i="2"/>
  <c r="J88" i="2"/>
  <c r="G87" i="2"/>
  <c r="H87" i="2"/>
  <c r="I87" i="2"/>
  <c r="F87" i="2"/>
  <c r="J93" i="2"/>
  <c r="J92" i="2" s="1"/>
  <c r="G92" i="2"/>
  <c r="H92" i="2"/>
  <c r="I92" i="2"/>
  <c r="F92" i="2"/>
  <c r="J99" i="2"/>
  <c r="J100" i="2"/>
  <c r="J101" i="2"/>
  <c r="J98" i="2"/>
  <c r="G97" i="2"/>
  <c r="H97" i="2"/>
  <c r="I97" i="2"/>
  <c r="F97" i="2"/>
  <c r="J104" i="2"/>
  <c r="J105" i="2"/>
  <c r="J106" i="2"/>
  <c r="J103" i="2"/>
  <c r="G102" i="2"/>
  <c r="H102" i="2"/>
  <c r="I102" i="2"/>
  <c r="F102" i="2"/>
  <c r="J109" i="2"/>
  <c r="J110" i="2"/>
  <c r="J111" i="2"/>
  <c r="J108" i="2"/>
  <c r="G107" i="2"/>
  <c r="H107" i="2"/>
  <c r="I107" i="2"/>
  <c r="F107" i="2"/>
  <c r="J113" i="2"/>
  <c r="J112" i="2" s="1"/>
  <c r="G112" i="2"/>
  <c r="H112" i="2"/>
  <c r="I112" i="2"/>
  <c r="F112" i="2"/>
  <c r="J119" i="2"/>
  <c r="J120" i="2"/>
  <c r="J121" i="2"/>
  <c r="J118" i="2"/>
  <c r="G117" i="2"/>
  <c r="H117" i="2"/>
  <c r="I117" i="2"/>
  <c r="F117" i="2"/>
  <c r="J124" i="2"/>
  <c r="J125" i="2"/>
  <c r="J126" i="2"/>
  <c r="J123" i="2"/>
  <c r="G122" i="2"/>
  <c r="H122" i="2"/>
  <c r="I122" i="2"/>
  <c r="F122" i="2"/>
  <c r="J129" i="2"/>
  <c r="J130" i="2"/>
  <c r="J131" i="2"/>
  <c r="J128" i="2"/>
  <c r="G127" i="2"/>
  <c r="H127" i="2"/>
  <c r="I127" i="2"/>
  <c r="F127" i="2"/>
  <c r="J134" i="2"/>
  <c r="J135" i="2"/>
  <c r="J136" i="2"/>
  <c r="J133" i="2"/>
  <c r="G132" i="2"/>
  <c r="H132" i="2"/>
  <c r="I132" i="2"/>
  <c r="F132" i="2"/>
  <c r="G138" i="2"/>
  <c r="H138" i="2"/>
  <c r="I138" i="2"/>
  <c r="G139" i="2"/>
  <c r="G24" i="2" s="1"/>
  <c r="G18" i="2" s="1"/>
  <c r="H139" i="2"/>
  <c r="H24" i="2" s="1"/>
  <c r="H18" i="2" s="1"/>
  <c r="I139" i="2"/>
  <c r="I24" i="2" s="1"/>
  <c r="I18" i="2" s="1"/>
  <c r="J168" i="2"/>
  <c r="F177" i="2"/>
  <c r="G167" i="2"/>
  <c r="H167" i="2"/>
  <c r="I167" i="2"/>
  <c r="F167" i="2"/>
  <c r="F139" i="2"/>
  <c r="F24" i="2" s="1"/>
  <c r="F18" i="2" s="1"/>
  <c r="F138" i="2"/>
  <c r="J144" i="2"/>
  <c r="J145" i="2"/>
  <c r="J146" i="2"/>
  <c r="J143" i="2"/>
  <c r="G142" i="2"/>
  <c r="H142" i="2"/>
  <c r="I142" i="2"/>
  <c r="F142" i="2"/>
  <c r="J149" i="2"/>
  <c r="J150" i="2"/>
  <c r="J151" i="2"/>
  <c r="J148" i="2"/>
  <c r="G147" i="2"/>
  <c r="H147" i="2"/>
  <c r="I147" i="2"/>
  <c r="F147" i="2"/>
  <c r="J154" i="2"/>
  <c r="J155" i="2"/>
  <c r="J156" i="2"/>
  <c r="J153" i="2"/>
  <c r="G152" i="2"/>
  <c r="H152" i="2"/>
  <c r="I152" i="2"/>
  <c r="F152" i="2"/>
  <c r="J159" i="2"/>
  <c r="J157" i="2" s="1"/>
  <c r="J160" i="2"/>
  <c r="J161" i="2"/>
  <c r="J158" i="2"/>
  <c r="G157" i="2"/>
  <c r="H157" i="2"/>
  <c r="I157" i="2"/>
  <c r="F157" i="2"/>
  <c r="J164" i="2"/>
  <c r="J165" i="2"/>
  <c r="J166" i="2"/>
  <c r="J163" i="2"/>
  <c r="G162" i="2"/>
  <c r="H162" i="2"/>
  <c r="I162" i="2"/>
  <c r="F162" i="2"/>
  <c r="J169" i="2"/>
  <c r="J170" i="2"/>
  <c r="J171" i="2"/>
  <c r="J174" i="2"/>
  <c r="J175" i="2"/>
  <c r="J176" i="2"/>
  <c r="J173" i="2"/>
  <c r="G172" i="2"/>
  <c r="H172" i="2"/>
  <c r="I172" i="2"/>
  <c r="F172" i="2"/>
  <c r="J179" i="2"/>
  <c r="J180" i="2"/>
  <c r="J181" i="2"/>
  <c r="J178" i="2"/>
  <c r="J177" i="2" s="1"/>
  <c r="G177" i="2"/>
  <c r="H177" i="2"/>
  <c r="I177" i="2"/>
  <c r="J184" i="2"/>
  <c r="J185" i="2"/>
  <c r="J186" i="2"/>
  <c r="J183" i="2"/>
  <c r="G182" i="2"/>
  <c r="H182" i="2"/>
  <c r="I182" i="2"/>
  <c r="F182" i="2"/>
  <c r="J189" i="2"/>
  <c r="J190" i="2"/>
  <c r="J191" i="2"/>
  <c r="J188" i="2"/>
  <c r="G187" i="2"/>
  <c r="H187" i="2"/>
  <c r="I187" i="2"/>
  <c r="F187" i="2"/>
  <c r="J194" i="2"/>
  <c r="J195" i="2"/>
  <c r="J192" i="2" s="1"/>
  <c r="J196" i="2"/>
  <c r="J193" i="2"/>
  <c r="G192" i="2"/>
  <c r="H192" i="2"/>
  <c r="I192" i="2"/>
  <c r="F192" i="2"/>
  <c r="J199" i="2"/>
  <c r="J200" i="2"/>
  <c r="J201" i="2"/>
  <c r="J198" i="2"/>
  <c r="G197" i="2"/>
  <c r="H197" i="2"/>
  <c r="I197" i="2"/>
  <c r="F197" i="2"/>
  <c r="J204" i="2"/>
  <c r="J205" i="2"/>
  <c r="J206" i="2"/>
  <c r="J203" i="2"/>
  <c r="G202" i="2"/>
  <c r="H202" i="2"/>
  <c r="I202" i="2"/>
  <c r="F202" i="2"/>
  <c r="G208" i="2"/>
  <c r="H208" i="2"/>
  <c r="I208" i="2"/>
  <c r="F208" i="2"/>
  <c r="J214" i="2"/>
  <c r="J215" i="2"/>
  <c r="J216" i="2"/>
  <c r="J213" i="2"/>
  <c r="G212" i="2"/>
  <c r="H212" i="2"/>
  <c r="I212" i="2"/>
  <c r="F212" i="2"/>
  <c r="J219" i="2"/>
  <c r="J220" i="2"/>
  <c r="J221" i="2"/>
  <c r="J218" i="2"/>
  <c r="G217" i="2"/>
  <c r="H217" i="2"/>
  <c r="I217" i="2"/>
  <c r="J217" i="2"/>
  <c r="F217" i="2"/>
  <c r="J224" i="2"/>
  <c r="J225" i="2"/>
  <c r="J226" i="2"/>
  <c r="J223" i="2"/>
  <c r="G222" i="2"/>
  <c r="H222" i="2"/>
  <c r="I222" i="2"/>
  <c r="F222" i="2"/>
  <c r="J229" i="2"/>
  <c r="J230" i="2"/>
  <c r="J231" i="2"/>
  <c r="J228" i="2"/>
  <c r="G227" i="2"/>
  <c r="H227" i="2"/>
  <c r="I227" i="2"/>
  <c r="F227" i="2"/>
  <c r="J234" i="2"/>
  <c r="J235" i="2"/>
  <c r="J236" i="2"/>
  <c r="J233" i="2"/>
  <c r="G232" i="2"/>
  <c r="H232" i="2"/>
  <c r="I232" i="2"/>
  <c r="F232" i="2"/>
  <c r="J239" i="2"/>
  <c r="J240" i="2"/>
  <c r="J241" i="2"/>
  <c r="J238" i="2"/>
  <c r="G237" i="2"/>
  <c r="H237" i="2"/>
  <c r="I237" i="2"/>
  <c r="F237" i="2"/>
  <c r="J244" i="2"/>
  <c r="J245" i="2"/>
  <c r="J246" i="2"/>
  <c r="J243" i="2"/>
  <c r="G242" i="2"/>
  <c r="H242" i="2"/>
  <c r="I242" i="2"/>
  <c r="F242" i="2"/>
  <c r="G284" i="2"/>
  <c r="I284" i="2"/>
  <c r="F284" i="2"/>
  <c r="J290" i="2"/>
  <c r="J291" i="2"/>
  <c r="J292" i="2"/>
  <c r="J289" i="2"/>
  <c r="G288" i="2"/>
  <c r="H288" i="2"/>
  <c r="I288" i="2"/>
  <c r="F288" i="2"/>
  <c r="J295" i="2"/>
  <c r="J296" i="2"/>
  <c r="J297" i="2"/>
  <c r="J294" i="2"/>
  <c r="G293" i="2"/>
  <c r="H293" i="2"/>
  <c r="I293" i="2"/>
  <c r="F293" i="2"/>
  <c r="J300" i="2"/>
  <c r="J301" i="2"/>
  <c r="J302" i="2"/>
  <c r="G298" i="2"/>
  <c r="H298" i="2"/>
  <c r="I298" i="2"/>
  <c r="F298" i="2"/>
  <c r="J305" i="2"/>
  <c r="J306" i="2"/>
  <c r="J307" i="2"/>
  <c r="G303" i="2"/>
  <c r="H303" i="2"/>
  <c r="I303" i="2"/>
  <c r="F303" i="2"/>
  <c r="G309" i="2"/>
  <c r="H309" i="2"/>
  <c r="I309" i="2"/>
  <c r="F309" i="2"/>
  <c r="J315" i="2"/>
  <c r="J316" i="2"/>
  <c r="J317" i="2"/>
  <c r="J314" i="2"/>
  <c r="G313" i="2"/>
  <c r="H313" i="2"/>
  <c r="I313" i="2"/>
  <c r="F313" i="2"/>
  <c r="J320" i="2"/>
  <c r="J321" i="2"/>
  <c r="J322" i="2"/>
  <c r="J319" i="2"/>
  <c r="G318" i="2"/>
  <c r="H318" i="2"/>
  <c r="I318" i="2"/>
  <c r="F318" i="2"/>
  <c r="J325" i="2"/>
  <c r="J326" i="2"/>
  <c r="J327" i="2"/>
  <c r="J324" i="2"/>
  <c r="G323" i="2"/>
  <c r="H323" i="2"/>
  <c r="I323" i="2"/>
  <c r="F323" i="2"/>
  <c r="J330" i="2"/>
  <c r="J331" i="2"/>
  <c r="J332" i="2"/>
  <c r="J329" i="2"/>
  <c r="G328" i="2"/>
  <c r="H328" i="2"/>
  <c r="I328" i="2"/>
  <c r="F328" i="2"/>
  <c r="F334" i="2"/>
  <c r="J340" i="2"/>
  <c r="J341" i="2"/>
  <c r="J342" i="2"/>
  <c r="J339" i="2"/>
  <c r="G338" i="2"/>
  <c r="H338" i="2"/>
  <c r="I338" i="2"/>
  <c r="F338" i="2"/>
  <c r="J345" i="2"/>
  <c r="J346" i="2"/>
  <c r="J347" i="2"/>
  <c r="J344" i="2"/>
  <c r="G343" i="2"/>
  <c r="H343" i="2"/>
  <c r="I343" i="2"/>
  <c r="F343" i="2"/>
  <c r="J350" i="2"/>
  <c r="J351" i="2"/>
  <c r="J352" i="2"/>
  <c r="J349" i="2"/>
  <c r="G348" i="2"/>
  <c r="H348" i="2"/>
  <c r="I348" i="2"/>
  <c r="F348" i="2"/>
  <c r="J355" i="2"/>
  <c r="J356" i="2"/>
  <c r="J357" i="2"/>
  <c r="J354" i="2"/>
  <c r="G353" i="2"/>
  <c r="H353" i="2"/>
  <c r="I353" i="2"/>
  <c r="F353" i="2"/>
  <c r="J360" i="2"/>
  <c r="J361" i="2"/>
  <c r="J362" i="2"/>
  <c r="J359" i="2"/>
  <c r="G358" i="2"/>
  <c r="H358" i="2"/>
  <c r="I358" i="2"/>
  <c r="F358" i="2"/>
  <c r="J365" i="2"/>
  <c r="J366" i="2"/>
  <c r="J367" i="2"/>
  <c r="J364" i="2"/>
  <c r="G363" i="2"/>
  <c r="H363" i="2"/>
  <c r="I363" i="2"/>
  <c r="F363" i="2"/>
  <c r="J370" i="2"/>
  <c r="J371" i="2"/>
  <c r="J372" i="2"/>
  <c r="J369" i="2"/>
  <c r="G368" i="2"/>
  <c r="H368" i="2"/>
  <c r="I368" i="2"/>
  <c r="F368" i="2"/>
  <c r="J375" i="2"/>
  <c r="J376" i="2"/>
  <c r="J377" i="2"/>
  <c r="J374" i="2"/>
  <c r="G373" i="2"/>
  <c r="H373" i="2"/>
  <c r="I373" i="2"/>
  <c r="F373" i="2"/>
  <c r="J380" i="2"/>
  <c r="J381" i="2"/>
  <c r="J382" i="2"/>
  <c r="J379" i="2"/>
  <c r="G378" i="2"/>
  <c r="H378" i="2"/>
  <c r="I378" i="2"/>
  <c r="F378" i="2"/>
  <c r="J385" i="2"/>
  <c r="J386" i="2"/>
  <c r="J387" i="2"/>
  <c r="J384" i="2"/>
  <c r="G383" i="2"/>
  <c r="H383" i="2"/>
  <c r="I383" i="2"/>
  <c r="F383" i="2"/>
  <c r="J390" i="2"/>
  <c r="J391" i="2"/>
  <c r="J392" i="2"/>
  <c r="J389" i="2"/>
  <c r="G388" i="2"/>
  <c r="H388" i="2"/>
  <c r="I388" i="2"/>
  <c r="F388" i="2"/>
  <c r="J395" i="2"/>
  <c r="J396" i="2"/>
  <c r="J397" i="2"/>
  <c r="J394" i="2"/>
  <c r="G393" i="2"/>
  <c r="H393" i="2"/>
  <c r="I393" i="2"/>
  <c r="F393" i="2"/>
  <c r="J400" i="2"/>
  <c r="J401" i="2"/>
  <c r="J402" i="2"/>
  <c r="J399" i="2"/>
  <c r="G398" i="2"/>
  <c r="H398" i="2"/>
  <c r="I398" i="2"/>
  <c r="F398" i="2"/>
  <c r="J405" i="2"/>
  <c r="J406" i="2"/>
  <c r="J407" i="2"/>
  <c r="J404" i="2"/>
  <c r="G403" i="2"/>
  <c r="H403" i="2"/>
  <c r="I403" i="2"/>
  <c r="F403" i="2"/>
  <c r="J410" i="2"/>
  <c r="J411" i="2"/>
  <c r="J412" i="2"/>
  <c r="J409" i="2"/>
  <c r="G408" i="2"/>
  <c r="H408" i="2"/>
  <c r="I408" i="2"/>
  <c r="F408" i="2"/>
  <c r="J415" i="2"/>
  <c r="J416" i="2"/>
  <c r="J417" i="2"/>
  <c r="J414" i="2"/>
  <c r="G413" i="2"/>
  <c r="H413" i="2"/>
  <c r="I413" i="2"/>
  <c r="F413" i="2"/>
  <c r="J420" i="2"/>
  <c r="J421" i="2"/>
  <c r="J422" i="2"/>
  <c r="J419" i="2"/>
  <c r="G418" i="2"/>
  <c r="H418" i="2"/>
  <c r="I418" i="2"/>
  <c r="F418" i="2"/>
  <c r="G430" i="2"/>
  <c r="H430" i="2"/>
  <c r="I430" i="2"/>
  <c r="F430" i="2"/>
  <c r="J436" i="2"/>
  <c r="J437" i="2"/>
  <c r="J438" i="2"/>
  <c r="J435" i="2"/>
  <c r="G434" i="2"/>
  <c r="H434" i="2"/>
  <c r="I434" i="2"/>
  <c r="F434" i="2"/>
  <c r="J441" i="2"/>
  <c r="J442" i="2"/>
  <c r="J443" i="2"/>
  <c r="J440" i="2"/>
  <c r="G439" i="2"/>
  <c r="H439" i="2"/>
  <c r="I439" i="2"/>
  <c r="F439" i="2"/>
  <c r="J448" i="2"/>
  <c r="J447" i="2"/>
  <c r="J446" i="2"/>
  <c r="J445" i="2"/>
  <c r="G444" i="2"/>
  <c r="H444" i="2"/>
  <c r="I444" i="2"/>
  <c r="F444" i="2"/>
  <c r="J451" i="2"/>
  <c r="J452" i="2"/>
  <c r="J453" i="2"/>
  <c r="J450" i="2"/>
  <c r="G449" i="2"/>
  <c r="H449" i="2"/>
  <c r="I449" i="2"/>
  <c r="F449" i="2"/>
  <c r="J456" i="2"/>
  <c r="J457" i="2"/>
  <c r="J458" i="2"/>
  <c r="J455" i="2"/>
  <c r="G454" i="2"/>
  <c r="H454" i="2"/>
  <c r="I454" i="2"/>
  <c r="F454" i="2"/>
  <c r="J461" i="2"/>
  <c r="J462" i="2"/>
  <c r="J463" i="2"/>
  <c r="J460" i="2"/>
  <c r="G459" i="2"/>
  <c r="H459" i="2"/>
  <c r="I459" i="2"/>
  <c r="F459" i="2"/>
  <c r="J466" i="2"/>
  <c r="J467" i="2"/>
  <c r="J468" i="2"/>
  <c r="J465" i="2"/>
  <c r="G464" i="2"/>
  <c r="H464" i="2"/>
  <c r="I464" i="2"/>
  <c r="F464" i="2"/>
  <c r="J471" i="2"/>
  <c r="J472" i="2"/>
  <c r="J473" i="2"/>
  <c r="J470" i="2"/>
  <c r="G469" i="2"/>
  <c r="H469" i="2"/>
  <c r="I469" i="2"/>
  <c r="F469" i="2"/>
  <c r="J476" i="2"/>
  <c r="J477" i="2"/>
  <c r="J478" i="2"/>
  <c r="J475" i="2"/>
  <c r="G474" i="2"/>
  <c r="H474" i="2"/>
  <c r="I474" i="2"/>
  <c r="F474" i="2"/>
  <c r="J481" i="2"/>
  <c r="J482" i="2"/>
  <c r="J483" i="2"/>
  <c r="J480" i="2"/>
  <c r="G479" i="2"/>
  <c r="H479" i="2"/>
  <c r="I479" i="2"/>
  <c r="F479" i="2"/>
  <c r="J486" i="2"/>
  <c r="J487" i="2"/>
  <c r="J488" i="2"/>
  <c r="J485" i="2"/>
  <c r="G484" i="2"/>
  <c r="H484" i="2"/>
  <c r="I484" i="2"/>
  <c r="F484" i="2"/>
  <c r="J491" i="2"/>
  <c r="J492" i="2"/>
  <c r="J493" i="2"/>
  <c r="J490" i="2"/>
  <c r="G489" i="2"/>
  <c r="H489" i="2"/>
  <c r="I489" i="2"/>
  <c r="F489" i="2"/>
  <c r="J496" i="2"/>
  <c r="J497" i="2"/>
  <c r="J498" i="2"/>
  <c r="J495" i="2"/>
  <c r="G494" i="2"/>
  <c r="H494" i="2"/>
  <c r="I494" i="2"/>
  <c r="F494" i="2"/>
  <c r="J501" i="2"/>
  <c r="J502" i="2"/>
  <c r="J503" i="2"/>
  <c r="J500" i="2"/>
  <c r="G499" i="2"/>
  <c r="H499" i="2"/>
  <c r="I499" i="2"/>
  <c r="F499" i="2"/>
  <c r="J506" i="2"/>
  <c r="J507" i="2"/>
  <c r="J508" i="2"/>
  <c r="J505" i="2"/>
  <c r="G504" i="2"/>
  <c r="H504" i="2"/>
  <c r="I504" i="2"/>
  <c r="F504" i="2"/>
  <c r="J511" i="2"/>
  <c r="J512" i="2"/>
  <c r="J513" i="2"/>
  <c r="J510" i="2"/>
  <c r="G509" i="2"/>
  <c r="H509" i="2"/>
  <c r="I509" i="2"/>
  <c r="F509" i="2"/>
  <c r="J516" i="2"/>
  <c r="J517" i="2"/>
  <c r="J518" i="2"/>
  <c r="J515" i="2"/>
  <c r="G514" i="2"/>
  <c r="H514" i="2"/>
  <c r="I514" i="2"/>
  <c r="F514" i="2"/>
  <c r="J521" i="2"/>
  <c r="J522" i="2"/>
  <c r="J523" i="2"/>
  <c r="J520" i="2"/>
  <c r="G519" i="2"/>
  <c r="H519" i="2"/>
  <c r="I519" i="2"/>
  <c r="F519" i="2"/>
  <c r="J526" i="2"/>
  <c r="J527" i="2"/>
  <c r="J528" i="2"/>
  <c r="J525" i="2"/>
  <c r="G524" i="2"/>
  <c r="H524" i="2"/>
  <c r="I524" i="2"/>
  <c r="F524" i="2"/>
  <c r="J259" i="2"/>
  <c r="J260" i="2"/>
  <c r="J261" i="2"/>
  <c r="G258" i="2"/>
  <c r="G257" i="2" s="1"/>
  <c r="H258" i="2"/>
  <c r="H257" i="2" s="1"/>
  <c r="I258" i="2"/>
  <c r="I257" i="2" s="1"/>
  <c r="F258" i="2"/>
  <c r="J274" i="2"/>
  <c r="J275" i="2"/>
  <c r="J276" i="2"/>
  <c r="J273" i="2"/>
  <c r="G272" i="2"/>
  <c r="H272" i="2"/>
  <c r="I272" i="2"/>
  <c r="F272" i="2"/>
  <c r="J269" i="2"/>
  <c r="J270" i="2"/>
  <c r="J271" i="2"/>
  <c r="J268" i="2"/>
  <c r="G267" i="2"/>
  <c r="H267" i="2"/>
  <c r="I267" i="2"/>
  <c r="F267" i="2"/>
  <c r="J264" i="2"/>
  <c r="J265" i="2"/>
  <c r="J266" i="2"/>
  <c r="J263" i="2"/>
  <c r="G262" i="2"/>
  <c r="H262" i="2"/>
  <c r="I262" i="2"/>
  <c r="F262" i="2"/>
  <c r="J254" i="2"/>
  <c r="J255" i="2"/>
  <c r="J256" i="2"/>
  <c r="J253" i="2"/>
  <c r="G252" i="2"/>
  <c r="H252" i="2"/>
  <c r="I252" i="2"/>
  <c r="F252" i="2"/>
  <c r="G247" i="2"/>
  <c r="H247" i="2"/>
  <c r="I247" i="2"/>
  <c r="F247" i="2"/>
  <c r="J249" i="2"/>
  <c r="J250" i="2"/>
  <c r="J251" i="2"/>
  <c r="J248" i="2"/>
  <c r="I32" i="2" l="1"/>
  <c r="G32" i="2"/>
  <c r="H32" i="2"/>
  <c r="H82" i="2"/>
  <c r="G82" i="2"/>
  <c r="H207" i="2"/>
  <c r="J83" i="2"/>
  <c r="J232" i="2"/>
  <c r="F82" i="2"/>
  <c r="F32" i="2"/>
  <c r="I82" i="2"/>
  <c r="J72" i="2"/>
  <c r="H279" i="2"/>
  <c r="G27" i="2"/>
  <c r="G23" i="2"/>
  <c r="F23" i="2"/>
  <c r="F27" i="2"/>
  <c r="I27" i="2"/>
  <c r="I23" i="2"/>
  <c r="H27" i="2"/>
  <c r="H23" i="2"/>
  <c r="F308" i="2"/>
  <c r="J293" i="2"/>
  <c r="J208" i="2"/>
  <c r="G207" i="2"/>
  <c r="I137" i="2"/>
  <c r="J139" i="2"/>
  <c r="J24" i="2" s="1"/>
  <c r="J18" i="2" s="1"/>
  <c r="F429" i="2"/>
  <c r="J309" i="2"/>
  <c r="I429" i="2"/>
  <c r="F333" i="2"/>
  <c r="J304" i="2"/>
  <c r="J284" i="2" s="1"/>
  <c r="F279" i="2"/>
  <c r="H429" i="2"/>
  <c r="I308" i="2"/>
  <c r="G283" i="2"/>
  <c r="J167" i="2"/>
  <c r="G137" i="2"/>
  <c r="G279" i="2"/>
  <c r="G429" i="2"/>
  <c r="H308" i="2"/>
  <c r="I279" i="2"/>
  <c r="J138" i="2"/>
  <c r="J430" i="2"/>
  <c r="G308" i="2"/>
  <c r="F283" i="2"/>
  <c r="F278" i="2" s="1"/>
  <c r="F207" i="2"/>
  <c r="I207" i="2"/>
  <c r="J162" i="2"/>
  <c r="H137" i="2"/>
  <c r="I283" i="2"/>
  <c r="H283" i="2"/>
  <c r="J47" i="2"/>
  <c r="J52" i="2"/>
  <c r="J77" i="2"/>
  <c r="J418" i="2"/>
  <c r="J152" i="2"/>
  <c r="J237" i="2"/>
  <c r="J313" i="2"/>
  <c r="J87" i="2"/>
  <c r="J97" i="2"/>
  <c r="J102" i="2"/>
  <c r="J107" i="2"/>
  <c r="J117" i="2"/>
  <c r="J122" i="2"/>
  <c r="J127" i="2"/>
  <c r="J132" i="2"/>
  <c r="F137" i="2"/>
  <c r="J142" i="2"/>
  <c r="J147" i="2"/>
  <c r="J172" i="2"/>
  <c r="J182" i="2"/>
  <c r="J187" i="2"/>
  <c r="J197" i="2"/>
  <c r="J202" i="2"/>
  <c r="J212" i="2"/>
  <c r="J222" i="2"/>
  <c r="J227" i="2"/>
  <c r="J242" i="2"/>
  <c r="J288" i="2"/>
  <c r="J298" i="2"/>
  <c r="J318" i="2"/>
  <c r="J323" i="2"/>
  <c r="J328" i="2"/>
  <c r="J338" i="2"/>
  <c r="J343" i="2"/>
  <c r="J348" i="2"/>
  <c r="J353" i="2"/>
  <c r="J358" i="2"/>
  <c r="J363" i="2"/>
  <c r="J368" i="2"/>
  <c r="J373" i="2"/>
  <c r="J378" i="2"/>
  <c r="J383" i="2"/>
  <c r="J388" i="2"/>
  <c r="J393" i="2"/>
  <c r="J398" i="2"/>
  <c r="J403" i="2"/>
  <c r="J408" i="2"/>
  <c r="J413" i="2"/>
  <c r="J434" i="2"/>
  <c r="J439" i="2"/>
  <c r="J444" i="2"/>
  <c r="J449" i="2"/>
  <c r="J454" i="2"/>
  <c r="J459" i="2"/>
  <c r="J464" i="2"/>
  <c r="J469" i="2"/>
  <c r="J474" i="2"/>
  <c r="J479" i="2"/>
  <c r="J484" i="2"/>
  <c r="J489" i="2"/>
  <c r="J494" i="2"/>
  <c r="J499" i="2"/>
  <c r="J504" i="2"/>
  <c r="J509" i="2"/>
  <c r="J514" i="2"/>
  <c r="J519" i="2"/>
  <c r="J524" i="2"/>
  <c r="J258" i="2"/>
  <c r="J257" i="2" s="1"/>
  <c r="F257" i="2"/>
  <c r="J272" i="2"/>
  <c r="J267" i="2"/>
  <c r="J262" i="2"/>
  <c r="J252" i="2"/>
  <c r="J247" i="2"/>
  <c r="H22" i="2" l="1"/>
  <c r="J23" i="2"/>
  <c r="G278" i="2"/>
  <c r="J279" i="2"/>
  <c r="F22" i="2"/>
  <c r="I17" i="2"/>
  <c r="H17" i="2"/>
  <c r="J303" i="2"/>
  <c r="J283" i="2" s="1"/>
  <c r="F16" i="2"/>
  <c r="J32" i="2"/>
  <c r="F17" i="2"/>
  <c r="I22" i="2"/>
  <c r="J82" i="2"/>
  <c r="H278" i="2"/>
  <c r="G17" i="2"/>
  <c r="I278" i="2"/>
  <c r="G22" i="2"/>
  <c r="J137" i="2"/>
  <c r="J308" i="2"/>
  <c r="J429" i="2"/>
  <c r="J207" i="2"/>
  <c r="J17" i="2" l="1"/>
  <c r="H16" i="2"/>
  <c r="G16" i="2"/>
  <c r="I16" i="2"/>
  <c r="J22" i="2"/>
  <c r="J278" i="2"/>
  <c r="J16" i="2" l="1"/>
</calcChain>
</file>

<file path=xl/sharedStrings.xml><?xml version="1.0" encoding="utf-8"?>
<sst xmlns="http://schemas.openxmlformats.org/spreadsheetml/2006/main" count="1257" uniqueCount="409">
  <si>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</si>
  <si>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</si>
  <si>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</si>
  <si>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</si>
  <si>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</si>
  <si>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</si>
  <si>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</si>
  <si>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</si>
  <si>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</si>
  <si>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</si>
  <si>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</si>
  <si>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</si>
  <si>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</si>
  <si>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</si>
  <si>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</si>
  <si>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</si>
  <si>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</si>
  <si>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</si>
  <si>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</si>
  <si>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</si>
  <si>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</si>
  <si>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</si>
  <si>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</si>
  <si>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</si>
  <si>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</si>
  <si>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</si>
  <si>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</si>
  <si>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</si>
  <si>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</si>
  <si>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</si>
  <si>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</si>
  <si>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</si>
  <si>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</si>
  <si>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</si>
  <si>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</si>
  <si>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</si>
  <si>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</si>
  <si>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</si>
  <si>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</si>
  <si>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 xml:space="preserve">Объем ресурса (сточных вод, воды)  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</si>
  <si>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</si>
  <si>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</si>
  <si>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</si>
  <si>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</si>
  <si>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</si>
  <si>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</si>
  <si>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</si>
  <si>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</si>
  <si>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</si>
  <si>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</si>
  <si>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</si>
  <si>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</si>
  <si>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</si>
  <si>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</si>
  <si>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</si>
  <si>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</si>
  <si>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</si>
  <si>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</si>
  <si>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</si>
  <si>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</si>
  <si>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</si>
  <si>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</si>
  <si>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</si>
  <si>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</si>
  <si>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</si>
  <si>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</si>
  <si>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</si>
  <si>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</si>
  <si>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</si>
  <si>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</si>
  <si>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</si>
  <si>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</si>
  <si>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</si>
  <si>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</si>
  <si>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</si>
  <si>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</si>
  <si>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</si>
  <si>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</si>
  <si>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</si>
  <si>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</si>
  <si>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ПСД ливневой канализации ул. Архитектора Попова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</si>
  <si>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</si>
  <si>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</si>
  <si>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</si>
  <si>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</si>
  <si>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</si>
  <si>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</si>
  <si>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</si>
  <si>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</si>
  <si>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</si>
  <si>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</si>
  <si>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</si>
  <si>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</si>
  <si>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</si>
  <si>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</si>
  <si>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</si>
  <si>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</si>
  <si>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</si>
  <si>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</si>
  <si>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</si>
  <si>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</si>
  <si>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Устройство ливневой канализации с рассеивающим колодцем в районе д. 11 по ул. Яблоневой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</si>
  <si>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</si>
  <si>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</si>
  <si>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</si>
  <si>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</si>
  <si>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</si>
  <si>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</si>
  <si>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</si>
  <si>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</si>
  <si>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</si>
  <si>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</si>
  <si>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</si>
  <si>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</si>
  <si>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</si>
  <si>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</si>
  <si>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</si>
  <si>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Благоустройство смотровой площадки в районе Янтарь-Холла в г. Светлогорске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</si>
  <si>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</si>
  <si>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</si>
  <si>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</si>
  <si>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</si>
  <si>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</si>
  <si>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</si>
  <si>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</si>
  <si>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</si>
  <si>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</si>
  <si>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</si>
  <si>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</si>
  <si>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</si>
  <si>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</si>
  <si>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</si>
  <si>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</si>
  <si>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</si>
  <si>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</si>
  <si>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</si>
  <si>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</si>
  <si>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</si>
  <si>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</si>
  <si>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</si>
  <si>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</si>
  <si>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</si>
  <si>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</si>
  <si>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</si>
  <si>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</si>
  <si>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</si>
  <si>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</si>
  <si>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>Ремонт линии уличного освещения  Калининградский пр-кт- ул. Железнодорожная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</si>
  <si>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</si>
  <si>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</si>
  <si>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>Строительство линии уличного освещения от ж.д. Майский 10 до Майского проезда.</t>
  </si>
  <si>
    <t>Ответственный исполнитель: МКУ «Отдел капитального строительства Светлогорского городского округа»</t>
  </si>
  <si>
    <t>Строительство линии уличного освещения  от ул. Весенней  до Майского проезда.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</si>
  <si>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</si>
  <si>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</si>
  <si>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</si>
  <si>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</si>
  <si>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</si>
  <si>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</si>
  <si>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</si>
  <si>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</si>
  <si>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</si>
  <si>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</si>
  <si>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</si>
  <si>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</si>
  <si>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</si>
  <si>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</si>
  <si>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</si>
  <si>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</si>
  <si>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</si>
  <si>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</si>
  <si>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Технологическое присоединение к электрическим сетям в парке творчества «Муза»</t>
  </si>
  <si>
    <t xml:space="preserve">от     .       .2020 г. №_____  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</si>
  <si>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</si>
  <si>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</si>
  <si>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2019-2023 годы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</si>
  <si>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</si>
  <si>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</si>
  <si>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</si>
  <si>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</si>
  <si>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</si>
  <si>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</si>
  <si>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</si>
  <si>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</si>
  <si>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</si>
  <si>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</si>
  <si>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</si>
  <si>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</si>
  <si>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</si>
  <si>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</si>
  <si>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</si>
  <si>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</si>
  <si>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</si>
  <si>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</si>
  <si>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</si>
  <si>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</si>
  <si>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</si>
  <si>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</si>
  <si>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</si>
  <si>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</si>
  <si>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</si>
  <si>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</si>
  <si>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</si>
  <si>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</si>
  <si>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</si>
  <si>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</si>
  <si>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</si>
  <si>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</si>
  <si>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</si>
  <si>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</si>
  <si>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</si>
  <si>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</si>
  <si>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</si>
  <si>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</si>
  <si>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</si>
  <si>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</si>
  <si>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</si>
  <si>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</si>
  <si>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</si>
  <si>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</si>
  <si>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</si>
  <si>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</si>
  <si>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</si>
  <si>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</si>
  <si>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</si>
  <si>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</si>
  <si>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</si>
  <si>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</si>
  <si>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</si>
  <si>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</si>
  <si>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</si>
  <si>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</si>
  <si>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</si>
  <si>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</si>
  <si>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</si>
  <si>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</si>
  <si>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</si>
  <si>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</si>
  <si>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</si>
  <si>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</si>
  <si>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</si>
  <si>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2.4.10.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</si>
  <si>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</si>
  <si>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</si>
  <si>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</si>
  <si>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</si>
  <si>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</si>
  <si>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</si>
  <si>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</si>
  <si>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</si>
  <si>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</si>
  <si>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</si>
  <si>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</si>
  <si>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</si>
  <si>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</si>
  <si>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</si>
  <si>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</si>
  <si>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</si>
  <si>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</si>
  <si>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</si>
  <si>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</si>
  <si>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</si>
  <si>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</si>
  <si>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</si>
  <si>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</si>
  <si>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</si>
  <si>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</si>
  <si>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</si>
  <si>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</si>
  <si>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</si>
  <si>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</si>
  <si>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</si>
  <si>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</si>
  <si>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</si>
  <si>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</si>
  <si>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</si>
  <si>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</si>
  <si>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</si>
  <si>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</si>
  <si>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</si>
  <si>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</si>
  <si>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</si>
  <si>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 xml:space="preserve"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</si>
  <si>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округа», 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</si>
  <si>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</si>
  <si>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>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</si>
  <si>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</si>
  <si>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</si>
  <si>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>Ответственный исполнитель:
МКУ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</si>
  <si>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</si>
  <si>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</si>
  <si>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</si>
  <si>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 xml:space="preserve">от     .08.2020 г. №____  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</si>
  <si>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</si>
  <si>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</si>
  <si>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</si>
  <si>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</si>
  <si>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</si>
  <si>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</si>
  <si>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</si>
  <si>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</si>
  <si>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</si>
  <si>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</si>
  <si>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</si>
  <si>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</si>
  <si>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</si>
  <si>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</si>
  <si>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</si>
  <si>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</si>
  <si>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</si>
  <si>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</si>
  <si>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</si>
  <si>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>ПСД ливневой канализации  ул. Архитектора  Попова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</si>
  <si>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</si>
  <si>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</si>
  <si>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</si>
  <si>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</si>
  <si>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</si>
  <si>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</si>
  <si>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</si>
  <si>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</si>
  <si>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</si>
  <si>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</si>
  <si>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</si>
  <si>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</si>
  <si>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</si>
  <si>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</si>
  <si>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</si>
  <si>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Капитальный ремонт линии электроснабжения жилых домов п. Южный</t>
  </si>
  <si>
    <t>Ремонт линии уличного освещения ул. Островского в г. Светлогорске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</si>
  <si>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</si>
  <si>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</si>
  <si>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</si>
  <si>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</si>
  <si>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</si>
  <si>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</si>
  <si>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</si>
  <si>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</si>
  <si>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</si>
  <si>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</si>
  <si>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</si>
  <si>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</si>
  <si>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</si>
  <si>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</si>
  <si>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</si>
  <si>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</si>
  <si>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</si>
  <si>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</si>
  <si>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</si>
  <si>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</si>
  <si>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</si>
  <si>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</si>
  <si>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</si>
  <si>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</si>
  <si>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2.4.17.</t>
  </si>
  <si>
    <t>2.4.16.</t>
  </si>
  <si>
    <t>2.4.15.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</si>
  <si>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</si>
  <si>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2.4.14.</t>
  </si>
  <si>
    <t>2.4.13.</t>
  </si>
  <si>
    <t>2.4.12.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</si>
  <si>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</si>
  <si>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</si>
  <si>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</si>
  <si>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</si>
  <si>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</si>
  <si>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</si>
  <si>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</si>
  <si>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</si>
  <si>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</si>
  <si>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</si>
  <si>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</si>
  <si>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</si>
  <si>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</si>
  <si>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</si>
  <si>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</si>
  <si>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</si>
  <si>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</si>
  <si>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</si>
  <si>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</si>
  <si>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</si>
  <si>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</si>
  <si>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</si>
  <si>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</si>
  <si>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</si>
  <si>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</si>
  <si>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</si>
  <si>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</si>
  <si>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</si>
  <si>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</si>
  <si>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</si>
  <si>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</si>
  <si>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</si>
  <si>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</si>
  <si>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</si>
  <si>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</si>
  <si>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2.4.18.</t>
  </si>
  <si>
    <t>Электромонтажные работы по устройству линии уличного освещения по ул. Хуторской от ТП 125-2 в. г. Светлогорск</t>
  </si>
  <si>
    <t>2.8.7.</t>
  </si>
  <si>
    <t>Электромонтажные работы по устройству линии уличного освещения по переулку Гагарина в г. Светлогорск</t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</si>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</sst>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1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8"/>
  <sheetViews>
    <sheetView zoomScale="80" zoomScaleNormal="80" workbookViewId="0">
      <selection sqref="A1:XFD1048576"/>
    </sheetView>
  </sheetViews>
  <sheetFormatPr defaultRowHeight="15" x14ac:dyDescent="0.25"/>
  <cols>
    <col min="1" max="2" width="9.140625" style="7"/>
    <col min="3" max="3" width="41" style="7" customWidth="1"/>
    <col min="4" max="4" width="26" style="7" customWidth="1"/>
    <col min="5" max="5" width="9.140625" style="7"/>
    <col min="6" max="6" width="16.140625" style="10" customWidth="1"/>
    <col min="7" max="7" width="15.42578125" style="10" customWidth="1"/>
    <col min="8" max="8" width="12.85546875" style="10" customWidth="1"/>
    <col min="9" max="9" width="12" style="10" customWidth="1"/>
    <col min="10" max="10" width="9.140625" style="10"/>
    <col min="11" max="11" width="41.85546875" style="7" customWidth="1"/>
    <col min="12" max="16384" width="9.140625" style="7"/>
  </cols>
  <sheetData>
    <row r="1" spans="2:11" x14ac:dyDescent="0.25">
      <c r="F1" s="7"/>
      <c r="G1" s="7"/>
      <c r="H1" s="7"/>
      <c r="I1" s="7"/>
      <c r="J1" s="7"/>
    </row>
    <row r="2" spans="2:11" x14ac:dyDescent="0.25">
      <c r="F2" s="7"/>
      <c r="G2" s="7"/>
      <c r="H2" s="7"/>
      <c r="I2" s="7"/>
      <c r="J2" s="7"/>
      <c r="K2" s="11" t="s">
        <v>0</v>
      </c>
    </row>
    <row r="3" spans="2:11" x14ac:dyDescent="0.25">
      <c r="F3" s="7"/>
      <c r="G3" s="7"/>
      <c r="H3" s="7"/>
      <c r="I3" s="7"/>
      <c r="J3" s="7"/>
      <c r="K3" s="11" t="s">
        <v>172</v>
      </c>
    </row>
    <row r="4" spans="2:11" x14ac:dyDescent="0.25">
      <c r="F4" s="7"/>
      <c r="G4" s="7"/>
      <c r="H4" s="7"/>
      <c r="I4" s="7"/>
      <c r="J4" s="7"/>
    </row>
    <row r="5" spans="2:11" x14ac:dyDescent="0.25">
      <c r="F5" s="7"/>
      <c r="G5" s="7"/>
      <c r="H5" s="7"/>
      <c r="I5" s="7"/>
      <c r="J5" s="7"/>
      <c r="K5" s="11" t="s">
        <v>1</v>
      </c>
    </row>
    <row r="6" spans="2:11" x14ac:dyDescent="0.25">
      <c r="F6" s="7"/>
      <c r="G6" s="7"/>
      <c r="H6" s="7"/>
      <c r="I6" s="7"/>
      <c r="J6" s="7"/>
      <c r="K6" s="11" t="s">
        <v>2</v>
      </c>
    </row>
    <row r="7" spans="2:11" x14ac:dyDescent="0.25">
      <c r="F7" s="7"/>
      <c r="G7" s="7"/>
      <c r="H7" s="7"/>
      <c r="I7" s="7"/>
      <c r="J7" s="7"/>
      <c r="K7" s="11" t="s">
        <v>3</v>
      </c>
    </row>
    <row r="8" spans="2:11" x14ac:dyDescent="0.25">
      <c r="F8" s="7"/>
      <c r="G8" s="7"/>
      <c r="H8" s="7"/>
      <c r="I8" s="7"/>
      <c r="J8" s="7"/>
      <c r="K8" s="11" t="s">
        <v>4</v>
      </c>
    </row>
    <row r="9" spans="2:11" x14ac:dyDescent="0.25">
      <c r="F9" s="7"/>
      <c r="G9" s="7"/>
      <c r="H9" s="7"/>
      <c r="I9" s="7"/>
      <c r="J9" s="7"/>
      <c r="K9" s="11" t="s">
        <v>5</v>
      </c>
    </row>
    <row r="10" spans="2:11" x14ac:dyDescent="0.25">
      <c r="F10" s="7"/>
      <c r="G10" s="7"/>
      <c r="H10" s="7"/>
      <c r="I10" s="7"/>
      <c r="J10" s="7"/>
      <c r="K10" s="11" t="s">
        <v>6</v>
      </c>
    </row>
    <row r="11" spans="2:11" x14ac:dyDescent="0.25">
      <c r="F11" s="7"/>
      <c r="G11" s="7"/>
      <c r="H11" s="7"/>
      <c r="I11" s="7"/>
      <c r="J11" s="7"/>
      <c r="K11" s="11" t="s">
        <v>7</v>
      </c>
    </row>
    <row r="12" spans="2:11" ht="36.75" customHeight="1" x14ac:dyDescent="0.25">
      <c r="B12" s="25" t="s">
        <v>175</v>
      </c>
      <c r="C12" s="25"/>
      <c r="D12" s="25"/>
      <c r="E12" s="25"/>
      <c r="F12" s="25"/>
      <c r="G12" s="25"/>
      <c r="H12" s="25"/>
      <c r="I12" s="25"/>
      <c r="J12" s="25"/>
      <c r="K12" s="25"/>
    </row>
    <row r="13" spans="2:11" ht="15.75" customHeight="1" x14ac:dyDescent="0.25">
      <c r="B13" s="26" t="s">
        <v>8</v>
      </c>
      <c r="C13" s="21" t="s">
        <v>9</v>
      </c>
      <c r="D13" s="21" t="s">
        <v>10</v>
      </c>
      <c r="E13" s="24" t="s">
        <v>11</v>
      </c>
      <c r="F13" s="21" t="s">
        <v>12</v>
      </c>
      <c r="G13" s="21"/>
      <c r="H13" s="21"/>
      <c r="I13" s="21"/>
      <c r="J13" s="21"/>
      <c r="K13" s="21" t="s">
        <v>13</v>
      </c>
    </row>
    <row r="14" spans="2:11" ht="22.5" customHeight="1" x14ac:dyDescent="0.25">
      <c r="B14" s="27"/>
      <c r="C14" s="21"/>
      <c r="D14" s="21"/>
      <c r="E14" s="24"/>
      <c r="F14" s="3" t="s">
        <v>14</v>
      </c>
      <c r="G14" s="3" t="s">
        <v>15</v>
      </c>
      <c r="H14" s="21" t="s">
        <v>16</v>
      </c>
      <c r="I14" s="21"/>
      <c r="J14" s="21"/>
      <c r="K14" s="21"/>
    </row>
    <row r="15" spans="2:11" x14ac:dyDescent="0.25">
      <c r="B15" s="28"/>
      <c r="C15" s="21"/>
      <c r="D15" s="21"/>
      <c r="E15" s="24"/>
      <c r="F15" s="3">
        <v>2019</v>
      </c>
      <c r="G15" s="3">
        <v>2020</v>
      </c>
      <c r="H15" s="3">
        <v>2021</v>
      </c>
      <c r="I15" s="3">
        <v>2022</v>
      </c>
      <c r="J15" s="3">
        <v>2023</v>
      </c>
      <c r="K15" s="21"/>
    </row>
    <row r="16" spans="2:11" x14ac:dyDescent="0.25"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  <c r="I16" s="3">
        <v>8</v>
      </c>
      <c r="J16" s="3">
        <v>9</v>
      </c>
      <c r="K16" s="3">
        <v>10</v>
      </c>
    </row>
    <row r="17" spans="2:11" x14ac:dyDescent="0.25">
      <c r="B17" s="21" t="s">
        <v>400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2:11" ht="92.25" customHeight="1" x14ac:dyDescent="0.25">
      <c r="B18" s="3">
        <v>1</v>
      </c>
      <c r="C18" s="5" t="s">
        <v>401</v>
      </c>
      <c r="D18" s="1" t="s">
        <v>17</v>
      </c>
      <c r="E18" s="3" t="s">
        <v>18</v>
      </c>
      <c r="F18" s="3">
        <v>8</v>
      </c>
      <c r="G18" s="3">
        <v>16</v>
      </c>
      <c r="H18" s="3">
        <v>21</v>
      </c>
      <c r="I18" s="3">
        <v>26</v>
      </c>
      <c r="J18" s="3"/>
      <c r="K18" s="1" t="s">
        <v>173</v>
      </c>
    </row>
    <row r="19" spans="2:11" ht="20.25" customHeight="1" x14ac:dyDescent="0.25">
      <c r="B19" s="6" t="s">
        <v>174</v>
      </c>
      <c r="C19" s="23" t="s">
        <v>19</v>
      </c>
      <c r="D19" s="23"/>
      <c r="E19" s="23"/>
      <c r="F19" s="23"/>
      <c r="G19" s="23"/>
      <c r="H19" s="23"/>
      <c r="I19" s="23"/>
      <c r="J19" s="23"/>
      <c r="K19" s="23"/>
    </row>
    <row r="20" spans="2:11" ht="76.5" customHeight="1" x14ac:dyDescent="0.25">
      <c r="B20" s="12"/>
      <c r="C20" s="1" t="s">
        <v>20</v>
      </c>
      <c r="D20" s="1" t="s">
        <v>21</v>
      </c>
      <c r="E20" s="1" t="s">
        <v>22</v>
      </c>
      <c r="F20" s="3">
        <v>65990340</v>
      </c>
      <c r="G20" s="3">
        <v>68239286</v>
      </c>
      <c r="H20" s="3">
        <v>70177242</v>
      </c>
      <c r="I20" s="3">
        <v>71861495</v>
      </c>
      <c r="J20" s="3"/>
      <c r="K20" s="13"/>
    </row>
    <row r="21" spans="2:11" ht="15" customHeight="1" x14ac:dyDescent="0.25">
      <c r="B21" s="32" t="s">
        <v>23</v>
      </c>
      <c r="C21" s="33"/>
      <c r="D21" s="33"/>
      <c r="E21" s="33"/>
      <c r="F21" s="33"/>
      <c r="G21" s="33"/>
      <c r="H21" s="33"/>
      <c r="I21" s="33"/>
      <c r="J21" s="33"/>
      <c r="K21" s="34"/>
    </row>
    <row r="22" spans="2:11" ht="49.5" customHeight="1" x14ac:dyDescent="0.25">
      <c r="B22" s="6" t="s">
        <v>176</v>
      </c>
      <c r="C22" s="1" t="s">
        <v>24</v>
      </c>
      <c r="D22" s="1" t="s">
        <v>25</v>
      </c>
      <c r="E22" s="3" t="s">
        <v>22</v>
      </c>
      <c r="F22" s="3">
        <v>25300</v>
      </c>
      <c r="G22" s="3">
        <v>25300</v>
      </c>
      <c r="H22" s="3">
        <v>25300</v>
      </c>
      <c r="I22" s="3">
        <v>25300</v>
      </c>
      <c r="J22" s="3"/>
      <c r="K22" s="26" t="s">
        <v>173</v>
      </c>
    </row>
    <row r="23" spans="2:11" ht="39" customHeight="1" x14ac:dyDescent="0.25">
      <c r="B23" s="6" t="s">
        <v>177</v>
      </c>
      <c r="C23" s="1" t="s">
        <v>26</v>
      </c>
      <c r="D23" s="1" t="s">
        <v>25</v>
      </c>
      <c r="E23" s="3" t="s">
        <v>22</v>
      </c>
      <c r="F23" s="3">
        <v>25300</v>
      </c>
      <c r="G23" s="3">
        <v>25300</v>
      </c>
      <c r="H23" s="3">
        <v>25300</v>
      </c>
      <c r="I23" s="3">
        <v>25300</v>
      </c>
      <c r="J23" s="3"/>
      <c r="K23" s="27"/>
    </row>
    <row r="24" spans="2:11" ht="54" customHeight="1" x14ac:dyDescent="0.25">
      <c r="B24" s="6" t="s">
        <v>178</v>
      </c>
      <c r="C24" s="1" t="s">
        <v>27</v>
      </c>
      <c r="D24" s="1" t="s">
        <v>28</v>
      </c>
      <c r="E24" s="3" t="s">
        <v>29</v>
      </c>
      <c r="F24" s="3">
        <v>1</v>
      </c>
      <c r="G24" s="3">
        <v>1</v>
      </c>
      <c r="H24" s="3">
        <v>1</v>
      </c>
      <c r="I24" s="3">
        <v>1</v>
      </c>
      <c r="J24" s="3"/>
      <c r="K24" s="27"/>
    </row>
    <row r="25" spans="2:11" ht="25.5" x14ac:dyDescent="0.25">
      <c r="B25" s="6" t="s">
        <v>179</v>
      </c>
      <c r="C25" s="1" t="s">
        <v>30</v>
      </c>
      <c r="D25" s="1" t="s">
        <v>31</v>
      </c>
      <c r="E25" s="3" t="s">
        <v>32</v>
      </c>
      <c r="F25" s="3">
        <v>1259.8</v>
      </c>
      <c r="G25" s="3">
        <v>1259.8</v>
      </c>
      <c r="H25" s="3">
        <v>1259.8</v>
      </c>
      <c r="I25" s="3">
        <v>1259.8</v>
      </c>
      <c r="J25" s="3"/>
      <c r="K25" s="27"/>
    </row>
    <row r="26" spans="2:11" ht="26.25" customHeight="1" x14ac:dyDescent="0.25">
      <c r="B26" s="6" t="s">
        <v>180</v>
      </c>
      <c r="C26" s="1" t="s">
        <v>33</v>
      </c>
      <c r="D26" s="1" t="s">
        <v>25</v>
      </c>
      <c r="E26" s="3" t="s">
        <v>22</v>
      </c>
      <c r="F26" s="3">
        <v>25300</v>
      </c>
      <c r="G26" s="3">
        <v>25300</v>
      </c>
      <c r="H26" s="3">
        <v>25300</v>
      </c>
      <c r="I26" s="3">
        <v>25300</v>
      </c>
      <c r="J26" s="3"/>
      <c r="K26" s="27"/>
    </row>
    <row r="27" spans="2:11" ht="42.75" customHeight="1" x14ac:dyDescent="0.25">
      <c r="B27" s="6" t="s">
        <v>181</v>
      </c>
      <c r="C27" s="1" t="s">
        <v>34</v>
      </c>
      <c r="D27" s="3" t="s">
        <v>35</v>
      </c>
      <c r="E27" s="3" t="s">
        <v>36</v>
      </c>
      <c r="F27" s="3">
        <v>1</v>
      </c>
      <c r="G27" s="3">
        <v>1</v>
      </c>
      <c r="H27" s="3" t="s">
        <v>37</v>
      </c>
      <c r="I27" s="3" t="s">
        <v>37</v>
      </c>
      <c r="J27" s="3"/>
      <c r="K27" s="3" t="s">
        <v>151</v>
      </c>
    </row>
    <row r="28" spans="2:11" ht="51.75" customHeight="1" x14ac:dyDescent="0.25">
      <c r="B28" s="6" t="s">
        <v>182</v>
      </c>
      <c r="C28" s="1" t="s">
        <v>38</v>
      </c>
      <c r="D28" s="1" t="s">
        <v>39</v>
      </c>
      <c r="E28" s="3" t="s">
        <v>32</v>
      </c>
      <c r="F28" s="3">
        <v>400.4</v>
      </c>
      <c r="G28" s="3">
        <v>400.4</v>
      </c>
      <c r="H28" s="3">
        <v>400.4</v>
      </c>
      <c r="I28" s="3">
        <v>400.4</v>
      </c>
      <c r="J28" s="3"/>
      <c r="K28" s="26" t="s">
        <v>173</v>
      </c>
    </row>
    <row r="29" spans="2:11" ht="38.25" x14ac:dyDescent="0.25">
      <c r="B29" s="6" t="s">
        <v>183</v>
      </c>
      <c r="C29" s="1" t="s">
        <v>40</v>
      </c>
      <c r="D29" s="1" t="s">
        <v>41</v>
      </c>
      <c r="E29" s="3" t="s">
        <v>29</v>
      </c>
      <c r="F29" s="3">
        <v>1</v>
      </c>
      <c r="G29" s="3">
        <v>1</v>
      </c>
      <c r="H29" s="3">
        <v>1</v>
      </c>
      <c r="I29" s="3">
        <v>1</v>
      </c>
      <c r="J29" s="3"/>
      <c r="K29" s="28"/>
    </row>
    <row r="30" spans="2:11" ht="48.75" customHeight="1" x14ac:dyDescent="0.25">
      <c r="B30" s="21" t="s">
        <v>42</v>
      </c>
      <c r="C30" s="1" t="s">
        <v>43</v>
      </c>
      <c r="D30" s="31" t="s">
        <v>45</v>
      </c>
      <c r="E30" s="21" t="s">
        <v>32</v>
      </c>
      <c r="F30" s="21">
        <v>235031</v>
      </c>
      <c r="G30" s="21">
        <v>319166</v>
      </c>
      <c r="H30" s="21">
        <v>319166</v>
      </c>
      <c r="I30" s="21">
        <v>319166</v>
      </c>
      <c r="J30" s="21"/>
      <c r="K30" s="14" t="s">
        <v>173</v>
      </c>
    </row>
    <row r="31" spans="2:11" ht="39" customHeight="1" x14ac:dyDescent="0.25">
      <c r="B31" s="21"/>
      <c r="C31" s="1" t="s">
        <v>44</v>
      </c>
      <c r="D31" s="31"/>
      <c r="E31" s="21"/>
      <c r="F31" s="21"/>
      <c r="G31" s="21"/>
      <c r="H31" s="21"/>
      <c r="I31" s="21"/>
      <c r="J31" s="21"/>
      <c r="K31" s="15"/>
    </row>
    <row r="32" spans="2:11" ht="63.75" customHeight="1" x14ac:dyDescent="0.25">
      <c r="B32" s="3" t="s">
        <v>46</v>
      </c>
      <c r="C32" s="1" t="s">
        <v>47</v>
      </c>
      <c r="D32" s="1" t="s">
        <v>48</v>
      </c>
      <c r="E32" s="3" t="s">
        <v>49</v>
      </c>
      <c r="F32" s="3">
        <v>120</v>
      </c>
      <c r="G32" s="3">
        <v>120</v>
      </c>
      <c r="H32" s="3">
        <v>0</v>
      </c>
      <c r="I32" s="3">
        <v>0</v>
      </c>
      <c r="J32" s="3"/>
      <c r="K32" s="21" t="s">
        <v>185</v>
      </c>
    </row>
    <row r="33" spans="2:11" ht="65.25" customHeight="1" x14ac:dyDescent="0.25">
      <c r="B33" s="3" t="s">
        <v>50</v>
      </c>
      <c r="C33" s="1" t="s">
        <v>51</v>
      </c>
      <c r="D33" s="1" t="s">
        <v>52</v>
      </c>
      <c r="E33" s="3" t="s">
        <v>53</v>
      </c>
      <c r="F33" s="3">
        <v>75</v>
      </c>
      <c r="G33" s="3">
        <v>0</v>
      </c>
      <c r="H33" s="3">
        <v>0</v>
      </c>
      <c r="I33" s="3">
        <v>0</v>
      </c>
      <c r="J33" s="3"/>
      <c r="K33" s="21"/>
    </row>
    <row r="34" spans="2:11" ht="63" customHeight="1" x14ac:dyDescent="0.25">
      <c r="B34" s="21" t="s">
        <v>54</v>
      </c>
      <c r="C34" s="1" t="s">
        <v>55</v>
      </c>
      <c r="D34" s="31" t="s">
        <v>57</v>
      </c>
      <c r="E34" s="21" t="s">
        <v>22</v>
      </c>
      <c r="F34" s="21">
        <v>83920</v>
      </c>
      <c r="G34" s="21">
        <v>83013</v>
      </c>
      <c r="H34" s="21">
        <v>83013</v>
      </c>
      <c r="I34" s="21">
        <v>83013</v>
      </c>
      <c r="J34" s="21"/>
      <c r="K34" s="21" t="s">
        <v>184</v>
      </c>
    </row>
    <row r="35" spans="2:11" ht="49.5" customHeight="1" x14ac:dyDescent="0.25">
      <c r="B35" s="21"/>
      <c r="C35" s="1" t="s">
        <v>56</v>
      </c>
      <c r="D35" s="31"/>
      <c r="E35" s="21"/>
      <c r="F35" s="21"/>
      <c r="G35" s="21"/>
      <c r="H35" s="21"/>
      <c r="I35" s="21"/>
      <c r="J35" s="21"/>
      <c r="K35" s="21"/>
    </row>
    <row r="36" spans="2:11" ht="58.5" customHeight="1" x14ac:dyDescent="0.25">
      <c r="B36" s="3" t="s">
        <v>186</v>
      </c>
      <c r="C36" s="1" t="s">
        <v>58</v>
      </c>
      <c r="D36" s="1" t="s">
        <v>25</v>
      </c>
      <c r="E36" s="1" t="s">
        <v>22</v>
      </c>
      <c r="F36" s="3">
        <v>1345</v>
      </c>
      <c r="G36" s="3">
        <v>1345</v>
      </c>
      <c r="H36" s="3">
        <v>1345</v>
      </c>
      <c r="I36" s="3">
        <v>1345</v>
      </c>
      <c r="J36" s="3"/>
      <c r="K36" s="21"/>
    </row>
    <row r="37" spans="2:11" ht="36" customHeight="1" x14ac:dyDescent="0.25">
      <c r="B37" s="3" t="s">
        <v>187</v>
      </c>
      <c r="C37" s="1" t="s">
        <v>59</v>
      </c>
      <c r="D37" s="1" t="s">
        <v>60</v>
      </c>
      <c r="E37" s="3" t="s">
        <v>29</v>
      </c>
      <c r="F37" s="3">
        <v>79</v>
      </c>
      <c r="G37" s="3">
        <v>85</v>
      </c>
      <c r="H37" s="3">
        <v>85</v>
      </c>
      <c r="I37" s="3">
        <v>85</v>
      </c>
      <c r="J37" s="3"/>
      <c r="K37" s="21"/>
    </row>
    <row r="38" spans="2:11" ht="46.5" customHeight="1" x14ac:dyDescent="0.25">
      <c r="B38" s="3" t="s">
        <v>188</v>
      </c>
      <c r="C38" s="1" t="s">
        <v>61</v>
      </c>
      <c r="D38" s="1" t="s">
        <v>62</v>
      </c>
      <c r="E38" s="3" t="s">
        <v>29</v>
      </c>
      <c r="F38" s="3">
        <v>1</v>
      </c>
      <c r="G38" s="3">
        <v>1</v>
      </c>
      <c r="H38" s="3">
        <v>1</v>
      </c>
      <c r="I38" s="3">
        <v>1</v>
      </c>
      <c r="J38" s="3"/>
      <c r="K38" s="21" t="s">
        <v>289</v>
      </c>
    </row>
    <row r="39" spans="2:11" ht="51" customHeight="1" x14ac:dyDescent="0.25">
      <c r="B39" s="3" t="s">
        <v>189</v>
      </c>
      <c r="C39" s="1" t="s">
        <v>63</v>
      </c>
      <c r="D39" s="1" t="s">
        <v>64</v>
      </c>
      <c r="E39" s="3" t="s">
        <v>29</v>
      </c>
      <c r="F39" s="3">
        <v>1</v>
      </c>
      <c r="G39" s="3">
        <v>1</v>
      </c>
      <c r="H39" s="3">
        <v>1</v>
      </c>
      <c r="I39" s="3">
        <v>1</v>
      </c>
      <c r="J39" s="3"/>
      <c r="K39" s="21"/>
    </row>
    <row r="40" spans="2:11" ht="39" customHeight="1" x14ac:dyDescent="0.25">
      <c r="B40" s="3" t="s">
        <v>190</v>
      </c>
      <c r="C40" s="1" t="s">
        <v>65</v>
      </c>
      <c r="D40" s="1" t="s">
        <v>66</v>
      </c>
      <c r="E40" s="3" t="s">
        <v>32</v>
      </c>
      <c r="F40" s="3">
        <v>700</v>
      </c>
      <c r="G40" s="3">
        <v>700</v>
      </c>
      <c r="H40" s="3">
        <v>700</v>
      </c>
      <c r="I40" s="3">
        <v>700</v>
      </c>
      <c r="J40" s="3"/>
      <c r="K40" s="21"/>
    </row>
    <row r="41" spans="2:11" ht="51" customHeight="1" x14ac:dyDescent="0.25">
      <c r="B41" s="3" t="s">
        <v>191</v>
      </c>
      <c r="C41" s="1" t="s">
        <v>67</v>
      </c>
      <c r="D41" s="1" t="s">
        <v>25</v>
      </c>
      <c r="E41" s="3" t="s">
        <v>22</v>
      </c>
      <c r="F41" s="3">
        <v>202518</v>
      </c>
      <c r="G41" s="3">
        <v>202518</v>
      </c>
      <c r="H41" s="3">
        <v>202518</v>
      </c>
      <c r="I41" s="3">
        <v>202518</v>
      </c>
      <c r="J41" s="3"/>
      <c r="K41" s="21"/>
    </row>
    <row r="42" spans="2:11" ht="26.25" customHeight="1" x14ac:dyDescent="0.25">
      <c r="B42" s="3" t="s">
        <v>192</v>
      </c>
      <c r="C42" s="1" t="s">
        <v>68</v>
      </c>
      <c r="D42" s="1" t="s">
        <v>69</v>
      </c>
      <c r="E42" s="3" t="s">
        <v>36</v>
      </c>
      <c r="F42" s="3">
        <v>3</v>
      </c>
      <c r="G42" s="3">
        <v>1</v>
      </c>
      <c r="H42" s="3">
        <v>3</v>
      </c>
      <c r="I42" s="3">
        <v>3</v>
      </c>
      <c r="J42" s="3"/>
      <c r="K42" s="21"/>
    </row>
    <row r="43" spans="2:11" ht="53.25" customHeight="1" x14ac:dyDescent="0.25">
      <c r="B43" s="3" t="s">
        <v>193</v>
      </c>
      <c r="C43" s="1" t="s">
        <v>70</v>
      </c>
      <c r="D43" s="1" t="s">
        <v>71</v>
      </c>
      <c r="E43" s="3" t="s">
        <v>36</v>
      </c>
      <c r="F43" s="3">
        <v>1</v>
      </c>
      <c r="G43" s="3">
        <v>0</v>
      </c>
      <c r="H43" s="3">
        <v>0</v>
      </c>
      <c r="I43" s="3">
        <v>0</v>
      </c>
      <c r="J43" s="3"/>
      <c r="K43" s="21"/>
    </row>
    <row r="44" spans="2:11" ht="88.5" customHeight="1" x14ac:dyDescent="0.25">
      <c r="B44" s="3" t="s">
        <v>194</v>
      </c>
      <c r="C44" s="1" t="s">
        <v>72</v>
      </c>
      <c r="D44" s="1" t="s">
        <v>60</v>
      </c>
      <c r="E44" s="3" t="s">
        <v>36</v>
      </c>
      <c r="F44" s="3">
        <v>197</v>
      </c>
      <c r="G44" s="3">
        <v>197</v>
      </c>
      <c r="H44" s="3">
        <v>0</v>
      </c>
      <c r="I44" s="3">
        <v>0</v>
      </c>
      <c r="J44" s="3"/>
      <c r="K44" s="3" t="s">
        <v>286</v>
      </c>
    </row>
    <row r="45" spans="2:11" ht="48.75" customHeight="1" x14ac:dyDescent="0.25">
      <c r="B45" s="3" t="s">
        <v>195</v>
      </c>
      <c r="C45" s="1" t="s">
        <v>73</v>
      </c>
      <c r="D45" s="1" t="s">
        <v>74</v>
      </c>
      <c r="E45" s="3" t="s">
        <v>36</v>
      </c>
      <c r="F45" s="3">
        <v>3</v>
      </c>
      <c r="G45" s="3">
        <v>0</v>
      </c>
      <c r="H45" s="3">
        <v>3</v>
      </c>
      <c r="I45" s="3">
        <v>3</v>
      </c>
      <c r="J45" s="3"/>
      <c r="K45" s="3" t="s">
        <v>289</v>
      </c>
    </row>
    <row r="46" spans="2:11" ht="39" customHeight="1" x14ac:dyDescent="0.25">
      <c r="B46" s="3" t="s">
        <v>75</v>
      </c>
      <c r="C46" s="1" t="s">
        <v>76</v>
      </c>
      <c r="D46" s="1" t="s">
        <v>77</v>
      </c>
      <c r="E46" s="3" t="s">
        <v>22</v>
      </c>
      <c r="F46" s="3">
        <v>545</v>
      </c>
      <c r="G46" s="3">
        <v>540</v>
      </c>
      <c r="H46" s="3">
        <v>540</v>
      </c>
      <c r="I46" s="3">
        <v>540</v>
      </c>
      <c r="J46" s="3"/>
      <c r="K46" s="1"/>
    </row>
    <row r="47" spans="2:11" ht="64.5" customHeight="1" x14ac:dyDescent="0.25">
      <c r="B47" s="16" t="s">
        <v>196</v>
      </c>
      <c r="C47" s="1" t="s">
        <v>78</v>
      </c>
      <c r="D47" s="1" t="s">
        <v>77</v>
      </c>
      <c r="E47" s="1" t="s">
        <v>79</v>
      </c>
      <c r="F47" s="3">
        <v>208.4</v>
      </c>
      <c r="G47" s="3">
        <v>101</v>
      </c>
      <c r="H47" s="3">
        <v>0</v>
      </c>
      <c r="I47" s="3">
        <v>0</v>
      </c>
      <c r="J47" s="3"/>
      <c r="K47" s="21" t="s">
        <v>288</v>
      </c>
    </row>
    <row r="48" spans="2:11" ht="39" customHeight="1" x14ac:dyDescent="0.25">
      <c r="B48" s="16" t="s">
        <v>197</v>
      </c>
      <c r="C48" s="1" t="s">
        <v>80</v>
      </c>
      <c r="D48" s="1" t="s">
        <v>81</v>
      </c>
      <c r="E48" s="3" t="s">
        <v>29</v>
      </c>
      <c r="F48" s="3" t="s">
        <v>37</v>
      </c>
      <c r="G48" s="3" t="s">
        <v>37</v>
      </c>
      <c r="H48" s="3">
        <v>1</v>
      </c>
      <c r="I48" s="3" t="s">
        <v>37</v>
      </c>
      <c r="J48" s="3"/>
      <c r="K48" s="21"/>
    </row>
    <row r="49" spans="2:11" ht="25.5" customHeight="1" x14ac:dyDescent="0.25">
      <c r="B49" s="16" t="s">
        <v>198</v>
      </c>
      <c r="C49" s="1" t="s">
        <v>82</v>
      </c>
      <c r="D49" s="1" t="s">
        <v>83</v>
      </c>
      <c r="E49" s="1" t="s">
        <v>36</v>
      </c>
      <c r="F49" s="3">
        <v>197</v>
      </c>
      <c r="G49" s="3">
        <v>0</v>
      </c>
      <c r="H49" s="3">
        <v>0</v>
      </c>
      <c r="I49" s="3">
        <v>0</v>
      </c>
      <c r="J49" s="3"/>
      <c r="K49" s="21" t="s">
        <v>287</v>
      </c>
    </row>
    <row r="50" spans="2:11" ht="39" customHeight="1" x14ac:dyDescent="0.25">
      <c r="B50" s="16" t="s">
        <v>199</v>
      </c>
      <c r="C50" s="1" t="s">
        <v>84</v>
      </c>
      <c r="D50" s="1" t="s">
        <v>85</v>
      </c>
      <c r="E50" s="3" t="s">
        <v>36</v>
      </c>
      <c r="F50" s="3">
        <v>256</v>
      </c>
      <c r="G50" s="3">
        <v>51</v>
      </c>
      <c r="H50" s="3">
        <v>0</v>
      </c>
      <c r="I50" s="3">
        <v>0</v>
      </c>
      <c r="J50" s="3"/>
      <c r="K50" s="21"/>
    </row>
    <row r="51" spans="2:11" ht="39" customHeight="1" x14ac:dyDescent="0.25">
      <c r="B51" s="16" t="s">
        <v>200</v>
      </c>
      <c r="C51" s="1" t="s">
        <v>86</v>
      </c>
      <c r="D51" s="1" t="s">
        <v>87</v>
      </c>
      <c r="E51" s="3" t="s">
        <v>36</v>
      </c>
      <c r="F51" s="3">
        <v>6</v>
      </c>
      <c r="G51" s="3" t="s">
        <v>37</v>
      </c>
      <c r="H51" s="3" t="s">
        <v>37</v>
      </c>
      <c r="I51" s="3" t="s">
        <v>37</v>
      </c>
      <c r="J51" s="3"/>
      <c r="K51" s="21"/>
    </row>
    <row r="52" spans="2:11" ht="39" customHeight="1" x14ac:dyDescent="0.25">
      <c r="B52" s="16" t="s">
        <v>201</v>
      </c>
      <c r="C52" s="1" t="s">
        <v>88</v>
      </c>
      <c r="D52" s="1" t="s">
        <v>89</v>
      </c>
      <c r="E52" s="3" t="s">
        <v>36</v>
      </c>
      <c r="F52" s="3">
        <v>570</v>
      </c>
      <c r="G52" s="3">
        <v>570</v>
      </c>
      <c r="H52" s="3">
        <v>570</v>
      </c>
      <c r="I52" s="3">
        <v>570</v>
      </c>
      <c r="J52" s="3"/>
      <c r="K52" s="21" t="s">
        <v>184</v>
      </c>
    </row>
    <row r="53" spans="2:11" ht="64.5" customHeight="1" x14ac:dyDescent="0.25">
      <c r="B53" s="16" t="s">
        <v>202</v>
      </c>
      <c r="C53" s="1" t="s">
        <v>90</v>
      </c>
      <c r="D53" s="1" t="s">
        <v>91</v>
      </c>
      <c r="E53" s="3" t="s">
        <v>92</v>
      </c>
      <c r="F53" s="3">
        <v>367579.48</v>
      </c>
      <c r="G53" s="3">
        <v>367579.48</v>
      </c>
      <c r="H53" s="3">
        <v>367579.48</v>
      </c>
      <c r="I53" s="3">
        <v>367579.48</v>
      </c>
      <c r="J53" s="3"/>
      <c r="K53" s="21"/>
    </row>
    <row r="54" spans="2:11" ht="63.75" customHeight="1" x14ac:dyDescent="0.25">
      <c r="B54" s="16" t="s">
        <v>203</v>
      </c>
      <c r="C54" s="1" t="s">
        <v>93</v>
      </c>
      <c r="D54" s="1" t="s">
        <v>91</v>
      </c>
      <c r="E54" s="3" t="s">
        <v>92</v>
      </c>
      <c r="F54" s="3">
        <v>232230.1</v>
      </c>
      <c r="G54" s="3">
        <v>232230.1</v>
      </c>
      <c r="H54" s="3">
        <v>232230.1</v>
      </c>
      <c r="I54" s="3">
        <v>232230.1</v>
      </c>
      <c r="J54" s="3"/>
      <c r="K54" s="21"/>
    </row>
    <row r="55" spans="2:11" ht="48.75" customHeight="1" x14ac:dyDescent="0.25">
      <c r="B55" s="16" t="s">
        <v>204</v>
      </c>
      <c r="C55" s="1" t="s">
        <v>94</v>
      </c>
      <c r="D55" s="1" t="s">
        <v>95</v>
      </c>
      <c r="E55" s="3" t="s">
        <v>32</v>
      </c>
      <c r="F55" s="3">
        <v>867.66</v>
      </c>
      <c r="G55" s="3">
        <v>867.66</v>
      </c>
      <c r="H55" s="3">
        <v>867.66</v>
      </c>
      <c r="I55" s="3">
        <v>867.66</v>
      </c>
      <c r="J55" s="3"/>
      <c r="K55" s="21"/>
    </row>
    <row r="56" spans="2:11" ht="39" customHeight="1" x14ac:dyDescent="0.25">
      <c r="B56" s="16" t="s">
        <v>205</v>
      </c>
      <c r="C56" s="1" t="s">
        <v>96</v>
      </c>
      <c r="D56" s="1" t="s">
        <v>97</v>
      </c>
      <c r="E56" s="3" t="s">
        <v>36</v>
      </c>
      <c r="F56" s="3" t="s">
        <v>37</v>
      </c>
      <c r="G56" s="3">
        <v>110</v>
      </c>
      <c r="H56" s="3">
        <v>136</v>
      </c>
      <c r="I56" s="3">
        <v>163</v>
      </c>
      <c r="J56" s="3"/>
      <c r="K56" s="21"/>
    </row>
    <row r="57" spans="2:11" ht="71.25" customHeight="1" x14ac:dyDescent="0.25">
      <c r="B57" s="16" t="s">
        <v>206</v>
      </c>
      <c r="C57" s="1" t="s">
        <v>98</v>
      </c>
      <c r="D57" s="1" t="s">
        <v>99</v>
      </c>
      <c r="E57" s="1" t="s">
        <v>36</v>
      </c>
      <c r="F57" s="3">
        <v>2</v>
      </c>
      <c r="G57" s="3" t="s">
        <v>37</v>
      </c>
      <c r="H57" s="3" t="s">
        <v>37</v>
      </c>
      <c r="I57" s="3" t="s">
        <v>37</v>
      </c>
      <c r="J57" s="3"/>
      <c r="K57" s="3" t="s">
        <v>290</v>
      </c>
    </row>
    <row r="58" spans="2:11" ht="75" customHeight="1" x14ac:dyDescent="0.25">
      <c r="B58" s="16" t="s">
        <v>207</v>
      </c>
      <c r="C58" s="1" t="s">
        <v>100</v>
      </c>
      <c r="D58" s="1" t="s">
        <v>97</v>
      </c>
      <c r="E58" s="1" t="s">
        <v>36</v>
      </c>
      <c r="F58" s="3" t="s">
        <v>37</v>
      </c>
      <c r="G58" s="3">
        <v>26</v>
      </c>
      <c r="H58" s="3">
        <v>28</v>
      </c>
      <c r="I58" s="3" t="s">
        <v>37</v>
      </c>
      <c r="J58" s="3"/>
      <c r="K58" s="3" t="s">
        <v>173</v>
      </c>
    </row>
    <row r="59" spans="2:11" ht="69.75" customHeight="1" x14ac:dyDescent="0.25">
      <c r="B59" s="16" t="s">
        <v>208</v>
      </c>
      <c r="C59" s="1" t="s">
        <v>101</v>
      </c>
      <c r="D59" s="1" t="s">
        <v>102</v>
      </c>
      <c r="E59" s="3" t="s">
        <v>79</v>
      </c>
      <c r="F59" s="3" t="s">
        <v>37</v>
      </c>
      <c r="G59" s="3">
        <v>10</v>
      </c>
      <c r="H59" s="3" t="s">
        <v>37</v>
      </c>
      <c r="I59" s="3" t="s">
        <v>37</v>
      </c>
      <c r="J59" s="3"/>
      <c r="K59" s="3" t="s">
        <v>285</v>
      </c>
    </row>
    <row r="60" spans="2:11" ht="76.5" customHeight="1" x14ac:dyDescent="0.25">
      <c r="B60" s="21" t="s">
        <v>103</v>
      </c>
      <c r="C60" s="1" t="s">
        <v>104</v>
      </c>
      <c r="D60" s="31" t="s">
        <v>106</v>
      </c>
      <c r="E60" s="21" t="s">
        <v>36</v>
      </c>
      <c r="F60" s="21">
        <v>12</v>
      </c>
      <c r="G60" s="21">
        <v>12</v>
      </c>
      <c r="H60" s="21">
        <v>12</v>
      </c>
      <c r="I60" s="21">
        <v>12</v>
      </c>
      <c r="J60" s="21"/>
      <c r="K60" s="21" t="s">
        <v>284</v>
      </c>
    </row>
    <row r="61" spans="2:11" ht="63.75" customHeight="1" x14ac:dyDescent="0.25">
      <c r="B61" s="21"/>
      <c r="C61" s="1" t="s">
        <v>105</v>
      </c>
      <c r="D61" s="31"/>
      <c r="E61" s="21"/>
      <c r="F61" s="21"/>
      <c r="G61" s="21"/>
      <c r="H61" s="21"/>
      <c r="I61" s="21"/>
      <c r="J61" s="21"/>
      <c r="K61" s="21"/>
    </row>
    <row r="62" spans="2:11" ht="56.25" customHeight="1" x14ac:dyDescent="0.25">
      <c r="B62" s="16" t="s">
        <v>209</v>
      </c>
      <c r="C62" s="1" t="s">
        <v>107</v>
      </c>
      <c r="D62" s="1" t="s">
        <v>106</v>
      </c>
      <c r="E62" s="3" t="s">
        <v>22</v>
      </c>
      <c r="F62" s="3">
        <v>200</v>
      </c>
      <c r="G62" s="3">
        <v>200</v>
      </c>
      <c r="H62" s="3">
        <v>200</v>
      </c>
      <c r="I62" s="3">
        <v>200</v>
      </c>
      <c r="J62" s="3"/>
      <c r="K62" s="21"/>
    </row>
    <row r="63" spans="2:11" ht="44.25" customHeight="1" x14ac:dyDescent="0.25">
      <c r="B63" s="16" t="s">
        <v>210</v>
      </c>
      <c r="C63" s="1" t="s">
        <v>108</v>
      </c>
      <c r="D63" s="1" t="s">
        <v>109</v>
      </c>
      <c r="E63" s="3" t="s">
        <v>36</v>
      </c>
      <c r="F63" s="3">
        <v>36</v>
      </c>
      <c r="G63" s="3">
        <v>36</v>
      </c>
      <c r="H63" s="3">
        <v>36</v>
      </c>
      <c r="I63" s="3">
        <v>36</v>
      </c>
      <c r="J63" s="3"/>
      <c r="K63" s="21"/>
    </row>
    <row r="64" spans="2:11" ht="63.75" x14ac:dyDescent="0.25">
      <c r="B64" s="16" t="s">
        <v>211</v>
      </c>
      <c r="C64" s="1" t="s">
        <v>110</v>
      </c>
      <c r="D64" s="1" t="s">
        <v>111</v>
      </c>
      <c r="E64" s="3" t="s">
        <v>36</v>
      </c>
      <c r="F64" s="3">
        <v>17</v>
      </c>
      <c r="G64" s="3">
        <v>17</v>
      </c>
      <c r="H64" s="3">
        <v>17</v>
      </c>
      <c r="I64" s="3">
        <v>17</v>
      </c>
      <c r="J64" s="3"/>
      <c r="K64" s="3" t="s">
        <v>173</v>
      </c>
    </row>
    <row r="65" spans="2:11" ht="114.75" x14ac:dyDescent="0.25">
      <c r="B65" s="16" t="s">
        <v>212</v>
      </c>
      <c r="C65" s="1" t="s">
        <v>112</v>
      </c>
      <c r="D65" s="1" t="s">
        <v>113</v>
      </c>
      <c r="E65" s="1" t="s">
        <v>36</v>
      </c>
      <c r="F65" s="3">
        <v>35</v>
      </c>
      <c r="G65" s="3">
        <v>17</v>
      </c>
      <c r="H65" s="3">
        <v>0</v>
      </c>
      <c r="I65" s="3">
        <v>0</v>
      </c>
      <c r="J65" s="3"/>
      <c r="K65" s="3" t="s">
        <v>283</v>
      </c>
    </row>
    <row r="66" spans="2:11" ht="63.75" x14ac:dyDescent="0.25">
      <c r="B66" s="16" t="s">
        <v>213</v>
      </c>
      <c r="C66" s="1" t="s">
        <v>114</v>
      </c>
      <c r="D66" s="1" t="s">
        <v>113</v>
      </c>
      <c r="E66" s="1" t="s">
        <v>36</v>
      </c>
      <c r="F66" s="3">
        <v>5</v>
      </c>
      <c r="G66" s="3">
        <v>0</v>
      </c>
      <c r="H66" s="3">
        <v>0</v>
      </c>
      <c r="I66" s="3">
        <v>0</v>
      </c>
      <c r="J66" s="3"/>
      <c r="K66" s="3" t="s">
        <v>173</v>
      </c>
    </row>
    <row r="67" spans="2:11" ht="25.5" customHeight="1" x14ac:dyDescent="0.25">
      <c r="B67" s="16" t="s">
        <v>214</v>
      </c>
      <c r="C67" s="1" t="s">
        <v>115</v>
      </c>
      <c r="D67" s="1" t="s">
        <v>116</v>
      </c>
      <c r="E67" s="1" t="s">
        <v>32</v>
      </c>
      <c r="F67" s="3">
        <v>2.2949999999999999</v>
      </c>
      <c r="G67" s="3">
        <v>0</v>
      </c>
      <c r="H67" s="3">
        <v>0</v>
      </c>
      <c r="I67" s="3">
        <v>0</v>
      </c>
      <c r="J67" s="3"/>
      <c r="K67" s="21" t="s">
        <v>282</v>
      </c>
    </row>
    <row r="68" spans="2:11" ht="25.5" x14ac:dyDescent="0.25">
      <c r="B68" s="16" t="s">
        <v>215</v>
      </c>
      <c r="C68" s="1" t="s">
        <v>117</v>
      </c>
      <c r="D68" s="1" t="s">
        <v>118</v>
      </c>
      <c r="E68" s="3" t="s">
        <v>22</v>
      </c>
      <c r="F68" s="3">
        <v>0</v>
      </c>
      <c r="G68" s="3">
        <v>50</v>
      </c>
      <c r="H68" s="3">
        <v>0</v>
      </c>
      <c r="I68" s="3">
        <v>0</v>
      </c>
      <c r="J68" s="3"/>
      <c r="K68" s="21"/>
    </row>
    <row r="69" spans="2:11" ht="63.75" x14ac:dyDescent="0.25">
      <c r="B69" s="16" t="s">
        <v>216</v>
      </c>
      <c r="C69" s="1" t="s">
        <v>119</v>
      </c>
      <c r="D69" s="1" t="s">
        <v>120</v>
      </c>
      <c r="E69" s="3" t="s">
        <v>121</v>
      </c>
      <c r="F69" s="3" t="s">
        <v>37</v>
      </c>
      <c r="G69" s="3">
        <v>16</v>
      </c>
      <c r="H69" s="3" t="s">
        <v>37</v>
      </c>
      <c r="I69" s="3" t="s">
        <v>37</v>
      </c>
      <c r="J69" s="3"/>
      <c r="K69" s="3" t="s">
        <v>173</v>
      </c>
    </row>
    <row r="70" spans="2:11" ht="89.25" x14ac:dyDescent="0.25">
      <c r="B70" s="16" t="s">
        <v>217</v>
      </c>
      <c r="C70" s="1" t="s">
        <v>122</v>
      </c>
      <c r="D70" s="1" t="s">
        <v>120</v>
      </c>
      <c r="E70" s="3" t="s">
        <v>121</v>
      </c>
      <c r="F70" s="3" t="s">
        <v>37</v>
      </c>
      <c r="G70" s="3">
        <v>1</v>
      </c>
      <c r="H70" s="3" t="s">
        <v>37</v>
      </c>
      <c r="I70" s="3" t="s">
        <v>37</v>
      </c>
      <c r="J70" s="3"/>
      <c r="K70" s="3" t="s">
        <v>282</v>
      </c>
    </row>
    <row r="71" spans="2:11" ht="74.25" customHeight="1" x14ac:dyDescent="0.25">
      <c r="B71" s="16" t="s">
        <v>218</v>
      </c>
      <c r="C71" s="1" t="s">
        <v>123</v>
      </c>
      <c r="D71" s="1" t="s">
        <v>124</v>
      </c>
      <c r="E71" s="3"/>
      <c r="F71" s="3">
        <v>22000</v>
      </c>
      <c r="G71" s="3">
        <v>22000</v>
      </c>
      <c r="H71" s="3">
        <v>22000</v>
      </c>
      <c r="I71" s="3">
        <v>22000</v>
      </c>
      <c r="J71" s="3"/>
      <c r="K71" s="21" t="s">
        <v>281</v>
      </c>
    </row>
    <row r="72" spans="2:11" ht="39" customHeight="1" x14ac:dyDescent="0.25">
      <c r="B72" s="16" t="s">
        <v>219</v>
      </c>
      <c r="C72" s="1" t="s">
        <v>125</v>
      </c>
      <c r="D72" s="1" t="s">
        <v>124</v>
      </c>
      <c r="E72" s="3" t="s">
        <v>22</v>
      </c>
      <c r="F72" s="3">
        <v>11000</v>
      </c>
      <c r="G72" s="3">
        <v>11000</v>
      </c>
      <c r="H72" s="3">
        <v>11000</v>
      </c>
      <c r="I72" s="3">
        <v>11000</v>
      </c>
      <c r="J72" s="3"/>
      <c r="K72" s="21"/>
    </row>
    <row r="73" spans="2:11" ht="39" customHeight="1" x14ac:dyDescent="0.25">
      <c r="B73" s="16" t="s">
        <v>220</v>
      </c>
      <c r="C73" s="1" t="s">
        <v>126</v>
      </c>
      <c r="D73" s="1" t="s">
        <v>124</v>
      </c>
      <c r="E73" s="3" t="s">
        <v>22</v>
      </c>
      <c r="F73" s="3">
        <v>11000</v>
      </c>
      <c r="G73" s="3">
        <v>11000</v>
      </c>
      <c r="H73" s="3">
        <v>11000</v>
      </c>
      <c r="I73" s="3">
        <v>11000</v>
      </c>
      <c r="J73" s="3"/>
      <c r="K73" s="21"/>
    </row>
    <row r="74" spans="2:11" ht="33" customHeight="1" x14ac:dyDescent="0.25">
      <c r="B74" s="16" t="s">
        <v>221</v>
      </c>
      <c r="C74" s="1" t="s">
        <v>127</v>
      </c>
      <c r="D74" s="1" t="s">
        <v>128</v>
      </c>
      <c r="E74" s="3" t="s">
        <v>29</v>
      </c>
      <c r="F74" s="3">
        <v>0</v>
      </c>
      <c r="G74" s="3">
        <v>39</v>
      </c>
      <c r="H74" s="3">
        <v>0</v>
      </c>
      <c r="I74" s="3">
        <v>0</v>
      </c>
      <c r="J74" s="3"/>
      <c r="K74" s="21"/>
    </row>
    <row r="75" spans="2:11" ht="15.75" customHeight="1" x14ac:dyDescent="0.25">
      <c r="B75" s="22" t="s">
        <v>129</v>
      </c>
      <c r="C75" s="22"/>
      <c r="D75" s="22"/>
      <c r="E75" s="22"/>
      <c r="F75" s="22"/>
      <c r="G75" s="22"/>
      <c r="H75" s="22"/>
      <c r="I75" s="22"/>
      <c r="J75" s="22"/>
      <c r="K75" s="22"/>
    </row>
    <row r="76" spans="2:11" ht="118.5" customHeight="1" x14ac:dyDescent="0.25">
      <c r="B76" s="3">
        <v>2</v>
      </c>
      <c r="C76" s="1" t="s">
        <v>222</v>
      </c>
      <c r="D76" s="1" t="s">
        <v>130</v>
      </c>
      <c r="E76" s="3" t="s">
        <v>18</v>
      </c>
      <c r="F76" s="3">
        <v>40</v>
      </c>
      <c r="G76" s="3">
        <v>45.05</v>
      </c>
      <c r="H76" s="3">
        <v>46.25</v>
      </c>
      <c r="I76" s="3">
        <v>51.2</v>
      </c>
      <c r="J76" s="3"/>
      <c r="K76" s="21" t="s">
        <v>173</v>
      </c>
    </row>
    <row r="77" spans="2:11" ht="101.25" customHeight="1" x14ac:dyDescent="0.25">
      <c r="B77" s="18"/>
      <c r="C77" s="1" t="s">
        <v>223</v>
      </c>
      <c r="D77" s="1" t="s">
        <v>131</v>
      </c>
      <c r="E77" s="3" t="s">
        <v>132</v>
      </c>
      <c r="F77" s="3">
        <v>84.86</v>
      </c>
      <c r="G77" s="3">
        <v>86.588999999999999</v>
      </c>
      <c r="H77" s="3">
        <v>88.424000000000007</v>
      </c>
      <c r="I77" s="3">
        <v>95.554000000000002</v>
      </c>
      <c r="J77" s="3"/>
      <c r="K77" s="21"/>
    </row>
    <row r="78" spans="2:11" x14ac:dyDescent="0.25">
      <c r="B78" s="29" t="s">
        <v>133</v>
      </c>
      <c r="C78" s="29"/>
      <c r="D78" s="29"/>
      <c r="E78" s="29"/>
      <c r="F78" s="29"/>
      <c r="G78" s="29"/>
      <c r="H78" s="29"/>
      <c r="I78" s="29"/>
      <c r="J78" s="29"/>
      <c r="K78" s="29"/>
    </row>
    <row r="79" spans="2:11" x14ac:dyDescent="0.25">
      <c r="B79" s="30" t="s">
        <v>402</v>
      </c>
      <c r="C79" s="30"/>
      <c r="D79" s="30"/>
      <c r="E79" s="30"/>
      <c r="F79" s="30"/>
      <c r="G79" s="30"/>
      <c r="H79" s="30"/>
      <c r="I79" s="30"/>
      <c r="J79" s="30"/>
      <c r="K79" s="30"/>
    </row>
    <row r="80" spans="2:11" ht="51" customHeight="1" x14ac:dyDescent="0.25">
      <c r="B80" s="16" t="s">
        <v>224</v>
      </c>
      <c r="C80" s="1" t="s">
        <v>134</v>
      </c>
      <c r="D80" s="1" t="s">
        <v>31</v>
      </c>
      <c r="E80" s="1" t="s">
        <v>135</v>
      </c>
      <c r="F80" s="3">
        <v>1576.5719999999999</v>
      </c>
      <c r="G80" s="3">
        <v>1576.5719999999999</v>
      </c>
      <c r="H80" s="3">
        <v>1576.5719999999999</v>
      </c>
      <c r="I80" s="3">
        <v>1576.5719999999999</v>
      </c>
      <c r="J80" s="3"/>
      <c r="K80" s="21" t="s">
        <v>173</v>
      </c>
    </row>
    <row r="81" spans="2:11" ht="36" customHeight="1" x14ac:dyDescent="0.25">
      <c r="B81" s="16" t="s">
        <v>226</v>
      </c>
      <c r="C81" s="1" t="s">
        <v>136</v>
      </c>
      <c r="D81" s="1" t="s">
        <v>31</v>
      </c>
      <c r="E81" s="1" t="s">
        <v>135</v>
      </c>
      <c r="F81" s="3">
        <v>2600</v>
      </c>
      <c r="G81" s="3">
        <v>3203.7</v>
      </c>
      <c r="H81" s="3">
        <v>2600</v>
      </c>
      <c r="I81" s="3">
        <v>2600</v>
      </c>
      <c r="J81" s="3"/>
      <c r="K81" s="21"/>
    </row>
    <row r="82" spans="2:11" ht="48" customHeight="1" x14ac:dyDescent="0.25">
      <c r="B82" s="16" t="s">
        <v>225</v>
      </c>
      <c r="C82" s="1" t="s">
        <v>137</v>
      </c>
      <c r="D82" s="1" t="s">
        <v>138</v>
      </c>
      <c r="E82" s="1" t="s">
        <v>121</v>
      </c>
      <c r="F82" s="3">
        <v>2316</v>
      </c>
      <c r="G82" s="3">
        <v>2316</v>
      </c>
      <c r="H82" s="3">
        <v>2316</v>
      </c>
      <c r="I82" s="3">
        <v>2316</v>
      </c>
      <c r="J82" s="3"/>
      <c r="K82" s="21"/>
    </row>
    <row r="83" spans="2:11" ht="15.75" customHeight="1" x14ac:dyDescent="0.25">
      <c r="B83" s="23" t="s">
        <v>139</v>
      </c>
      <c r="C83" s="23"/>
      <c r="D83" s="23"/>
      <c r="E83" s="23"/>
      <c r="F83" s="23"/>
      <c r="G83" s="23"/>
      <c r="H83" s="23"/>
      <c r="I83" s="23"/>
      <c r="J83" s="23"/>
      <c r="K83" s="23"/>
    </row>
    <row r="84" spans="2:11" ht="56.25" customHeight="1" x14ac:dyDescent="0.25">
      <c r="B84" s="16" t="s">
        <v>227</v>
      </c>
      <c r="C84" s="1" t="s">
        <v>140</v>
      </c>
      <c r="D84" s="1" t="s">
        <v>81</v>
      </c>
      <c r="E84" s="1" t="s">
        <v>121</v>
      </c>
      <c r="F84" s="3">
        <v>1</v>
      </c>
      <c r="G84" s="3"/>
      <c r="H84" s="3"/>
      <c r="I84" s="3"/>
      <c r="J84" s="3"/>
      <c r="K84" s="21" t="s">
        <v>173</v>
      </c>
    </row>
    <row r="85" spans="2:11" ht="34.5" customHeight="1" x14ac:dyDescent="0.25">
      <c r="B85" s="16" t="s">
        <v>228</v>
      </c>
      <c r="C85" s="1" t="s">
        <v>141</v>
      </c>
      <c r="D85" s="1" t="s">
        <v>81</v>
      </c>
      <c r="E85" s="1" t="s">
        <v>121</v>
      </c>
      <c r="F85" s="3"/>
      <c r="G85" s="3">
        <v>1</v>
      </c>
      <c r="H85" s="3"/>
      <c r="I85" s="3"/>
      <c r="J85" s="3"/>
      <c r="K85" s="21"/>
    </row>
    <row r="86" spans="2:11" ht="52.5" customHeight="1" x14ac:dyDescent="0.25">
      <c r="B86" s="20" t="s">
        <v>231</v>
      </c>
      <c r="C86" s="5" t="s">
        <v>142</v>
      </c>
      <c r="D86" s="1" t="s">
        <v>81</v>
      </c>
      <c r="E86" s="1" t="s">
        <v>121</v>
      </c>
      <c r="F86" s="3">
        <v>1</v>
      </c>
      <c r="G86" s="3">
        <v>0</v>
      </c>
      <c r="H86" s="3"/>
      <c r="I86" s="3"/>
      <c r="J86" s="3"/>
      <c r="K86" s="3" t="s">
        <v>230</v>
      </c>
    </row>
    <row r="87" spans="2:11" ht="15.75" customHeight="1" x14ac:dyDescent="0.25">
      <c r="B87" s="23" t="s">
        <v>403</v>
      </c>
      <c r="C87" s="23"/>
      <c r="D87" s="23"/>
      <c r="E87" s="23"/>
      <c r="F87" s="23"/>
      <c r="G87" s="23"/>
      <c r="H87" s="23"/>
      <c r="I87" s="23"/>
      <c r="J87" s="23"/>
      <c r="K87" s="23"/>
    </row>
    <row r="88" spans="2:11" ht="33.75" customHeight="1" x14ac:dyDescent="0.25">
      <c r="B88" s="16" t="s">
        <v>232</v>
      </c>
      <c r="C88" s="1" t="s">
        <v>143</v>
      </c>
      <c r="D88" s="1" t="s">
        <v>144</v>
      </c>
      <c r="E88" s="1" t="s">
        <v>132</v>
      </c>
      <c r="F88" s="3"/>
      <c r="G88" s="3"/>
      <c r="H88" s="3">
        <v>0.8</v>
      </c>
      <c r="I88" s="3"/>
      <c r="J88" s="3"/>
      <c r="K88" s="21" t="s">
        <v>173</v>
      </c>
    </row>
    <row r="89" spans="2:11" ht="42.75" customHeight="1" x14ac:dyDescent="0.25">
      <c r="B89" s="16" t="s">
        <v>233</v>
      </c>
      <c r="C89" s="1" t="s">
        <v>145</v>
      </c>
      <c r="D89" s="1" t="s">
        <v>146</v>
      </c>
      <c r="E89" s="1" t="s">
        <v>132</v>
      </c>
      <c r="F89" s="3"/>
      <c r="G89" s="3"/>
      <c r="H89" s="3">
        <v>1.9</v>
      </c>
      <c r="I89" s="3"/>
      <c r="J89" s="3"/>
      <c r="K89" s="21"/>
    </row>
    <row r="90" spans="2:11" ht="33.75" customHeight="1" x14ac:dyDescent="0.25">
      <c r="B90" s="16" t="s">
        <v>234</v>
      </c>
      <c r="C90" s="1" t="s">
        <v>147</v>
      </c>
      <c r="D90" s="1" t="s">
        <v>146</v>
      </c>
      <c r="E90" s="1" t="s">
        <v>132</v>
      </c>
      <c r="F90" s="3"/>
      <c r="G90" s="3"/>
      <c r="H90" s="3">
        <v>1</v>
      </c>
      <c r="I90" s="3"/>
      <c r="J90" s="3"/>
      <c r="K90" s="21"/>
    </row>
    <row r="91" spans="2:11" ht="30.75" customHeight="1" x14ac:dyDescent="0.25">
      <c r="B91" s="16" t="s">
        <v>235</v>
      </c>
      <c r="C91" s="1" t="s">
        <v>148</v>
      </c>
      <c r="D91" s="1" t="s">
        <v>149</v>
      </c>
      <c r="E91" s="1" t="s">
        <v>132</v>
      </c>
      <c r="F91" s="3">
        <v>0.47099999999999997</v>
      </c>
      <c r="G91" s="3"/>
      <c r="H91" s="3"/>
      <c r="I91" s="3"/>
      <c r="J91" s="3"/>
      <c r="K91" s="21"/>
    </row>
    <row r="92" spans="2:11" ht="36" customHeight="1" x14ac:dyDescent="0.25">
      <c r="B92" s="16" t="s">
        <v>236</v>
      </c>
      <c r="C92" s="1" t="s">
        <v>150</v>
      </c>
      <c r="D92" s="1" t="s">
        <v>149</v>
      </c>
      <c r="E92" s="1" t="s">
        <v>132</v>
      </c>
      <c r="F92" s="3"/>
      <c r="G92" s="3"/>
      <c r="H92" s="3">
        <v>0.8</v>
      </c>
      <c r="I92" s="3"/>
      <c r="J92" s="3"/>
      <c r="K92" s="21" t="s">
        <v>151</v>
      </c>
    </row>
    <row r="93" spans="2:11" ht="30.75" customHeight="1" x14ac:dyDescent="0.25">
      <c r="B93" s="16" t="s">
        <v>237</v>
      </c>
      <c r="C93" s="1" t="s">
        <v>152</v>
      </c>
      <c r="D93" s="1" t="s">
        <v>149</v>
      </c>
      <c r="E93" s="1" t="s">
        <v>132</v>
      </c>
      <c r="F93" s="3"/>
      <c r="G93" s="3"/>
      <c r="H93" s="3">
        <v>0.8</v>
      </c>
      <c r="I93" s="3"/>
      <c r="J93" s="3"/>
      <c r="K93" s="21"/>
    </row>
    <row r="94" spans="2:11" ht="72" customHeight="1" x14ac:dyDescent="0.25">
      <c r="B94" s="16" t="s">
        <v>238</v>
      </c>
      <c r="C94" s="1" t="s">
        <v>153</v>
      </c>
      <c r="D94" s="1" t="s">
        <v>149</v>
      </c>
      <c r="E94" s="1" t="s">
        <v>132</v>
      </c>
      <c r="F94" s="3"/>
      <c r="G94" s="3">
        <v>1.35</v>
      </c>
      <c r="H94" s="3"/>
      <c r="I94" s="3"/>
      <c r="J94" s="3"/>
      <c r="K94" s="1" t="s">
        <v>173</v>
      </c>
    </row>
    <row r="95" spans="2:11" ht="49.5" customHeight="1" x14ac:dyDescent="0.25">
      <c r="B95" s="16" t="s">
        <v>239</v>
      </c>
      <c r="C95" s="1" t="s">
        <v>154</v>
      </c>
      <c r="D95" s="1" t="s">
        <v>149</v>
      </c>
      <c r="E95" s="1" t="s">
        <v>132</v>
      </c>
      <c r="F95" s="3">
        <v>0.3</v>
      </c>
      <c r="G95" s="3"/>
      <c r="H95" s="3"/>
      <c r="I95" s="3"/>
      <c r="J95" s="3"/>
      <c r="K95" s="1" t="s">
        <v>151</v>
      </c>
    </row>
    <row r="96" spans="2:11" ht="25.5" customHeight="1" x14ac:dyDescent="0.25">
      <c r="B96" s="16" t="s">
        <v>240</v>
      </c>
      <c r="C96" s="1" t="s">
        <v>155</v>
      </c>
      <c r="D96" s="1" t="s">
        <v>149</v>
      </c>
      <c r="E96" s="1" t="s">
        <v>132</v>
      </c>
      <c r="F96" s="3"/>
      <c r="G96" s="3">
        <v>0.15</v>
      </c>
      <c r="H96" s="3"/>
      <c r="I96" s="3"/>
      <c r="J96" s="3"/>
      <c r="K96" s="21" t="s">
        <v>173</v>
      </c>
    </row>
    <row r="97" spans="2:11" ht="33.75" customHeight="1" x14ac:dyDescent="0.25">
      <c r="B97" s="16" t="s">
        <v>241</v>
      </c>
      <c r="C97" s="1" t="s">
        <v>156</v>
      </c>
      <c r="D97" s="1" t="s">
        <v>149</v>
      </c>
      <c r="E97" s="1" t="s">
        <v>132</v>
      </c>
      <c r="F97" s="3"/>
      <c r="G97" s="3">
        <v>0.4</v>
      </c>
      <c r="H97" s="3"/>
      <c r="I97" s="3"/>
      <c r="J97" s="3"/>
      <c r="K97" s="21"/>
    </row>
    <row r="98" spans="2:11" ht="50.25" customHeight="1" x14ac:dyDescent="0.25">
      <c r="B98" s="16" t="s">
        <v>242</v>
      </c>
      <c r="C98" s="1" t="s">
        <v>157</v>
      </c>
      <c r="D98" s="1" t="s">
        <v>149</v>
      </c>
      <c r="E98" s="1" t="s">
        <v>132</v>
      </c>
      <c r="F98" s="3"/>
      <c r="G98" s="3">
        <v>0.28999999999999998</v>
      </c>
      <c r="H98" s="3"/>
      <c r="I98" s="3"/>
      <c r="J98" s="3"/>
      <c r="K98" s="21"/>
    </row>
    <row r="99" spans="2:11" ht="15.75" customHeight="1" x14ac:dyDescent="0.25">
      <c r="B99" s="22" t="s">
        <v>404</v>
      </c>
      <c r="C99" s="22"/>
      <c r="D99" s="22"/>
      <c r="E99" s="22"/>
      <c r="F99" s="22"/>
      <c r="G99" s="22"/>
      <c r="H99" s="22"/>
      <c r="I99" s="22"/>
      <c r="J99" s="22"/>
      <c r="K99" s="22"/>
    </row>
    <row r="100" spans="2:11" ht="59.25" customHeight="1" x14ac:dyDescent="0.25">
      <c r="B100" s="16" t="s">
        <v>243</v>
      </c>
      <c r="C100" s="1" t="s">
        <v>158</v>
      </c>
      <c r="D100" s="1" t="s">
        <v>159</v>
      </c>
      <c r="E100" s="1" t="s">
        <v>36</v>
      </c>
      <c r="F100" s="3">
        <v>11</v>
      </c>
      <c r="G100" s="3">
        <v>11</v>
      </c>
      <c r="H100" s="3">
        <v>11</v>
      </c>
      <c r="I100" s="3">
        <v>11</v>
      </c>
      <c r="J100" s="3"/>
      <c r="K100" s="21" t="s">
        <v>173</v>
      </c>
    </row>
    <row r="101" spans="2:11" ht="22.5" customHeight="1" x14ac:dyDescent="0.25">
      <c r="B101" s="16" t="s">
        <v>244</v>
      </c>
      <c r="C101" s="1" t="s">
        <v>160</v>
      </c>
      <c r="D101" s="1" t="s">
        <v>159</v>
      </c>
      <c r="E101" s="1" t="s">
        <v>36</v>
      </c>
      <c r="F101" s="3">
        <v>11</v>
      </c>
      <c r="G101" s="3"/>
      <c r="H101" s="3"/>
      <c r="I101" s="3"/>
      <c r="J101" s="3"/>
      <c r="K101" s="21"/>
    </row>
    <row r="102" spans="2:11" ht="15.75" customHeight="1" x14ac:dyDescent="0.25">
      <c r="B102" s="23" t="s">
        <v>405</v>
      </c>
      <c r="C102" s="23"/>
      <c r="D102" s="23"/>
      <c r="E102" s="23"/>
      <c r="F102" s="23"/>
      <c r="G102" s="23"/>
      <c r="H102" s="23"/>
      <c r="I102" s="23"/>
      <c r="J102" s="23"/>
      <c r="K102" s="23"/>
    </row>
    <row r="103" spans="2:11" ht="51" customHeight="1" x14ac:dyDescent="0.25">
      <c r="B103" s="16" t="s">
        <v>259</v>
      </c>
      <c r="C103" s="1" t="s">
        <v>245</v>
      </c>
      <c r="D103" s="1" t="s">
        <v>146</v>
      </c>
      <c r="E103" s="1" t="s">
        <v>132</v>
      </c>
      <c r="F103" s="3"/>
      <c r="G103" s="3"/>
      <c r="H103" s="3">
        <v>0.315</v>
      </c>
      <c r="I103" s="3"/>
      <c r="J103" s="3"/>
      <c r="K103" s="21" t="s">
        <v>173</v>
      </c>
    </row>
    <row r="104" spans="2:11" ht="49.5" customHeight="1" x14ac:dyDescent="0.25">
      <c r="B104" s="16" t="s">
        <v>260</v>
      </c>
      <c r="C104" s="1" t="s">
        <v>246</v>
      </c>
      <c r="D104" s="1" t="s">
        <v>146</v>
      </c>
      <c r="E104" s="1" t="s">
        <v>132</v>
      </c>
      <c r="F104" s="3"/>
      <c r="G104" s="3"/>
      <c r="H104" s="3">
        <v>0.14000000000000001</v>
      </c>
      <c r="I104" s="3"/>
      <c r="J104" s="3"/>
      <c r="K104" s="21"/>
    </row>
    <row r="105" spans="2:11" ht="51.75" customHeight="1" x14ac:dyDescent="0.25">
      <c r="B105" s="16" t="s">
        <v>261</v>
      </c>
      <c r="C105" s="1" t="s">
        <v>247</v>
      </c>
      <c r="D105" s="1" t="s">
        <v>146</v>
      </c>
      <c r="E105" s="1" t="s">
        <v>132</v>
      </c>
      <c r="F105" s="3"/>
      <c r="G105" s="3"/>
      <c r="H105" s="3">
        <v>0.15</v>
      </c>
      <c r="I105" s="3"/>
      <c r="J105" s="3"/>
      <c r="K105" s="21"/>
    </row>
    <row r="106" spans="2:11" ht="51" customHeight="1" x14ac:dyDescent="0.25">
      <c r="B106" s="16" t="s">
        <v>262</v>
      </c>
      <c r="C106" s="1" t="s">
        <v>248</v>
      </c>
      <c r="D106" s="1" t="s">
        <v>146</v>
      </c>
      <c r="E106" s="1" t="s">
        <v>132</v>
      </c>
      <c r="F106" s="3"/>
      <c r="G106" s="3"/>
      <c r="H106" s="3">
        <v>0.53</v>
      </c>
      <c r="I106" s="3"/>
      <c r="J106" s="3"/>
      <c r="K106" s="21"/>
    </row>
    <row r="107" spans="2:11" ht="51.75" customHeight="1" x14ac:dyDescent="0.25">
      <c r="B107" s="16" t="s">
        <v>263</v>
      </c>
      <c r="C107" s="1" t="s">
        <v>249</v>
      </c>
      <c r="D107" s="1" t="s">
        <v>146</v>
      </c>
      <c r="E107" s="1" t="s">
        <v>132</v>
      </c>
      <c r="F107" s="3"/>
      <c r="G107" s="3"/>
      <c r="H107" s="3">
        <v>0.2</v>
      </c>
      <c r="I107" s="3"/>
      <c r="J107" s="3"/>
      <c r="K107" s="21"/>
    </row>
    <row r="108" spans="2:11" ht="49.5" customHeight="1" x14ac:dyDescent="0.25">
      <c r="B108" s="16" t="s">
        <v>264</v>
      </c>
      <c r="C108" s="1" t="s">
        <v>250</v>
      </c>
      <c r="D108" s="1" t="s">
        <v>146</v>
      </c>
      <c r="E108" s="1" t="s">
        <v>132</v>
      </c>
      <c r="F108" s="3"/>
      <c r="G108" s="3"/>
      <c r="H108" s="3">
        <v>0.2</v>
      </c>
      <c r="I108" s="3"/>
      <c r="J108" s="3"/>
      <c r="K108" s="21"/>
    </row>
    <row r="109" spans="2:11" ht="53.25" customHeight="1" x14ac:dyDescent="0.25">
      <c r="B109" s="16" t="s">
        <v>265</v>
      </c>
      <c r="C109" s="1" t="s">
        <v>251</v>
      </c>
      <c r="D109" s="1" t="s">
        <v>146</v>
      </c>
      <c r="E109" s="1" t="s">
        <v>132</v>
      </c>
      <c r="F109" s="3"/>
      <c r="G109" s="3"/>
      <c r="H109" s="3">
        <v>0.43</v>
      </c>
      <c r="I109" s="3"/>
      <c r="J109" s="3"/>
      <c r="K109" s="21"/>
    </row>
    <row r="110" spans="2:11" ht="59.25" customHeight="1" x14ac:dyDescent="0.25">
      <c r="B110" s="16" t="s">
        <v>266</v>
      </c>
      <c r="C110" s="1" t="s">
        <v>252</v>
      </c>
      <c r="D110" s="1" t="s">
        <v>146</v>
      </c>
      <c r="E110" s="1" t="s">
        <v>132</v>
      </c>
      <c r="F110" s="3"/>
      <c r="G110" s="3"/>
      <c r="H110" s="3">
        <v>0.35</v>
      </c>
      <c r="I110" s="3"/>
      <c r="J110" s="3"/>
      <c r="K110" s="21"/>
    </row>
    <row r="111" spans="2:11" ht="42" customHeight="1" x14ac:dyDescent="0.25">
      <c r="B111" s="16" t="s">
        <v>267</v>
      </c>
      <c r="C111" s="1" t="s">
        <v>253</v>
      </c>
      <c r="D111" s="1" t="s">
        <v>146</v>
      </c>
      <c r="E111" s="1" t="s">
        <v>132</v>
      </c>
      <c r="F111" s="3">
        <v>0.15</v>
      </c>
      <c r="G111" s="3"/>
      <c r="H111" s="3"/>
      <c r="I111" s="3"/>
      <c r="J111" s="3"/>
      <c r="K111" s="21"/>
    </row>
    <row r="112" spans="2:11" ht="51" customHeight="1" x14ac:dyDescent="0.25">
      <c r="B112" s="16" t="s">
        <v>268</v>
      </c>
      <c r="C112" s="1" t="s">
        <v>254</v>
      </c>
      <c r="D112" s="1" t="s">
        <v>146</v>
      </c>
      <c r="E112" s="1" t="s">
        <v>132</v>
      </c>
      <c r="F112" s="3">
        <v>0.7</v>
      </c>
      <c r="G112" s="3"/>
      <c r="H112" s="3"/>
      <c r="I112" s="3"/>
      <c r="J112" s="3"/>
      <c r="K112" s="21"/>
    </row>
    <row r="113" spans="2:11" ht="48" customHeight="1" x14ac:dyDescent="0.25">
      <c r="B113" s="16" t="s">
        <v>269</v>
      </c>
      <c r="C113" s="1" t="s">
        <v>255</v>
      </c>
      <c r="D113" s="1" t="s">
        <v>146</v>
      </c>
      <c r="E113" s="1" t="s">
        <v>132</v>
      </c>
      <c r="F113" s="3">
        <v>0.14000000000000001</v>
      </c>
      <c r="G113" s="3"/>
      <c r="H113" s="3"/>
      <c r="I113" s="3"/>
      <c r="J113" s="3"/>
      <c r="K113" s="21"/>
    </row>
    <row r="114" spans="2:11" ht="40.5" customHeight="1" x14ac:dyDescent="0.25">
      <c r="B114" s="16" t="s">
        <v>270</v>
      </c>
      <c r="C114" s="1" t="s">
        <v>161</v>
      </c>
      <c r="D114" s="1" t="s">
        <v>146</v>
      </c>
      <c r="E114" s="1" t="s">
        <v>132</v>
      </c>
      <c r="F114" s="3">
        <v>0.11</v>
      </c>
      <c r="G114" s="3"/>
      <c r="H114" s="3"/>
      <c r="I114" s="3"/>
      <c r="J114" s="3"/>
      <c r="K114" s="21"/>
    </row>
    <row r="115" spans="2:11" ht="53.25" customHeight="1" x14ac:dyDescent="0.25">
      <c r="B115" s="16" t="s">
        <v>271</v>
      </c>
      <c r="C115" s="1" t="s">
        <v>256</v>
      </c>
      <c r="D115" s="1" t="s">
        <v>146</v>
      </c>
      <c r="E115" s="1" t="s">
        <v>132</v>
      </c>
      <c r="F115" s="3"/>
      <c r="G115" s="3"/>
      <c r="H115" s="3">
        <v>0.2</v>
      </c>
      <c r="I115" s="3"/>
      <c r="J115" s="3"/>
      <c r="K115" s="21"/>
    </row>
    <row r="116" spans="2:11" ht="51" customHeight="1" x14ac:dyDescent="0.25">
      <c r="B116" s="16" t="s">
        <v>272</v>
      </c>
      <c r="C116" s="1" t="s">
        <v>257</v>
      </c>
      <c r="D116" s="1" t="s">
        <v>146</v>
      </c>
      <c r="E116" s="1" t="s">
        <v>132</v>
      </c>
      <c r="F116" s="3"/>
      <c r="G116" s="3"/>
      <c r="H116" s="3">
        <v>0.25</v>
      </c>
      <c r="I116" s="3"/>
      <c r="J116" s="3"/>
      <c r="K116" s="21"/>
    </row>
    <row r="117" spans="2:11" ht="39.75" customHeight="1" x14ac:dyDescent="0.25">
      <c r="B117" s="16" t="s">
        <v>273</v>
      </c>
      <c r="C117" s="1" t="s">
        <v>258</v>
      </c>
      <c r="D117" s="1" t="s">
        <v>146</v>
      </c>
      <c r="E117" s="1" t="s">
        <v>132</v>
      </c>
      <c r="F117" s="3"/>
      <c r="G117" s="3"/>
      <c r="H117" s="3">
        <v>0.23</v>
      </c>
      <c r="I117" s="3"/>
      <c r="J117" s="3"/>
      <c r="K117" s="21"/>
    </row>
    <row r="118" spans="2:11" ht="15.75" customHeight="1" x14ac:dyDescent="0.25">
      <c r="B118" s="23" t="s">
        <v>406</v>
      </c>
      <c r="C118" s="23"/>
      <c r="D118" s="23"/>
      <c r="E118" s="23"/>
      <c r="F118" s="23"/>
      <c r="G118" s="23"/>
      <c r="H118" s="23"/>
      <c r="I118" s="23"/>
      <c r="J118" s="23"/>
      <c r="K118" s="23"/>
    </row>
    <row r="119" spans="2:11" ht="75" customHeight="1" x14ac:dyDescent="0.25">
      <c r="B119" s="16" t="s">
        <v>274</v>
      </c>
      <c r="C119" s="1" t="s">
        <v>164</v>
      </c>
      <c r="D119" s="1" t="s">
        <v>165</v>
      </c>
      <c r="E119" s="1" t="s">
        <v>132</v>
      </c>
      <c r="F119" s="3">
        <v>0.98</v>
      </c>
      <c r="G119" s="3"/>
      <c r="H119" s="3"/>
      <c r="I119" s="3"/>
      <c r="J119" s="3"/>
      <c r="K119" s="1" t="s">
        <v>173</v>
      </c>
    </row>
    <row r="120" spans="2:11" ht="15.75" customHeight="1" x14ac:dyDescent="0.25">
      <c r="B120" s="23" t="s">
        <v>407</v>
      </c>
      <c r="C120" s="23"/>
      <c r="D120" s="23"/>
      <c r="E120" s="23"/>
      <c r="F120" s="23"/>
      <c r="G120" s="23"/>
      <c r="H120" s="23"/>
      <c r="I120" s="23"/>
      <c r="J120" s="23"/>
      <c r="K120" s="23"/>
    </row>
    <row r="121" spans="2:11" ht="58.5" customHeight="1" x14ac:dyDescent="0.25">
      <c r="B121" s="16" t="s">
        <v>275</v>
      </c>
      <c r="C121" s="1" t="s">
        <v>397</v>
      </c>
      <c r="D121" s="1" t="s">
        <v>146</v>
      </c>
      <c r="E121" s="1" t="s">
        <v>132</v>
      </c>
      <c r="F121" s="3"/>
      <c r="G121" s="3">
        <v>1.5</v>
      </c>
      <c r="H121" s="3"/>
      <c r="I121" s="3"/>
      <c r="J121" s="3"/>
      <c r="K121" s="21" t="s">
        <v>173</v>
      </c>
    </row>
    <row r="122" spans="2:11" ht="50.25" customHeight="1" x14ac:dyDescent="0.25">
      <c r="B122" s="16" t="s">
        <v>276</v>
      </c>
      <c r="C122" s="1" t="s">
        <v>166</v>
      </c>
      <c r="D122" s="1" t="s">
        <v>146</v>
      </c>
      <c r="E122" s="1" t="s">
        <v>132</v>
      </c>
      <c r="F122" s="3"/>
      <c r="G122" s="3"/>
      <c r="H122" s="3">
        <v>0.7</v>
      </c>
      <c r="I122" s="3"/>
      <c r="J122" s="3"/>
      <c r="K122" s="21"/>
    </row>
    <row r="123" spans="2:11" ht="49.5" customHeight="1" x14ac:dyDescent="0.25">
      <c r="B123" s="16" t="s">
        <v>277</v>
      </c>
      <c r="C123" s="1" t="s">
        <v>167</v>
      </c>
      <c r="D123" s="1" t="s">
        <v>168</v>
      </c>
      <c r="E123" s="1" t="s">
        <v>132</v>
      </c>
      <c r="F123" s="3">
        <v>0.158</v>
      </c>
      <c r="G123" s="3"/>
      <c r="H123" s="3"/>
      <c r="I123" s="3"/>
      <c r="J123" s="3"/>
      <c r="K123" s="21"/>
    </row>
    <row r="124" spans="2:11" ht="38.25" customHeight="1" x14ac:dyDescent="0.25">
      <c r="B124" s="16" t="s">
        <v>278</v>
      </c>
      <c r="C124" s="1" t="s">
        <v>169</v>
      </c>
      <c r="D124" s="1" t="s">
        <v>146</v>
      </c>
      <c r="E124" s="1" t="s">
        <v>132</v>
      </c>
      <c r="F124" s="3"/>
      <c r="G124" s="3"/>
      <c r="H124" s="3">
        <v>0.23599999999999999</v>
      </c>
      <c r="I124" s="3"/>
      <c r="J124" s="3"/>
      <c r="K124" s="21"/>
    </row>
    <row r="125" spans="2:11" ht="53.25" customHeight="1" x14ac:dyDescent="0.25">
      <c r="B125" s="16" t="s">
        <v>279</v>
      </c>
      <c r="C125" s="1" t="s">
        <v>170</v>
      </c>
      <c r="D125" s="1" t="s">
        <v>146</v>
      </c>
      <c r="E125" s="1" t="s">
        <v>132</v>
      </c>
      <c r="F125" s="3">
        <v>0.9</v>
      </c>
      <c r="G125" s="3"/>
      <c r="H125" s="3"/>
      <c r="I125" s="3"/>
      <c r="J125" s="3"/>
      <c r="K125" s="21"/>
    </row>
    <row r="126" spans="2:11" ht="48" customHeight="1" x14ac:dyDescent="0.25">
      <c r="B126" s="16" t="s">
        <v>280</v>
      </c>
      <c r="C126" s="1" t="s">
        <v>171</v>
      </c>
      <c r="D126" s="1" t="s">
        <v>120</v>
      </c>
      <c r="E126" s="1" t="s">
        <v>29</v>
      </c>
      <c r="F126" s="3">
        <v>1</v>
      </c>
      <c r="G126" s="3"/>
      <c r="H126" s="3"/>
      <c r="I126" s="3"/>
      <c r="J126" s="3"/>
      <c r="K126" s="21"/>
    </row>
    <row r="127" spans="2:11" ht="38.25" x14ac:dyDescent="0.25">
      <c r="B127" s="16" t="s">
        <v>398</v>
      </c>
      <c r="C127" s="1" t="s">
        <v>399</v>
      </c>
      <c r="D127" s="1" t="s">
        <v>146</v>
      </c>
      <c r="E127" s="1" t="s">
        <v>132</v>
      </c>
      <c r="F127" s="9"/>
      <c r="G127" s="9">
        <v>0.28000000000000003</v>
      </c>
      <c r="H127" s="9"/>
      <c r="I127" s="9"/>
      <c r="J127" s="9"/>
      <c r="K127" s="21"/>
    </row>
    <row r="128" spans="2:11" x14ac:dyDescent="0.25">
      <c r="B128" s="11"/>
    </row>
  </sheetData>
  <mergeCells count="64">
    <mergeCell ref="K121:K127"/>
    <mergeCell ref="B30:B31"/>
    <mergeCell ref="D30:D31"/>
    <mergeCell ref="E30:E31"/>
    <mergeCell ref="B21:K21"/>
    <mergeCell ref="B83:K83"/>
    <mergeCell ref="B60:B61"/>
    <mergeCell ref="D60:D61"/>
    <mergeCell ref="E60:E61"/>
    <mergeCell ref="F60:F61"/>
    <mergeCell ref="G60:G61"/>
    <mergeCell ref="K60:K63"/>
    <mergeCell ref="J34:J35"/>
    <mergeCell ref="F30:F31"/>
    <mergeCell ref="G30:G31"/>
    <mergeCell ref="H30:H31"/>
    <mergeCell ref="K28:K29"/>
    <mergeCell ref="K32:K33"/>
    <mergeCell ref="K34:K37"/>
    <mergeCell ref="J30:J31"/>
    <mergeCell ref="F34:F35"/>
    <mergeCell ref="G34:G35"/>
    <mergeCell ref="H34:H35"/>
    <mergeCell ref="I34:I35"/>
    <mergeCell ref="B12:K12"/>
    <mergeCell ref="B13:B15"/>
    <mergeCell ref="B120:K120"/>
    <mergeCell ref="B118:K118"/>
    <mergeCell ref="K103:K117"/>
    <mergeCell ref="B102:K102"/>
    <mergeCell ref="B99:K99"/>
    <mergeCell ref="K100:K101"/>
    <mergeCell ref="K96:K98"/>
    <mergeCell ref="K92:K93"/>
    <mergeCell ref="K88:K91"/>
    <mergeCell ref="B87:K87"/>
    <mergeCell ref="K84:K85"/>
    <mergeCell ref="B78:K78"/>
    <mergeCell ref="B79:K79"/>
    <mergeCell ref="K22:K26"/>
    <mergeCell ref="H14:J14"/>
    <mergeCell ref="F13:J13"/>
    <mergeCell ref="K13:K15"/>
    <mergeCell ref="C19:K19"/>
    <mergeCell ref="C13:C15"/>
    <mergeCell ref="D13:D15"/>
    <mergeCell ref="E13:E15"/>
    <mergeCell ref="B17:K17"/>
    <mergeCell ref="I30:I31"/>
    <mergeCell ref="H60:H61"/>
    <mergeCell ref="I60:I61"/>
    <mergeCell ref="J60:J61"/>
    <mergeCell ref="K80:K82"/>
    <mergeCell ref="K76:K77"/>
    <mergeCell ref="B75:K75"/>
    <mergeCell ref="K71:K74"/>
    <mergeCell ref="K67:K68"/>
    <mergeCell ref="K52:K56"/>
    <mergeCell ref="K49:K51"/>
    <mergeCell ref="K47:K48"/>
    <mergeCell ref="K38:K43"/>
    <mergeCell ref="B34:B35"/>
    <mergeCell ref="D34:D35"/>
    <mergeCell ref="E34:E35"/>
  </mergeCells>
  <pageMargins left="0.51181102362204722" right="0.51181102362204722" top="0.35433070866141736" bottom="0.35433070866141736" header="0.31496062992125984" footer="0.31496062992125984"/>
  <pageSetup paperSize="9" scale="70" fitToHeight="1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548"/>
  <sheetViews>
    <sheetView tabSelected="1" topLeftCell="A214" zoomScale="80" zoomScaleNormal="80" workbookViewId="0">
      <selection activeCell="A124" sqref="A1:XFD1048576"/>
    </sheetView>
  </sheetViews>
  <sheetFormatPr defaultRowHeight="15" x14ac:dyDescent="0.25"/>
  <cols>
    <col min="1" max="1" width="9.140625" style="7"/>
    <col min="2" max="2" width="9" style="7" customWidth="1"/>
    <col min="3" max="3" width="9.140625" style="7" hidden="1" customWidth="1"/>
    <col min="4" max="4" width="41" style="7" customWidth="1"/>
    <col min="5" max="5" width="21.7109375" style="7" customWidth="1"/>
    <col min="6" max="6" width="10.28515625" style="38" bestFit="1" customWidth="1"/>
    <col min="7" max="7" width="10.7109375" style="38" customWidth="1"/>
    <col min="8" max="8" width="11.85546875" style="38" customWidth="1"/>
    <col min="9" max="9" width="11.7109375" style="38" customWidth="1"/>
    <col min="10" max="10" width="13.85546875" style="38" customWidth="1"/>
    <col min="11" max="11" width="28.5703125" style="7" customWidth="1"/>
    <col min="12" max="16384" width="9.140625" style="7"/>
  </cols>
  <sheetData>
    <row r="1" spans="2:11" x14ac:dyDescent="0.25">
      <c r="F1" s="10"/>
      <c r="G1" s="10"/>
      <c r="H1" s="10"/>
      <c r="I1" s="10"/>
      <c r="J1" s="10"/>
    </row>
    <row r="2" spans="2:11" x14ac:dyDescent="0.25">
      <c r="F2" s="10"/>
      <c r="G2" s="10"/>
      <c r="H2" s="10"/>
      <c r="I2" s="10"/>
      <c r="J2" s="10"/>
      <c r="K2" s="11" t="s">
        <v>291</v>
      </c>
    </row>
    <row r="3" spans="2:11" x14ac:dyDescent="0.25">
      <c r="F3" s="10"/>
      <c r="G3" s="10"/>
      <c r="H3" s="10"/>
      <c r="I3" s="10"/>
      <c r="J3" s="10"/>
      <c r="K3" s="11" t="s">
        <v>292</v>
      </c>
    </row>
    <row r="4" spans="2:11" x14ac:dyDescent="0.25">
      <c r="F4" s="10"/>
      <c r="G4" s="10"/>
      <c r="H4" s="10"/>
      <c r="I4" s="10"/>
      <c r="J4" s="10"/>
      <c r="K4" s="11" t="s">
        <v>293</v>
      </c>
    </row>
    <row r="5" spans="2:11" x14ac:dyDescent="0.25">
      <c r="F5" s="10"/>
      <c r="G5" s="10"/>
      <c r="H5" s="10"/>
      <c r="I5" s="10"/>
      <c r="J5" s="10"/>
      <c r="K5" s="11" t="s">
        <v>2</v>
      </c>
    </row>
    <row r="6" spans="2:11" x14ac:dyDescent="0.25">
      <c r="F6" s="10"/>
      <c r="G6" s="10"/>
      <c r="H6" s="10"/>
      <c r="I6" s="10"/>
      <c r="J6" s="10"/>
      <c r="K6" s="11" t="s">
        <v>294</v>
      </c>
    </row>
    <row r="7" spans="2:11" x14ac:dyDescent="0.25">
      <c r="F7" s="10"/>
      <c r="G7" s="10"/>
      <c r="H7" s="10"/>
      <c r="I7" s="10"/>
      <c r="J7" s="10"/>
      <c r="K7" s="11" t="s">
        <v>4</v>
      </c>
    </row>
    <row r="8" spans="2:11" x14ac:dyDescent="0.25">
      <c r="F8" s="10"/>
      <c r="G8" s="10"/>
      <c r="H8" s="10"/>
      <c r="I8" s="10"/>
      <c r="J8" s="10"/>
      <c r="K8" s="11" t="s">
        <v>5</v>
      </c>
    </row>
    <row r="9" spans="2:11" x14ac:dyDescent="0.25">
      <c r="F9" s="10"/>
      <c r="G9" s="10"/>
      <c r="H9" s="10"/>
      <c r="I9" s="10"/>
      <c r="J9" s="10"/>
      <c r="K9" s="11" t="s">
        <v>6</v>
      </c>
    </row>
    <row r="10" spans="2:11" x14ac:dyDescent="0.25">
      <c r="F10" s="10"/>
      <c r="G10" s="10"/>
      <c r="H10" s="10"/>
      <c r="I10" s="10"/>
      <c r="J10" s="10"/>
      <c r="K10" s="11" t="s">
        <v>7</v>
      </c>
    </row>
    <row r="11" spans="2:11" ht="15.75" x14ac:dyDescent="0.25"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2:11" ht="15.75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2:11" ht="16.5" customHeight="1" x14ac:dyDescent="0.25">
      <c r="B13" s="21" t="s">
        <v>295</v>
      </c>
      <c r="C13" s="8"/>
      <c r="D13" s="21" t="s">
        <v>296</v>
      </c>
      <c r="E13" s="21" t="s">
        <v>297</v>
      </c>
      <c r="F13" s="21" t="s">
        <v>298</v>
      </c>
      <c r="G13" s="21"/>
      <c r="H13" s="21"/>
      <c r="I13" s="21"/>
      <c r="J13" s="21"/>
      <c r="K13" s="21" t="s">
        <v>299</v>
      </c>
    </row>
    <row r="14" spans="2:11" ht="26.25" customHeight="1" x14ac:dyDescent="0.25">
      <c r="B14" s="21"/>
      <c r="C14" s="8"/>
      <c r="D14" s="21"/>
      <c r="E14" s="21"/>
      <c r="F14" s="4" t="s">
        <v>338</v>
      </c>
      <c r="G14" s="4" t="s">
        <v>339</v>
      </c>
      <c r="H14" s="4" t="s">
        <v>340</v>
      </c>
      <c r="I14" s="4" t="s">
        <v>341</v>
      </c>
      <c r="J14" s="4" t="s">
        <v>300</v>
      </c>
      <c r="K14" s="21"/>
    </row>
    <row r="15" spans="2:11" x14ac:dyDescent="0.25">
      <c r="B15" s="4">
        <v>1</v>
      </c>
      <c r="C15" s="4"/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9</v>
      </c>
      <c r="K15" s="4">
        <v>10</v>
      </c>
    </row>
    <row r="16" spans="2:11" x14ac:dyDescent="0.25">
      <c r="B16" s="21"/>
      <c r="C16" s="8"/>
      <c r="D16" s="21" t="s">
        <v>301</v>
      </c>
      <c r="E16" s="8" t="s">
        <v>307</v>
      </c>
      <c r="F16" s="2">
        <f>F22+F278</f>
        <v>73591.074000000008</v>
      </c>
      <c r="G16" s="2">
        <f t="shared" ref="G16:J16" si="0">G22+G278</f>
        <v>88248.597999999998</v>
      </c>
      <c r="H16" s="2">
        <f t="shared" si="0"/>
        <v>68161.960999999996</v>
      </c>
      <c r="I16" s="2">
        <f t="shared" si="0"/>
        <v>56902.915000000001</v>
      </c>
      <c r="J16" s="2">
        <f t="shared" si="0"/>
        <v>286904.54799999995</v>
      </c>
      <c r="K16" s="29"/>
    </row>
    <row r="17" spans="2:11" ht="25.5" x14ac:dyDescent="0.25">
      <c r="B17" s="21"/>
      <c r="C17" s="8"/>
      <c r="D17" s="21"/>
      <c r="E17" s="8" t="s">
        <v>302</v>
      </c>
      <c r="F17" s="2">
        <f>F23+F279</f>
        <v>70227.894</v>
      </c>
      <c r="G17" s="2">
        <f t="shared" ref="G17:J17" si="1">G23+G279</f>
        <v>72748.597999999998</v>
      </c>
      <c r="H17" s="2">
        <f t="shared" si="1"/>
        <v>68161.960999999996</v>
      </c>
      <c r="I17" s="2">
        <f t="shared" si="1"/>
        <v>56902.915000000001</v>
      </c>
      <c r="J17" s="2">
        <f t="shared" si="1"/>
        <v>268041.36799999996</v>
      </c>
      <c r="K17" s="29"/>
    </row>
    <row r="18" spans="2:11" ht="25.5" x14ac:dyDescent="0.25">
      <c r="B18" s="21"/>
      <c r="C18" s="8"/>
      <c r="D18" s="21"/>
      <c r="E18" s="8" t="s">
        <v>303</v>
      </c>
      <c r="F18" s="2">
        <f>F24+F280</f>
        <v>3363.18</v>
      </c>
      <c r="G18" s="2">
        <f t="shared" ref="G18:J18" si="2">G24+G280</f>
        <v>15500</v>
      </c>
      <c r="H18" s="2">
        <f t="shared" si="2"/>
        <v>0</v>
      </c>
      <c r="I18" s="2">
        <f t="shared" si="2"/>
        <v>0</v>
      </c>
      <c r="J18" s="2">
        <f t="shared" si="2"/>
        <v>18863.18</v>
      </c>
      <c r="K18" s="29"/>
    </row>
    <row r="19" spans="2:11" ht="25.5" x14ac:dyDescent="0.25">
      <c r="B19" s="21"/>
      <c r="C19" s="8"/>
      <c r="D19" s="21"/>
      <c r="E19" s="8" t="s">
        <v>304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29"/>
    </row>
    <row r="20" spans="2:11" ht="25.5" x14ac:dyDescent="0.25">
      <c r="B20" s="21"/>
      <c r="C20" s="8"/>
      <c r="D20" s="21"/>
      <c r="E20" s="8" t="s">
        <v>305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29"/>
    </row>
    <row r="21" spans="2:11" x14ac:dyDescent="0.25">
      <c r="B21" s="41" t="s">
        <v>306</v>
      </c>
      <c r="C21" s="41"/>
      <c r="D21" s="41"/>
      <c r="E21" s="41"/>
      <c r="F21" s="41"/>
      <c r="G21" s="41"/>
      <c r="H21" s="41"/>
      <c r="I21" s="41"/>
      <c r="J21" s="41"/>
      <c r="K21" s="41"/>
    </row>
    <row r="22" spans="2:11" x14ac:dyDescent="0.25">
      <c r="B22" s="22">
        <v>1</v>
      </c>
      <c r="C22" s="19"/>
      <c r="D22" s="22" t="s">
        <v>301</v>
      </c>
      <c r="E22" s="8" t="s">
        <v>307</v>
      </c>
      <c r="F22" s="2">
        <f>F27+F67+F72+F82+F77+F137+F207+F257</f>
        <v>51486.321000000004</v>
      </c>
      <c r="G22" s="2">
        <f t="shared" ref="G22:J22" si="3">G27+G67+G72+G82+G77+G137+G207+G257</f>
        <v>65332.050999999999</v>
      </c>
      <c r="H22" s="2">
        <f t="shared" si="3"/>
        <v>41525.620999999999</v>
      </c>
      <c r="I22" s="2">
        <f t="shared" si="3"/>
        <v>41239.718000000001</v>
      </c>
      <c r="J22" s="2">
        <f t="shared" si="3"/>
        <v>199583.71099999998</v>
      </c>
      <c r="K22" s="21"/>
    </row>
    <row r="23" spans="2:11" ht="25.5" x14ac:dyDescent="0.25">
      <c r="B23" s="22"/>
      <c r="C23" s="19"/>
      <c r="D23" s="22"/>
      <c r="E23" s="8" t="s">
        <v>302</v>
      </c>
      <c r="F23" s="2">
        <f>F28+F68+F73+F83+F78+F138+F208+F258</f>
        <v>48123.141000000003</v>
      </c>
      <c r="G23" s="2">
        <f t="shared" ref="G23:J23" si="4">G28+G68+G73+G83+G78+G138+G208+G258</f>
        <v>49832.050999999999</v>
      </c>
      <c r="H23" s="2">
        <f t="shared" si="4"/>
        <v>41525.620999999999</v>
      </c>
      <c r="I23" s="2">
        <f t="shared" si="4"/>
        <v>41239.718000000001</v>
      </c>
      <c r="J23" s="2">
        <f t="shared" si="4"/>
        <v>180720.53099999999</v>
      </c>
      <c r="K23" s="21"/>
    </row>
    <row r="24" spans="2:11" ht="25.5" x14ac:dyDescent="0.25">
      <c r="B24" s="22"/>
      <c r="C24" s="19"/>
      <c r="D24" s="22"/>
      <c r="E24" s="8" t="s">
        <v>303</v>
      </c>
      <c r="F24" s="2">
        <f>F29+F69+F74+F84+F79+F139+F209+F259</f>
        <v>3363.18</v>
      </c>
      <c r="G24" s="2">
        <f t="shared" ref="G24:J24" si="5">G29+G69+G74+G84+G79+G139+G209+G259</f>
        <v>15500</v>
      </c>
      <c r="H24" s="2">
        <f t="shared" si="5"/>
        <v>0</v>
      </c>
      <c r="I24" s="2">
        <f t="shared" si="5"/>
        <v>0</v>
      </c>
      <c r="J24" s="2">
        <f t="shared" si="5"/>
        <v>18863.18</v>
      </c>
      <c r="K24" s="21"/>
    </row>
    <row r="25" spans="2:11" ht="25.5" x14ac:dyDescent="0.25">
      <c r="B25" s="22"/>
      <c r="C25" s="19"/>
      <c r="D25" s="22"/>
      <c r="E25" s="8" t="s">
        <v>304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21"/>
    </row>
    <row r="26" spans="2:11" ht="21.75" customHeight="1" x14ac:dyDescent="0.25">
      <c r="B26" s="22"/>
      <c r="C26" s="19"/>
      <c r="D26" s="22"/>
      <c r="E26" s="8" t="s">
        <v>308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21"/>
    </row>
    <row r="27" spans="2:11" x14ac:dyDescent="0.25">
      <c r="B27" s="22" t="s">
        <v>342</v>
      </c>
      <c r="C27" s="19"/>
      <c r="D27" s="22" t="s">
        <v>24</v>
      </c>
      <c r="E27" s="8" t="s">
        <v>307</v>
      </c>
      <c r="F27" s="17">
        <f>F28</f>
        <v>740.90700000000004</v>
      </c>
      <c r="G27" s="17">
        <f t="shared" ref="G27:J27" si="6">G28</f>
        <v>1185.6600000000001</v>
      </c>
      <c r="H27" s="17">
        <f t="shared" si="6"/>
        <v>904.33999999999992</v>
      </c>
      <c r="I27" s="17">
        <f t="shared" si="6"/>
        <v>926.33999999999992</v>
      </c>
      <c r="J27" s="17">
        <f t="shared" si="6"/>
        <v>3757.2470000000003</v>
      </c>
      <c r="K27" s="31"/>
    </row>
    <row r="28" spans="2:11" ht="25.5" x14ac:dyDescent="0.25">
      <c r="B28" s="22"/>
      <c r="C28" s="19"/>
      <c r="D28" s="22"/>
      <c r="E28" s="8" t="s">
        <v>302</v>
      </c>
      <c r="F28" s="17">
        <f>F33</f>
        <v>740.90700000000004</v>
      </c>
      <c r="G28" s="17">
        <f t="shared" ref="G28:J28" si="7">G33</f>
        <v>1185.6600000000001</v>
      </c>
      <c r="H28" s="17">
        <f t="shared" si="7"/>
        <v>904.33999999999992</v>
      </c>
      <c r="I28" s="17">
        <f t="shared" si="7"/>
        <v>926.33999999999992</v>
      </c>
      <c r="J28" s="17">
        <f t="shared" si="7"/>
        <v>3757.2470000000003</v>
      </c>
      <c r="K28" s="31"/>
    </row>
    <row r="29" spans="2:11" ht="25.5" x14ac:dyDescent="0.25">
      <c r="B29" s="22"/>
      <c r="C29" s="19"/>
      <c r="D29" s="22"/>
      <c r="E29" s="8" t="s">
        <v>303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31"/>
    </row>
    <row r="30" spans="2:11" ht="25.5" x14ac:dyDescent="0.25">
      <c r="B30" s="22"/>
      <c r="C30" s="19"/>
      <c r="D30" s="22"/>
      <c r="E30" s="8" t="s">
        <v>304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31"/>
    </row>
    <row r="31" spans="2:11" ht="25.5" x14ac:dyDescent="0.25">
      <c r="B31" s="22"/>
      <c r="C31" s="19"/>
      <c r="D31" s="22"/>
      <c r="E31" s="8" t="s">
        <v>305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31"/>
    </row>
    <row r="32" spans="2:11" x14ac:dyDescent="0.25">
      <c r="B32" s="21" t="s">
        <v>342</v>
      </c>
      <c r="C32" s="8"/>
      <c r="D32" s="21" t="s">
        <v>26</v>
      </c>
      <c r="E32" s="8" t="s">
        <v>307</v>
      </c>
      <c r="F32" s="4">
        <f>F37+F42+F47+F52+F57+F62</f>
        <v>740.90700000000004</v>
      </c>
      <c r="G32" s="4">
        <f t="shared" ref="G32:J32" si="8">G37+G42+G47+G52+G57+G62</f>
        <v>1185.6600000000001</v>
      </c>
      <c r="H32" s="4">
        <f t="shared" si="8"/>
        <v>904.33999999999992</v>
      </c>
      <c r="I32" s="4">
        <f t="shared" si="8"/>
        <v>926.33999999999992</v>
      </c>
      <c r="J32" s="4">
        <f t="shared" si="8"/>
        <v>3757.2470000000003</v>
      </c>
      <c r="K32" s="31"/>
    </row>
    <row r="33" spans="2:11" ht="25.5" x14ac:dyDescent="0.25">
      <c r="B33" s="21"/>
      <c r="C33" s="8"/>
      <c r="D33" s="21"/>
      <c r="E33" s="8" t="s">
        <v>302</v>
      </c>
      <c r="F33" s="4">
        <f>F38+F43+F48+F53+F58+F63</f>
        <v>740.90700000000004</v>
      </c>
      <c r="G33" s="4">
        <f t="shared" ref="G33:J33" si="9">G38+G43+G48+G53+G58+G63</f>
        <v>1185.6600000000001</v>
      </c>
      <c r="H33" s="4">
        <f t="shared" si="9"/>
        <v>904.33999999999992</v>
      </c>
      <c r="I33" s="4">
        <f t="shared" si="9"/>
        <v>926.33999999999992</v>
      </c>
      <c r="J33" s="4">
        <f t="shared" si="9"/>
        <v>3757.2470000000003</v>
      </c>
      <c r="K33" s="31"/>
    </row>
    <row r="34" spans="2:11" ht="25.5" x14ac:dyDescent="0.25">
      <c r="B34" s="21"/>
      <c r="C34" s="8"/>
      <c r="D34" s="21"/>
      <c r="E34" s="8" t="s">
        <v>303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31"/>
    </row>
    <row r="35" spans="2:11" ht="25.5" x14ac:dyDescent="0.25">
      <c r="B35" s="21"/>
      <c r="C35" s="8"/>
      <c r="D35" s="21"/>
      <c r="E35" s="8" t="s">
        <v>304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31"/>
    </row>
    <row r="36" spans="2:11" ht="25.5" x14ac:dyDescent="0.25">
      <c r="B36" s="21"/>
      <c r="C36" s="8"/>
      <c r="D36" s="21"/>
      <c r="E36" s="8" t="s">
        <v>305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31"/>
    </row>
    <row r="37" spans="2:11" x14ac:dyDescent="0.25">
      <c r="B37" s="21" t="s">
        <v>343</v>
      </c>
      <c r="C37" s="8"/>
      <c r="D37" s="21" t="s">
        <v>27</v>
      </c>
      <c r="E37" s="8" t="s">
        <v>307</v>
      </c>
      <c r="F37" s="4">
        <f>SUM(F38:F41)</f>
        <v>100</v>
      </c>
      <c r="G37" s="4">
        <f t="shared" ref="G37:J37" si="10">SUM(G38:G41)</f>
        <v>100</v>
      </c>
      <c r="H37" s="4">
        <f t="shared" si="10"/>
        <v>108.9</v>
      </c>
      <c r="I37" s="4">
        <f t="shared" si="10"/>
        <v>108.9</v>
      </c>
      <c r="J37" s="4">
        <f t="shared" si="10"/>
        <v>417.79999999999995</v>
      </c>
      <c r="K37" s="21" t="s">
        <v>173</v>
      </c>
    </row>
    <row r="38" spans="2:11" ht="25.5" x14ac:dyDescent="0.25">
      <c r="B38" s="21"/>
      <c r="C38" s="8"/>
      <c r="D38" s="21"/>
      <c r="E38" s="8" t="s">
        <v>302</v>
      </c>
      <c r="F38" s="4">
        <v>100</v>
      </c>
      <c r="G38" s="4">
        <v>100</v>
      </c>
      <c r="H38" s="4">
        <v>108.9</v>
      </c>
      <c r="I38" s="4">
        <v>108.9</v>
      </c>
      <c r="J38" s="4">
        <f>SUM(F38:I38)</f>
        <v>417.79999999999995</v>
      </c>
      <c r="K38" s="21"/>
    </row>
    <row r="39" spans="2:11" ht="25.5" x14ac:dyDescent="0.25">
      <c r="B39" s="21"/>
      <c r="C39" s="8"/>
      <c r="D39" s="21"/>
      <c r="E39" s="8" t="s">
        <v>303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21"/>
    </row>
    <row r="40" spans="2:11" ht="25.5" x14ac:dyDescent="0.25">
      <c r="B40" s="21"/>
      <c r="C40" s="8"/>
      <c r="D40" s="21"/>
      <c r="E40" s="8" t="s">
        <v>304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21"/>
    </row>
    <row r="41" spans="2:11" ht="25.5" x14ac:dyDescent="0.25">
      <c r="B41" s="21"/>
      <c r="C41" s="8"/>
      <c r="D41" s="21"/>
      <c r="E41" s="8" t="s">
        <v>305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21"/>
    </row>
    <row r="42" spans="2:11" x14ac:dyDescent="0.25">
      <c r="B42" s="21" t="s">
        <v>344</v>
      </c>
      <c r="C42" s="8"/>
      <c r="D42" s="21" t="s">
        <v>30</v>
      </c>
      <c r="E42" s="8" t="s">
        <v>307</v>
      </c>
      <c r="F42" s="4">
        <f>SUM(F43:F46)</f>
        <v>25</v>
      </c>
      <c r="G42" s="4">
        <f t="shared" ref="G42:J42" si="11">SUM(G43:G46)</f>
        <v>24.87</v>
      </c>
      <c r="H42" s="4">
        <f t="shared" si="11"/>
        <v>46.44</v>
      </c>
      <c r="I42" s="4">
        <f t="shared" si="11"/>
        <v>46.44</v>
      </c>
      <c r="J42" s="4">
        <f t="shared" si="11"/>
        <v>142.75</v>
      </c>
      <c r="K42" s="21"/>
    </row>
    <row r="43" spans="2:11" ht="25.5" x14ac:dyDescent="0.25">
      <c r="B43" s="21"/>
      <c r="C43" s="8"/>
      <c r="D43" s="21"/>
      <c r="E43" s="8" t="s">
        <v>302</v>
      </c>
      <c r="F43" s="4">
        <v>25</v>
      </c>
      <c r="G43" s="4">
        <v>24.87</v>
      </c>
      <c r="H43" s="4">
        <v>46.44</v>
      </c>
      <c r="I43" s="4">
        <v>46.44</v>
      </c>
      <c r="J43" s="4">
        <f>SUM(F43:I43)</f>
        <v>142.75</v>
      </c>
      <c r="K43" s="21"/>
    </row>
    <row r="44" spans="2:11" ht="25.5" x14ac:dyDescent="0.25">
      <c r="B44" s="21"/>
      <c r="C44" s="8"/>
      <c r="D44" s="21"/>
      <c r="E44" s="8" t="s">
        <v>303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1"/>
    </row>
    <row r="45" spans="2:11" ht="25.5" x14ac:dyDescent="0.25">
      <c r="B45" s="21"/>
      <c r="C45" s="8"/>
      <c r="D45" s="21"/>
      <c r="E45" s="8" t="s">
        <v>304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21"/>
    </row>
    <row r="46" spans="2:11" ht="25.5" x14ac:dyDescent="0.25">
      <c r="B46" s="21"/>
      <c r="C46" s="8"/>
      <c r="D46" s="21"/>
      <c r="E46" s="8" t="s">
        <v>305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21"/>
    </row>
    <row r="47" spans="2:11" x14ac:dyDescent="0.25">
      <c r="B47" s="21" t="s">
        <v>345</v>
      </c>
      <c r="C47" s="8"/>
      <c r="D47" s="21" t="s">
        <v>33</v>
      </c>
      <c r="E47" s="8" t="s">
        <v>307</v>
      </c>
      <c r="F47" s="4">
        <f>SUM(F48:F51)</f>
        <v>360.05</v>
      </c>
      <c r="G47" s="4">
        <f t="shared" ref="G47:J47" si="12">SUM(G48:G51)</f>
        <v>522.95000000000005</v>
      </c>
      <c r="H47" s="4">
        <f t="shared" si="12"/>
        <v>544.4</v>
      </c>
      <c r="I47" s="4">
        <f t="shared" si="12"/>
        <v>566.4</v>
      </c>
      <c r="J47" s="4">
        <f t="shared" si="12"/>
        <v>1993.8000000000002</v>
      </c>
      <c r="K47" s="21" t="s">
        <v>395</v>
      </c>
    </row>
    <row r="48" spans="2:11" ht="25.5" x14ac:dyDescent="0.25">
      <c r="B48" s="21"/>
      <c r="C48" s="8"/>
      <c r="D48" s="21"/>
      <c r="E48" s="8" t="s">
        <v>302</v>
      </c>
      <c r="F48" s="4">
        <v>360.05</v>
      </c>
      <c r="G48" s="4">
        <v>522.95000000000005</v>
      </c>
      <c r="H48" s="4">
        <v>544.4</v>
      </c>
      <c r="I48" s="4">
        <v>566.4</v>
      </c>
      <c r="J48" s="4">
        <f>SUM(F48:I48)</f>
        <v>1993.8000000000002</v>
      </c>
      <c r="K48" s="21"/>
    </row>
    <row r="49" spans="2:11" ht="25.5" x14ac:dyDescent="0.25">
      <c r="B49" s="21"/>
      <c r="C49" s="8"/>
      <c r="D49" s="21"/>
      <c r="E49" s="8" t="s">
        <v>303</v>
      </c>
      <c r="F49" s="4">
        <v>0</v>
      </c>
      <c r="G49" s="4">
        <v>0</v>
      </c>
      <c r="H49" s="4">
        <v>0</v>
      </c>
      <c r="I49" s="4">
        <v>0</v>
      </c>
      <c r="J49" s="4">
        <f>SUM(F49:I49)</f>
        <v>0</v>
      </c>
      <c r="K49" s="21"/>
    </row>
    <row r="50" spans="2:11" ht="25.5" x14ac:dyDescent="0.25">
      <c r="B50" s="21"/>
      <c r="C50" s="8"/>
      <c r="D50" s="21"/>
      <c r="E50" s="8" t="s">
        <v>304</v>
      </c>
      <c r="F50" s="4">
        <v>0</v>
      </c>
      <c r="G50" s="4">
        <v>0</v>
      </c>
      <c r="H50" s="4">
        <v>0</v>
      </c>
      <c r="I50" s="4">
        <v>0</v>
      </c>
      <c r="J50" s="4">
        <f>SUM(F50:I50)</f>
        <v>0</v>
      </c>
      <c r="K50" s="21"/>
    </row>
    <row r="51" spans="2:11" ht="25.5" x14ac:dyDescent="0.25">
      <c r="B51" s="21"/>
      <c r="C51" s="8"/>
      <c r="D51" s="21"/>
      <c r="E51" s="8" t="s">
        <v>305</v>
      </c>
      <c r="F51" s="4">
        <v>0</v>
      </c>
      <c r="G51" s="4">
        <v>0</v>
      </c>
      <c r="H51" s="4">
        <v>0</v>
      </c>
      <c r="I51" s="4">
        <v>0</v>
      </c>
      <c r="J51" s="4">
        <f>SUM(F51:I51)</f>
        <v>0</v>
      </c>
      <c r="K51" s="21"/>
    </row>
    <row r="52" spans="2:11" x14ac:dyDescent="0.25">
      <c r="B52" s="21" t="s">
        <v>346</v>
      </c>
      <c r="C52" s="8"/>
      <c r="D52" s="21" t="s">
        <v>34</v>
      </c>
      <c r="E52" s="8" t="s">
        <v>307</v>
      </c>
      <c r="F52" s="4">
        <f>SUM(F53:F56)</f>
        <v>66.757000000000005</v>
      </c>
      <c r="G52" s="4">
        <f t="shared" ref="G52:J52" si="13">SUM(G53:G56)</f>
        <v>349.23</v>
      </c>
      <c r="H52" s="4">
        <f t="shared" si="13"/>
        <v>0</v>
      </c>
      <c r="I52" s="4">
        <f t="shared" si="13"/>
        <v>0</v>
      </c>
      <c r="J52" s="4">
        <f t="shared" si="13"/>
        <v>415.98700000000002</v>
      </c>
      <c r="K52" s="21" t="s">
        <v>151</v>
      </c>
    </row>
    <row r="53" spans="2:11" ht="25.5" x14ac:dyDescent="0.25">
      <c r="B53" s="21"/>
      <c r="C53" s="8"/>
      <c r="D53" s="21"/>
      <c r="E53" s="8" t="s">
        <v>302</v>
      </c>
      <c r="F53" s="4">
        <v>66.757000000000005</v>
      </c>
      <c r="G53" s="4">
        <v>349.23</v>
      </c>
      <c r="H53" s="4">
        <v>0</v>
      </c>
      <c r="I53" s="4">
        <v>0</v>
      </c>
      <c r="J53" s="4">
        <f>SUM(F53:I53)</f>
        <v>415.98700000000002</v>
      </c>
      <c r="K53" s="21"/>
    </row>
    <row r="54" spans="2:11" ht="25.5" x14ac:dyDescent="0.25">
      <c r="B54" s="21"/>
      <c r="C54" s="8"/>
      <c r="D54" s="21"/>
      <c r="E54" s="8" t="s">
        <v>303</v>
      </c>
      <c r="F54" s="4">
        <v>0</v>
      </c>
      <c r="G54" s="4">
        <v>0</v>
      </c>
      <c r="H54" s="4">
        <v>0</v>
      </c>
      <c r="I54" s="4">
        <v>0</v>
      </c>
      <c r="J54" s="4">
        <f>SUM(F54:I54)</f>
        <v>0</v>
      </c>
      <c r="K54" s="21"/>
    </row>
    <row r="55" spans="2:11" ht="25.5" x14ac:dyDescent="0.25">
      <c r="B55" s="21"/>
      <c r="C55" s="8"/>
      <c r="D55" s="21"/>
      <c r="E55" s="8" t="s">
        <v>304</v>
      </c>
      <c r="F55" s="4">
        <v>0</v>
      </c>
      <c r="G55" s="4">
        <v>0</v>
      </c>
      <c r="H55" s="4">
        <v>0</v>
      </c>
      <c r="I55" s="4">
        <v>0</v>
      </c>
      <c r="J55" s="4">
        <f>SUM(F55:I55)</f>
        <v>0</v>
      </c>
      <c r="K55" s="21"/>
    </row>
    <row r="56" spans="2:11" ht="25.5" x14ac:dyDescent="0.25">
      <c r="B56" s="21"/>
      <c r="C56" s="8"/>
      <c r="D56" s="21"/>
      <c r="E56" s="8" t="s">
        <v>305</v>
      </c>
      <c r="F56" s="4">
        <v>0</v>
      </c>
      <c r="G56" s="4">
        <v>0</v>
      </c>
      <c r="H56" s="4">
        <v>0</v>
      </c>
      <c r="I56" s="4">
        <v>0</v>
      </c>
      <c r="J56" s="4">
        <f>SUM(F56:I56)</f>
        <v>0</v>
      </c>
      <c r="K56" s="21"/>
    </row>
    <row r="57" spans="2:11" x14ac:dyDescent="0.25">
      <c r="B57" s="21" t="s">
        <v>347</v>
      </c>
      <c r="C57" s="8"/>
      <c r="D57" s="21" t="s">
        <v>38</v>
      </c>
      <c r="E57" s="8" t="s">
        <v>307</v>
      </c>
      <c r="F57" s="4">
        <f>SUM(F58:F61)</f>
        <v>38.200000000000003</v>
      </c>
      <c r="G57" s="4">
        <f t="shared" ref="G57:J57" si="14">SUM(G58:G61)</f>
        <v>38.61</v>
      </c>
      <c r="H57" s="4">
        <f t="shared" si="14"/>
        <v>41.3</v>
      </c>
      <c r="I57" s="4">
        <f t="shared" si="14"/>
        <v>41.3</v>
      </c>
      <c r="J57" s="4">
        <f t="shared" si="14"/>
        <v>159.41</v>
      </c>
      <c r="K57" s="21" t="s">
        <v>173</v>
      </c>
    </row>
    <row r="58" spans="2:11" ht="25.5" x14ac:dyDescent="0.25">
      <c r="B58" s="21"/>
      <c r="C58" s="8"/>
      <c r="D58" s="21"/>
      <c r="E58" s="8" t="s">
        <v>302</v>
      </c>
      <c r="F58" s="4">
        <v>38.200000000000003</v>
      </c>
      <c r="G58" s="4">
        <v>38.61</v>
      </c>
      <c r="H58" s="4">
        <v>41.3</v>
      </c>
      <c r="I58" s="4">
        <v>41.3</v>
      </c>
      <c r="J58" s="4">
        <f>SUM(F58:I58)</f>
        <v>159.41</v>
      </c>
      <c r="K58" s="21"/>
    </row>
    <row r="59" spans="2:11" ht="25.5" x14ac:dyDescent="0.25">
      <c r="B59" s="21"/>
      <c r="C59" s="8"/>
      <c r="D59" s="21"/>
      <c r="E59" s="8" t="s">
        <v>303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1"/>
    </row>
    <row r="60" spans="2:11" ht="25.5" x14ac:dyDescent="0.25">
      <c r="B60" s="21"/>
      <c r="C60" s="8"/>
      <c r="D60" s="21"/>
      <c r="E60" s="8" t="s">
        <v>304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21"/>
    </row>
    <row r="61" spans="2:11" ht="25.5" x14ac:dyDescent="0.25">
      <c r="B61" s="21"/>
      <c r="C61" s="8"/>
      <c r="D61" s="21"/>
      <c r="E61" s="8" t="s">
        <v>305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1"/>
    </row>
    <row r="62" spans="2:11" x14ac:dyDescent="0.25">
      <c r="B62" s="21" t="s">
        <v>348</v>
      </c>
      <c r="C62" s="8"/>
      <c r="D62" s="21" t="s">
        <v>40</v>
      </c>
      <c r="E62" s="8" t="s">
        <v>307</v>
      </c>
      <c r="F62" s="4">
        <f>SUM(F63:F66)</f>
        <v>150.9</v>
      </c>
      <c r="G62" s="4">
        <f t="shared" ref="G62:J62" si="15">SUM(G63:G66)</f>
        <v>150</v>
      </c>
      <c r="H62" s="4">
        <f t="shared" si="15"/>
        <v>163.30000000000001</v>
      </c>
      <c r="I62" s="4">
        <f t="shared" si="15"/>
        <v>163.30000000000001</v>
      </c>
      <c r="J62" s="4">
        <f t="shared" si="15"/>
        <v>627.5</v>
      </c>
      <c r="K62" s="21"/>
    </row>
    <row r="63" spans="2:11" ht="25.5" x14ac:dyDescent="0.25">
      <c r="B63" s="21"/>
      <c r="C63" s="8"/>
      <c r="D63" s="21"/>
      <c r="E63" s="8" t="s">
        <v>302</v>
      </c>
      <c r="F63" s="4">
        <v>150.9</v>
      </c>
      <c r="G63" s="4">
        <v>150</v>
      </c>
      <c r="H63" s="4">
        <v>163.30000000000001</v>
      </c>
      <c r="I63" s="4">
        <v>163.30000000000001</v>
      </c>
      <c r="J63" s="4">
        <f>SUM(F63:I63)</f>
        <v>627.5</v>
      </c>
      <c r="K63" s="21"/>
    </row>
    <row r="64" spans="2:11" ht="25.5" x14ac:dyDescent="0.25">
      <c r="B64" s="21"/>
      <c r="C64" s="8"/>
      <c r="D64" s="21"/>
      <c r="E64" s="8" t="s">
        <v>303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21"/>
    </row>
    <row r="65" spans="2:11" ht="25.5" x14ac:dyDescent="0.25">
      <c r="B65" s="21"/>
      <c r="C65" s="8"/>
      <c r="D65" s="21"/>
      <c r="E65" s="8" t="s">
        <v>304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21"/>
    </row>
    <row r="66" spans="2:11" ht="25.5" x14ac:dyDescent="0.25">
      <c r="B66" s="21"/>
      <c r="C66" s="8"/>
      <c r="D66" s="21"/>
      <c r="E66" s="8" t="s">
        <v>305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21"/>
    </row>
    <row r="67" spans="2:11" ht="38.25" x14ac:dyDescent="0.25">
      <c r="B67" s="22" t="s">
        <v>42</v>
      </c>
      <c r="C67" s="19"/>
      <c r="D67" s="19" t="s">
        <v>43</v>
      </c>
      <c r="E67" s="8" t="s">
        <v>307</v>
      </c>
      <c r="F67" s="17">
        <f>SUM(F68:F71)</f>
        <v>8850.82</v>
      </c>
      <c r="G67" s="17">
        <f t="shared" ref="G67:J67" si="16">SUM(G68:G71)</f>
        <v>8400</v>
      </c>
      <c r="H67" s="17">
        <f t="shared" si="16"/>
        <v>11863</v>
      </c>
      <c r="I67" s="17">
        <f t="shared" si="16"/>
        <v>12263</v>
      </c>
      <c r="J67" s="17">
        <f t="shared" si="16"/>
        <v>41376.82</v>
      </c>
      <c r="K67" s="21" t="s">
        <v>173</v>
      </c>
    </row>
    <row r="68" spans="2:11" ht="25.5" x14ac:dyDescent="0.25">
      <c r="B68" s="22"/>
      <c r="C68" s="19"/>
      <c r="D68" s="22" t="s">
        <v>309</v>
      </c>
      <c r="E68" s="8" t="s">
        <v>302</v>
      </c>
      <c r="F68" s="17">
        <v>8850.82</v>
      </c>
      <c r="G68" s="17">
        <v>8400</v>
      </c>
      <c r="H68" s="17">
        <v>11863</v>
      </c>
      <c r="I68" s="17">
        <v>12263</v>
      </c>
      <c r="J68" s="17">
        <f>SUM(F68:I68)</f>
        <v>41376.82</v>
      </c>
      <c r="K68" s="21"/>
    </row>
    <row r="69" spans="2:11" ht="25.5" x14ac:dyDescent="0.25">
      <c r="B69" s="22"/>
      <c r="C69" s="13"/>
      <c r="D69" s="22"/>
      <c r="E69" s="8" t="s">
        <v>303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21"/>
    </row>
    <row r="70" spans="2:11" ht="25.5" x14ac:dyDescent="0.25">
      <c r="B70" s="22"/>
      <c r="C70" s="13"/>
      <c r="D70" s="22"/>
      <c r="E70" s="8" t="s">
        <v>304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21"/>
    </row>
    <row r="71" spans="2:11" ht="25.5" x14ac:dyDescent="0.25">
      <c r="B71" s="22"/>
      <c r="C71" s="13"/>
      <c r="D71" s="22"/>
      <c r="E71" s="8" t="s">
        <v>305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21"/>
    </row>
    <row r="72" spans="2:11" x14ac:dyDescent="0.25">
      <c r="B72" s="22" t="s">
        <v>46</v>
      </c>
      <c r="C72" s="19"/>
      <c r="D72" s="22" t="s">
        <v>310</v>
      </c>
      <c r="E72" s="8" t="s">
        <v>307</v>
      </c>
      <c r="F72" s="2">
        <f>SUM(F73:F76)</f>
        <v>10100</v>
      </c>
      <c r="G72" s="2">
        <f t="shared" ref="G72:J72" si="17">SUM(G73:G76)</f>
        <v>24935.260000000002</v>
      </c>
      <c r="H72" s="2">
        <f t="shared" si="17"/>
        <v>0</v>
      </c>
      <c r="I72" s="2">
        <f t="shared" si="17"/>
        <v>0</v>
      </c>
      <c r="J72" s="2">
        <f t="shared" si="17"/>
        <v>35035.26</v>
      </c>
      <c r="K72" s="21" t="s">
        <v>185</v>
      </c>
    </row>
    <row r="73" spans="2:11" ht="25.5" x14ac:dyDescent="0.25">
      <c r="B73" s="22"/>
      <c r="C73" s="19"/>
      <c r="D73" s="22"/>
      <c r="E73" s="8" t="s">
        <v>302</v>
      </c>
      <c r="F73" s="2">
        <v>10100</v>
      </c>
      <c r="G73" s="17">
        <v>9435.26</v>
      </c>
      <c r="H73" s="17">
        <v>0</v>
      </c>
      <c r="I73" s="17">
        <v>0</v>
      </c>
      <c r="J73" s="2">
        <f>SUM(F73:I73)</f>
        <v>19535.260000000002</v>
      </c>
      <c r="K73" s="21"/>
    </row>
    <row r="74" spans="2:11" ht="25.5" x14ac:dyDescent="0.25">
      <c r="B74" s="22"/>
      <c r="C74" s="19"/>
      <c r="D74" s="22"/>
      <c r="E74" s="8" t="s">
        <v>303</v>
      </c>
      <c r="F74" s="4">
        <v>0</v>
      </c>
      <c r="G74" s="17">
        <v>15500</v>
      </c>
      <c r="H74" s="4">
        <v>0</v>
      </c>
      <c r="I74" s="4">
        <v>0</v>
      </c>
      <c r="J74" s="2">
        <f>SUM(F74:I74)</f>
        <v>15500</v>
      </c>
      <c r="K74" s="21"/>
    </row>
    <row r="75" spans="2:11" ht="25.5" x14ac:dyDescent="0.25">
      <c r="B75" s="22"/>
      <c r="C75" s="19"/>
      <c r="D75" s="22"/>
      <c r="E75" s="8" t="s">
        <v>304</v>
      </c>
      <c r="F75" s="4">
        <v>0</v>
      </c>
      <c r="G75" s="4">
        <v>0</v>
      </c>
      <c r="H75" s="4">
        <v>0</v>
      </c>
      <c r="I75" s="4">
        <v>0</v>
      </c>
      <c r="J75" s="2">
        <f>SUM(F75:I75)</f>
        <v>0</v>
      </c>
      <c r="K75" s="21"/>
    </row>
    <row r="76" spans="2:11" ht="25.5" x14ac:dyDescent="0.25">
      <c r="B76" s="22"/>
      <c r="C76" s="19"/>
      <c r="D76" s="22"/>
      <c r="E76" s="8" t="s">
        <v>305</v>
      </c>
      <c r="F76" s="4">
        <v>0</v>
      </c>
      <c r="G76" s="4">
        <v>0</v>
      </c>
      <c r="H76" s="4">
        <v>0</v>
      </c>
      <c r="I76" s="4">
        <v>0</v>
      </c>
      <c r="J76" s="2">
        <f>SUM(F76:I76)</f>
        <v>0</v>
      </c>
      <c r="K76" s="21"/>
    </row>
    <row r="77" spans="2:11" x14ac:dyDescent="0.25">
      <c r="B77" s="22" t="s">
        <v>50</v>
      </c>
      <c r="C77" s="19"/>
      <c r="D77" s="22" t="s">
        <v>311</v>
      </c>
      <c r="E77" s="8" t="s">
        <v>307</v>
      </c>
      <c r="F77" s="17">
        <f>SUM(F78:F81)</f>
        <v>612.55700000000002</v>
      </c>
      <c r="G77" s="17">
        <f t="shared" ref="G77:J77" si="18">SUM(G78:G81)</f>
        <v>0</v>
      </c>
      <c r="H77" s="17">
        <f t="shared" si="18"/>
        <v>0</v>
      </c>
      <c r="I77" s="17">
        <f t="shared" si="18"/>
        <v>0</v>
      </c>
      <c r="J77" s="17">
        <f t="shared" si="18"/>
        <v>612.55700000000002</v>
      </c>
      <c r="K77" s="21"/>
    </row>
    <row r="78" spans="2:11" ht="25.5" x14ac:dyDescent="0.25">
      <c r="B78" s="22"/>
      <c r="C78" s="19"/>
      <c r="D78" s="22"/>
      <c r="E78" s="8" t="s">
        <v>302</v>
      </c>
      <c r="F78" s="17">
        <v>612.55700000000002</v>
      </c>
      <c r="G78" s="4">
        <v>0</v>
      </c>
      <c r="H78" s="4">
        <v>0</v>
      </c>
      <c r="I78" s="4">
        <v>0</v>
      </c>
      <c r="J78" s="17">
        <f>SUM(F78:I78)</f>
        <v>612.55700000000002</v>
      </c>
      <c r="K78" s="21"/>
    </row>
    <row r="79" spans="2:11" ht="25.5" x14ac:dyDescent="0.25">
      <c r="B79" s="22"/>
      <c r="C79" s="19"/>
      <c r="D79" s="22"/>
      <c r="E79" s="8" t="s">
        <v>303</v>
      </c>
      <c r="F79" s="4">
        <v>0</v>
      </c>
      <c r="G79" s="4">
        <v>0</v>
      </c>
      <c r="H79" s="4">
        <v>0</v>
      </c>
      <c r="I79" s="4">
        <v>0</v>
      </c>
      <c r="J79" s="17">
        <f>SUM(F79:I79)</f>
        <v>0</v>
      </c>
      <c r="K79" s="21"/>
    </row>
    <row r="80" spans="2:11" ht="25.5" x14ac:dyDescent="0.25">
      <c r="B80" s="22"/>
      <c r="C80" s="19"/>
      <c r="D80" s="22"/>
      <c r="E80" s="8" t="s">
        <v>304</v>
      </c>
      <c r="F80" s="4">
        <v>0</v>
      </c>
      <c r="G80" s="4">
        <v>0</v>
      </c>
      <c r="H80" s="4">
        <v>0</v>
      </c>
      <c r="I80" s="4">
        <v>0</v>
      </c>
      <c r="J80" s="17">
        <f>SUM(F80:I80)</f>
        <v>0</v>
      </c>
      <c r="K80" s="21"/>
    </row>
    <row r="81" spans="2:11" ht="25.5" x14ac:dyDescent="0.25">
      <c r="B81" s="22"/>
      <c r="C81" s="19"/>
      <c r="D81" s="22"/>
      <c r="E81" s="8" t="s">
        <v>305</v>
      </c>
      <c r="F81" s="4">
        <v>0</v>
      </c>
      <c r="G81" s="4">
        <v>0</v>
      </c>
      <c r="H81" s="4">
        <v>0</v>
      </c>
      <c r="I81" s="4">
        <v>0</v>
      </c>
      <c r="J81" s="17">
        <f>SUM(F81:I81)</f>
        <v>0</v>
      </c>
      <c r="K81" s="21"/>
    </row>
    <row r="82" spans="2:11" x14ac:dyDescent="0.25">
      <c r="B82" s="22" t="s">
        <v>54</v>
      </c>
      <c r="C82" s="19"/>
      <c r="D82" s="22" t="s">
        <v>56</v>
      </c>
      <c r="E82" s="8" t="s">
        <v>307</v>
      </c>
      <c r="F82" s="17">
        <f>F87+F92+F97+F102+F107+F112+F117+F122+F127+F132</f>
        <v>5352.2</v>
      </c>
      <c r="G82" s="17">
        <f t="shared" ref="G82:J82" si="19">G87+G92+G97+G102+G107+G112+G117+G122+G127+G132</f>
        <v>5914.29</v>
      </c>
      <c r="H82" s="17">
        <f t="shared" si="19"/>
        <v>4667.9299999999994</v>
      </c>
      <c r="I82" s="17">
        <f t="shared" si="19"/>
        <v>4689.03</v>
      </c>
      <c r="J82" s="17">
        <f t="shared" si="19"/>
        <v>20623.449999999997</v>
      </c>
      <c r="K82" s="42"/>
    </row>
    <row r="83" spans="2:11" ht="25.5" x14ac:dyDescent="0.25">
      <c r="B83" s="22"/>
      <c r="C83" s="19"/>
      <c r="D83" s="22"/>
      <c r="E83" s="8" t="s">
        <v>302</v>
      </c>
      <c r="F83" s="17">
        <f>F88+F93+F98+F103+F108+F113+F118+F123+F128+F133</f>
        <v>5352.2</v>
      </c>
      <c r="G83" s="17">
        <f t="shared" ref="G83:J83" si="20">G88+G93+G98+G103+G108+G113+G118+G123+G128+G133</f>
        <v>5914.29</v>
      </c>
      <c r="H83" s="17">
        <f t="shared" si="20"/>
        <v>4667.9299999999994</v>
      </c>
      <c r="I83" s="17">
        <f t="shared" si="20"/>
        <v>4689.03</v>
      </c>
      <c r="J83" s="17">
        <f t="shared" si="20"/>
        <v>20623.449999999997</v>
      </c>
      <c r="K83" s="42"/>
    </row>
    <row r="84" spans="2:11" ht="25.5" x14ac:dyDescent="0.25">
      <c r="B84" s="22"/>
      <c r="C84" s="19"/>
      <c r="D84" s="22"/>
      <c r="E84" s="8" t="s">
        <v>303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2"/>
    </row>
    <row r="85" spans="2:11" ht="25.5" x14ac:dyDescent="0.25">
      <c r="B85" s="22"/>
      <c r="C85" s="19"/>
      <c r="D85" s="22"/>
      <c r="E85" s="8" t="s">
        <v>304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2"/>
    </row>
    <row r="86" spans="2:11" ht="25.5" x14ac:dyDescent="0.25">
      <c r="B86" s="22"/>
      <c r="C86" s="19"/>
      <c r="D86" s="22"/>
      <c r="E86" s="8" t="s">
        <v>305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2"/>
    </row>
    <row r="87" spans="2:11" x14ac:dyDescent="0.25">
      <c r="B87" s="21" t="s">
        <v>186</v>
      </c>
      <c r="C87" s="8"/>
      <c r="D87" s="21" t="s">
        <v>58</v>
      </c>
      <c r="E87" s="8" t="s">
        <v>307</v>
      </c>
      <c r="F87" s="4">
        <f>SUM(F88:F91)</f>
        <v>2371</v>
      </c>
      <c r="G87" s="4">
        <f t="shared" ref="G87:J87" si="21">SUM(G88:G91)</f>
        <v>2539.59</v>
      </c>
      <c r="H87" s="4">
        <f t="shared" si="21"/>
        <v>2581.6999999999998</v>
      </c>
      <c r="I87" s="4">
        <f t="shared" si="21"/>
        <v>2581.6999999999998</v>
      </c>
      <c r="J87" s="4">
        <f t="shared" si="21"/>
        <v>10073.99</v>
      </c>
      <c r="K87" s="21" t="s">
        <v>395</v>
      </c>
    </row>
    <row r="88" spans="2:11" ht="25.5" x14ac:dyDescent="0.25">
      <c r="B88" s="21"/>
      <c r="C88" s="8"/>
      <c r="D88" s="21"/>
      <c r="E88" s="8" t="s">
        <v>302</v>
      </c>
      <c r="F88" s="4">
        <v>2371</v>
      </c>
      <c r="G88" s="4">
        <v>2539.59</v>
      </c>
      <c r="H88" s="4">
        <v>2581.6999999999998</v>
      </c>
      <c r="I88" s="4">
        <v>2581.6999999999998</v>
      </c>
      <c r="J88" s="4">
        <f>SUM(F88:I88)</f>
        <v>10073.99</v>
      </c>
      <c r="K88" s="21"/>
    </row>
    <row r="89" spans="2:11" ht="25.5" x14ac:dyDescent="0.25">
      <c r="B89" s="21"/>
      <c r="C89" s="8"/>
      <c r="D89" s="21"/>
      <c r="E89" s="8" t="s">
        <v>303</v>
      </c>
      <c r="F89" s="4">
        <v>0</v>
      </c>
      <c r="G89" s="4">
        <v>0</v>
      </c>
      <c r="H89" s="4">
        <v>0</v>
      </c>
      <c r="I89" s="4">
        <v>0</v>
      </c>
      <c r="J89" s="4">
        <f>SUM(F89:I89)</f>
        <v>0</v>
      </c>
      <c r="K89" s="21"/>
    </row>
    <row r="90" spans="2:11" ht="25.5" x14ac:dyDescent="0.25">
      <c r="B90" s="21"/>
      <c r="C90" s="8"/>
      <c r="D90" s="21"/>
      <c r="E90" s="8" t="s">
        <v>304</v>
      </c>
      <c r="F90" s="4">
        <v>0</v>
      </c>
      <c r="G90" s="4">
        <v>0</v>
      </c>
      <c r="H90" s="4">
        <v>0</v>
      </c>
      <c r="I90" s="4">
        <v>0</v>
      </c>
      <c r="J90" s="4">
        <f>SUM(F90:I90)</f>
        <v>0</v>
      </c>
      <c r="K90" s="21"/>
    </row>
    <row r="91" spans="2:11" ht="25.5" x14ac:dyDescent="0.25">
      <c r="B91" s="21"/>
      <c r="C91" s="8"/>
      <c r="D91" s="21"/>
      <c r="E91" s="8" t="s">
        <v>305</v>
      </c>
      <c r="F91" s="4">
        <v>0</v>
      </c>
      <c r="G91" s="4">
        <v>0</v>
      </c>
      <c r="H91" s="4">
        <v>0</v>
      </c>
      <c r="I91" s="4">
        <v>0</v>
      </c>
      <c r="J91" s="4">
        <f>SUM(F91:I91)</f>
        <v>0</v>
      </c>
      <c r="K91" s="21"/>
    </row>
    <row r="92" spans="2:11" x14ac:dyDescent="0.25">
      <c r="B92" s="21" t="s">
        <v>187</v>
      </c>
      <c r="C92" s="8"/>
      <c r="D92" s="21" t="s">
        <v>59</v>
      </c>
      <c r="E92" s="8" t="s">
        <v>307</v>
      </c>
      <c r="F92" s="4">
        <f>SUM(F93:F96)</f>
        <v>128.15</v>
      </c>
      <c r="G92" s="4">
        <f t="shared" ref="G92:J92" si="22">SUM(G93:G96)</f>
        <v>625.63</v>
      </c>
      <c r="H92" s="4">
        <f t="shared" si="22"/>
        <v>625.63</v>
      </c>
      <c r="I92" s="4">
        <f t="shared" si="22"/>
        <v>625.63</v>
      </c>
      <c r="J92" s="4">
        <f t="shared" si="22"/>
        <v>2005.04</v>
      </c>
      <c r="K92" s="21"/>
    </row>
    <row r="93" spans="2:11" ht="25.5" x14ac:dyDescent="0.25">
      <c r="B93" s="21"/>
      <c r="C93" s="8"/>
      <c r="D93" s="21"/>
      <c r="E93" s="8" t="s">
        <v>302</v>
      </c>
      <c r="F93" s="4">
        <v>128.15</v>
      </c>
      <c r="G93" s="4">
        <v>625.63</v>
      </c>
      <c r="H93" s="4">
        <v>625.63</v>
      </c>
      <c r="I93" s="4">
        <v>625.63</v>
      </c>
      <c r="J93" s="4">
        <f>SUM(F93:I93)</f>
        <v>2005.04</v>
      </c>
      <c r="K93" s="21"/>
    </row>
    <row r="94" spans="2:11" ht="25.5" x14ac:dyDescent="0.25">
      <c r="B94" s="21"/>
      <c r="C94" s="8"/>
      <c r="D94" s="21"/>
      <c r="E94" s="8" t="s">
        <v>303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21"/>
    </row>
    <row r="95" spans="2:11" ht="25.5" x14ac:dyDescent="0.25">
      <c r="B95" s="21"/>
      <c r="C95" s="8"/>
      <c r="D95" s="21"/>
      <c r="E95" s="8" t="s">
        <v>304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21"/>
    </row>
    <row r="96" spans="2:11" ht="25.5" x14ac:dyDescent="0.25">
      <c r="B96" s="21"/>
      <c r="C96" s="8"/>
      <c r="D96" s="21"/>
      <c r="E96" s="8" t="s">
        <v>305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21"/>
    </row>
    <row r="97" spans="2:11" x14ac:dyDescent="0.25">
      <c r="B97" s="21" t="s">
        <v>188</v>
      </c>
      <c r="C97" s="8"/>
      <c r="D97" s="21" t="s">
        <v>61</v>
      </c>
      <c r="E97" s="8" t="s">
        <v>307</v>
      </c>
      <c r="F97" s="4">
        <f>SUM(F98:F101)</f>
        <v>100</v>
      </c>
      <c r="G97" s="4">
        <f t="shared" ref="G97:J97" si="23">SUM(G98:G101)</f>
        <v>100</v>
      </c>
      <c r="H97" s="4">
        <f t="shared" si="23"/>
        <v>108.9</v>
      </c>
      <c r="I97" s="4">
        <f t="shared" si="23"/>
        <v>108.9</v>
      </c>
      <c r="J97" s="4">
        <f t="shared" si="23"/>
        <v>417.79999999999995</v>
      </c>
      <c r="K97" s="21" t="s">
        <v>173</v>
      </c>
    </row>
    <row r="98" spans="2:11" ht="25.5" x14ac:dyDescent="0.25">
      <c r="B98" s="21"/>
      <c r="C98" s="8"/>
      <c r="D98" s="21"/>
      <c r="E98" s="8" t="s">
        <v>302</v>
      </c>
      <c r="F98" s="4">
        <v>100</v>
      </c>
      <c r="G98" s="4">
        <v>100</v>
      </c>
      <c r="H98" s="4">
        <v>108.9</v>
      </c>
      <c r="I98" s="4">
        <v>108.9</v>
      </c>
      <c r="J98" s="4">
        <f>SUM(F98:I98)</f>
        <v>417.79999999999995</v>
      </c>
      <c r="K98" s="21"/>
    </row>
    <row r="99" spans="2:11" ht="25.5" x14ac:dyDescent="0.25">
      <c r="B99" s="21"/>
      <c r="C99" s="8"/>
      <c r="D99" s="21"/>
      <c r="E99" s="8" t="s">
        <v>303</v>
      </c>
      <c r="F99" s="4">
        <v>0</v>
      </c>
      <c r="G99" s="4">
        <v>0</v>
      </c>
      <c r="H99" s="4">
        <v>0</v>
      </c>
      <c r="I99" s="4">
        <v>0</v>
      </c>
      <c r="J99" s="4">
        <f>SUM(F99:I99)</f>
        <v>0</v>
      </c>
      <c r="K99" s="21"/>
    </row>
    <row r="100" spans="2:11" ht="25.5" x14ac:dyDescent="0.25">
      <c r="B100" s="21"/>
      <c r="C100" s="8"/>
      <c r="D100" s="21"/>
      <c r="E100" s="8" t="s">
        <v>304</v>
      </c>
      <c r="F100" s="4">
        <v>0</v>
      </c>
      <c r="G100" s="4">
        <v>0</v>
      </c>
      <c r="H100" s="4">
        <v>0</v>
      </c>
      <c r="I100" s="4">
        <v>0</v>
      </c>
      <c r="J100" s="4">
        <f>SUM(F100:I100)</f>
        <v>0</v>
      </c>
      <c r="K100" s="21"/>
    </row>
    <row r="101" spans="2:11" ht="25.5" x14ac:dyDescent="0.25">
      <c r="B101" s="21"/>
      <c r="C101" s="8"/>
      <c r="D101" s="21"/>
      <c r="E101" s="8" t="s">
        <v>305</v>
      </c>
      <c r="F101" s="4">
        <v>0</v>
      </c>
      <c r="G101" s="4">
        <v>0</v>
      </c>
      <c r="H101" s="4">
        <v>0</v>
      </c>
      <c r="I101" s="4">
        <v>0</v>
      </c>
      <c r="J101" s="4">
        <f>SUM(F101:I101)</f>
        <v>0</v>
      </c>
      <c r="K101" s="21"/>
    </row>
    <row r="102" spans="2:11" x14ac:dyDescent="0.25">
      <c r="B102" s="21" t="s">
        <v>189</v>
      </c>
      <c r="C102" s="8"/>
      <c r="D102" s="21" t="s">
        <v>63</v>
      </c>
      <c r="E102" s="8" t="s">
        <v>307</v>
      </c>
      <c r="F102" s="4">
        <f>SUM(F103:F106)</f>
        <v>190.2</v>
      </c>
      <c r="G102" s="4">
        <f t="shared" ref="G102:J102" si="24">SUM(G103:G106)</f>
        <v>190</v>
      </c>
      <c r="H102" s="4">
        <f t="shared" si="24"/>
        <v>199.7</v>
      </c>
      <c r="I102" s="4">
        <f t="shared" si="24"/>
        <v>207.1</v>
      </c>
      <c r="J102" s="4">
        <f t="shared" si="24"/>
        <v>787</v>
      </c>
      <c r="K102" s="21"/>
    </row>
    <row r="103" spans="2:11" ht="25.5" x14ac:dyDescent="0.25">
      <c r="B103" s="21"/>
      <c r="C103" s="8"/>
      <c r="D103" s="21"/>
      <c r="E103" s="8" t="s">
        <v>302</v>
      </c>
      <c r="F103" s="4">
        <v>190.2</v>
      </c>
      <c r="G103" s="4">
        <v>190</v>
      </c>
      <c r="H103" s="4">
        <v>199.7</v>
      </c>
      <c r="I103" s="4">
        <v>207.1</v>
      </c>
      <c r="J103" s="4">
        <f>SUM(F103:I103)</f>
        <v>787</v>
      </c>
      <c r="K103" s="21"/>
    </row>
    <row r="104" spans="2:11" ht="25.5" x14ac:dyDescent="0.25">
      <c r="B104" s="21"/>
      <c r="C104" s="8"/>
      <c r="D104" s="21"/>
      <c r="E104" s="8" t="s">
        <v>303</v>
      </c>
      <c r="F104" s="4">
        <v>0</v>
      </c>
      <c r="G104" s="4">
        <v>0</v>
      </c>
      <c r="H104" s="4">
        <v>0</v>
      </c>
      <c r="I104" s="4">
        <v>0</v>
      </c>
      <c r="J104" s="4">
        <f>SUM(F104:I104)</f>
        <v>0</v>
      </c>
      <c r="K104" s="21"/>
    </row>
    <row r="105" spans="2:11" ht="25.5" x14ac:dyDescent="0.25">
      <c r="B105" s="21"/>
      <c r="C105" s="8"/>
      <c r="D105" s="21"/>
      <c r="E105" s="8" t="s">
        <v>304</v>
      </c>
      <c r="F105" s="4">
        <v>0</v>
      </c>
      <c r="G105" s="4">
        <v>0</v>
      </c>
      <c r="H105" s="4">
        <v>0</v>
      </c>
      <c r="I105" s="4">
        <v>0</v>
      </c>
      <c r="J105" s="4">
        <f>SUM(F105:I105)</f>
        <v>0</v>
      </c>
      <c r="K105" s="21"/>
    </row>
    <row r="106" spans="2:11" ht="25.5" x14ac:dyDescent="0.25">
      <c r="B106" s="21"/>
      <c r="C106" s="8"/>
      <c r="D106" s="21"/>
      <c r="E106" s="8" t="s">
        <v>305</v>
      </c>
      <c r="F106" s="4">
        <v>0</v>
      </c>
      <c r="G106" s="4">
        <v>0</v>
      </c>
      <c r="H106" s="4">
        <v>0</v>
      </c>
      <c r="I106" s="4">
        <v>0</v>
      </c>
      <c r="J106" s="4">
        <f>SUM(F106:I106)</f>
        <v>0</v>
      </c>
      <c r="K106" s="21"/>
    </row>
    <row r="107" spans="2:11" x14ac:dyDescent="0.25">
      <c r="B107" s="21" t="s">
        <v>190</v>
      </c>
      <c r="C107" s="8"/>
      <c r="D107" s="21" t="s">
        <v>65</v>
      </c>
      <c r="E107" s="8" t="s">
        <v>307</v>
      </c>
      <c r="F107" s="4">
        <f>SUM(F108:F111)</f>
        <v>422.55</v>
      </c>
      <c r="G107" s="4">
        <f t="shared" ref="G107:J107" si="25">SUM(G108:G111)</f>
        <v>495</v>
      </c>
      <c r="H107" s="4">
        <f t="shared" si="25"/>
        <v>508.6</v>
      </c>
      <c r="I107" s="4">
        <f t="shared" si="25"/>
        <v>515.4</v>
      </c>
      <c r="J107" s="4">
        <f t="shared" si="25"/>
        <v>1941.5500000000002</v>
      </c>
      <c r="K107" s="21"/>
    </row>
    <row r="108" spans="2:11" ht="25.5" x14ac:dyDescent="0.25">
      <c r="B108" s="21"/>
      <c r="C108" s="8"/>
      <c r="D108" s="21"/>
      <c r="E108" s="8" t="s">
        <v>302</v>
      </c>
      <c r="F108" s="4">
        <v>422.55</v>
      </c>
      <c r="G108" s="4">
        <v>495</v>
      </c>
      <c r="H108" s="4">
        <v>508.6</v>
      </c>
      <c r="I108" s="4">
        <v>515.4</v>
      </c>
      <c r="J108" s="4">
        <f>SUM(F108:I108)</f>
        <v>1941.5500000000002</v>
      </c>
      <c r="K108" s="21"/>
    </row>
    <row r="109" spans="2:11" ht="25.5" x14ac:dyDescent="0.25">
      <c r="B109" s="21"/>
      <c r="C109" s="8"/>
      <c r="D109" s="21"/>
      <c r="E109" s="8" t="s">
        <v>303</v>
      </c>
      <c r="F109" s="4">
        <v>0</v>
      </c>
      <c r="G109" s="4">
        <v>0</v>
      </c>
      <c r="H109" s="4">
        <v>0</v>
      </c>
      <c r="I109" s="4">
        <v>0</v>
      </c>
      <c r="J109" s="4">
        <f>SUM(F109:I109)</f>
        <v>0</v>
      </c>
      <c r="K109" s="21"/>
    </row>
    <row r="110" spans="2:11" ht="25.5" x14ac:dyDescent="0.25">
      <c r="B110" s="21"/>
      <c r="C110" s="8"/>
      <c r="D110" s="21"/>
      <c r="E110" s="8" t="s">
        <v>304</v>
      </c>
      <c r="F110" s="4">
        <v>0</v>
      </c>
      <c r="G110" s="4">
        <v>0</v>
      </c>
      <c r="H110" s="4">
        <v>0</v>
      </c>
      <c r="I110" s="4">
        <v>0</v>
      </c>
      <c r="J110" s="4">
        <f>SUM(F110:I110)</f>
        <v>0</v>
      </c>
      <c r="K110" s="21"/>
    </row>
    <row r="111" spans="2:11" ht="25.5" x14ac:dyDescent="0.25">
      <c r="B111" s="21"/>
      <c r="C111" s="8"/>
      <c r="D111" s="21"/>
      <c r="E111" s="8" t="s">
        <v>305</v>
      </c>
      <c r="F111" s="4">
        <v>0</v>
      </c>
      <c r="G111" s="4">
        <v>0</v>
      </c>
      <c r="H111" s="4">
        <v>0</v>
      </c>
      <c r="I111" s="4">
        <v>0</v>
      </c>
      <c r="J111" s="4">
        <f>SUM(F111:I111)</f>
        <v>0</v>
      </c>
      <c r="K111" s="21"/>
    </row>
    <row r="112" spans="2:11" x14ac:dyDescent="0.25">
      <c r="B112" s="21" t="s">
        <v>191</v>
      </c>
      <c r="C112" s="8"/>
      <c r="D112" s="21" t="s">
        <v>67</v>
      </c>
      <c r="E112" s="8" t="s">
        <v>307</v>
      </c>
      <c r="F112" s="4">
        <f>SUM(F113:F116)</f>
        <v>282</v>
      </c>
      <c r="G112" s="4">
        <f t="shared" ref="G112:J112" si="26">SUM(G113:G116)</f>
        <v>330.77</v>
      </c>
      <c r="H112" s="4">
        <f t="shared" si="26"/>
        <v>337</v>
      </c>
      <c r="I112" s="4">
        <f t="shared" si="26"/>
        <v>337</v>
      </c>
      <c r="J112" s="4">
        <f t="shared" si="26"/>
        <v>1286.77</v>
      </c>
      <c r="K112" s="21" t="s">
        <v>173</v>
      </c>
    </row>
    <row r="113" spans="2:11" ht="25.5" x14ac:dyDescent="0.25">
      <c r="B113" s="21"/>
      <c r="C113" s="8"/>
      <c r="D113" s="21"/>
      <c r="E113" s="8" t="s">
        <v>302</v>
      </c>
      <c r="F113" s="4">
        <v>282</v>
      </c>
      <c r="G113" s="4">
        <v>330.77</v>
      </c>
      <c r="H113" s="4">
        <v>337</v>
      </c>
      <c r="I113" s="4">
        <v>337</v>
      </c>
      <c r="J113" s="4">
        <f>SUM(F113:I113)</f>
        <v>1286.77</v>
      </c>
      <c r="K113" s="21"/>
    </row>
    <row r="114" spans="2:11" ht="25.5" x14ac:dyDescent="0.25">
      <c r="B114" s="21"/>
      <c r="C114" s="8"/>
      <c r="D114" s="21"/>
      <c r="E114" s="8" t="s">
        <v>303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21"/>
    </row>
    <row r="115" spans="2:11" ht="25.5" x14ac:dyDescent="0.25">
      <c r="B115" s="21"/>
      <c r="C115" s="8"/>
      <c r="D115" s="21"/>
      <c r="E115" s="8" t="s">
        <v>304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21"/>
    </row>
    <row r="116" spans="2:11" ht="25.5" x14ac:dyDescent="0.25">
      <c r="B116" s="21"/>
      <c r="C116" s="8"/>
      <c r="D116" s="21"/>
      <c r="E116" s="8" t="s">
        <v>305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21"/>
    </row>
    <row r="117" spans="2:11" x14ac:dyDescent="0.25">
      <c r="B117" s="21" t="s">
        <v>192</v>
      </c>
      <c r="C117" s="8"/>
      <c r="D117" s="21" t="s">
        <v>68</v>
      </c>
      <c r="E117" s="8" t="s">
        <v>307</v>
      </c>
      <c r="F117" s="4">
        <f>SUM(F118:F121)</f>
        <v>0</v>
      </c>
      <c r="G117" s="4">
        <f t="shared" ref="G117:J117" si="27">SUM(G118:G121)</f>
        <v>10</v>
      </c>
      <c r="H117" s="4">
        <f t="shared" si="27"/>
        <v>156.4</v>
      </c>
      <c r="I117" s="4">
        <f t="shared" si="27"/>
        <v>163.30000000000001</v>
      </c>
      <c r="J117" s="4">
        <f t="shared" si="27"/>
        <v>329.70000000000005</v>
      </c>
      <c r="K117" s="21"/>
    </row>
    <row r="118" spans="2:11" ht="25.5" x14ac:dyDescent="0.25">
      <c r="B118" s="21"/>
      <c r="C118" s="8"/>
      <c r="D118" s="21"/>
      <c r="E118" s="8" t="s">
        <v>302</v>
      </c>
      <c r="F118" s="4">
        <v>0</v>
      </c>
      <c r="G118" s="4">
        <v>10</v>
      </c>
      <c r="H118" s="4">
        <v>156.4</v>
      </c>
      <c r="I118" s="4">
        <v>163.30000000000001</v>
      </c>
      <c r="J118" s="4">
        <f>SUM(F118:I118)</f>
        <v>329.70000000000005</v>
      </c>
      <c r="K118" s="21"/>
    </row>
    <row r="119" spans="2:11" ht="25.5" x14ac:dyDescent="0.25">
      <c r="B119" s="21"/>
      <c r="C119" s="8"/>
      <c r="D119" s="21"/>
      <c r="E119" s="8" t="s">
        <v>303</v>
      </c>
      <c r="F119" s="4">
        <v>0</v>
      </c>
      <c r="G119" s="4">
        <v>0</v>
      </c>
      <c r="H119" s="4">
        <v>0</v>
      </c>
      <c r="I119" s="4">
        <v>0</v>
      </c>
      <c r="J119" s="4">
        <f>SUM(F119:I119)</f>
        <v>0</v>
      </c>
      <c r="K119" s="21"/>
    </row>
    <row r="120" spans="2:11" ht="25.5" x14ac:dyDescent="0.25">
      <c r="B120" s="21"/>
      <c r="C120" s="8"/>
      <c r="D120" s="21"/>
      <c r="E120" s="8" t="s">
        <v>304</v>
      </c>
      <c r="F120" s="4">
        <v>0</v>
      </c>
      <c r="G120" s="4">
        <v>0</v>
      </c>
      <c r="H120" s="4">
        <v>0</v>
      </c>
      <c r="I120" s="4">
        <v>0</v>
      </c>
      <c r="J120" s="4">
        <f>SUM(F120:I120)</f>
        <v>0</v>
      </c>
      <c r="K120" s="21"/>
    </row>
    <row r="121" spans="2:11" ht="25.5" x14ac:dyDescent="0.25">
      <c r="B121" s="21"/>
      <c r="C121" s="8"/>
      <c r="D121" s="21"/>
      <c r="E121" s="8" t="s">
        <v>305</v>
      </c>
      <c r="F121" s="4">
        <v>0</v>
      </c>
      <c r="G121" s="4">
        <v>0</v>
      </c>
      <c r="H121" s="4">
        <v>0</v>
      </c>
      <c r="I121" s="4">
        <v>0</v>
      </c>
      <c r="J121" s="4">
        <f>SUM(F121:I121)</f>
        <v>0</v>
      </c>
      <c r="K121" s="21"/>
    </row>
    <row r="122" spans="2:11" x14ac:dyDescent="0.25">
      <c r="B122" s="21" t="s">
        <v>193</v>
      </c>
      <c r="C122" s="8"/>
      <c r="D122" s="21" t="s">
        <v>70</v>
      </c>
      <c r="E122" s="8" t="s">
        <v>307</v>
      </c>
      <c r="F122" s="4">
        <f>SUM(F123:F126)</f>
        <v>85</v>
      </c>
      <c r="G122" s="4">
        <f t="shared" ref="G122:J122" si="28">SUM(G123:G126)</f>
        <v>0</v>
      </c>
      <c r="H122" s="4">
        <f t="shared" si="28"/>
        <v>0</v>
      </c>
      <c r="I122" s="4">
        <f t="shared" si="28"/>
        <v>0</v>
      </c>
      <c r="J122" s="4">
        <f t="shared" si="28"/>
        <v>85</v>
      </c>
      <c r="K122" s="21"/>
    </row>
    <row r="123" spans="2:11" ht="25.5" x14ac:dyDescent="0.25">
      <c r="B123" s="21"/>
      <c r="C123" s="8"/>
      <c r="D123" s="21"/>
      <c r="E123" s="8" t="s">
        <v>302</v>
      </c>
      <c r="F123" s="4">
        <v>85</v>
      </c>
      <c r="G123" s="4">
        <v>0</v>
      </c>
      <c r="H123" s="4">
        <v>0</v>
      </c>
      <c r="I123" s="4">
        <v>0</v>
      </c>
      <c r="J123" s="4">
        <f>SUM(F123:I123)</f>
        <v>85</v>
      </c>
      <c r="K123" s="21"/>
    </row>
    <row r="124" spans="2:11" ht="25.5" x14ac:dyDescent="0.25">
      <c r="B124" s="21"/>
      <c r="C124" s="8"/>
      <c r="D124" s="21"/>
      <c r="E124" s="8" t="s">
        <v>303</v>
      </c>
      <c r="F124" s="4">
        <v>0</v>
      </c>
      <c r="G124" s="4">
        <v>0</v>
      </c>
      <c r="H124" s="4">
        <v>0</v>
      </c>
      <c r="I124" s="4">
        <v>0</v>
      </c>
      <c r="J124" s="4">
        <f>SUM(F124:I124)</f>
        <v>0</v>
      </c>
      <c r="K124" s="21"/>
    </row>
    <row r="125" spans="2:11" ht="25.5" x14ac:dyDescent="0.25">
      <c r="B125" s="21"/>
      <c r="C125" s="8"/>
      <c r="D125" s="21"/>
      <c r="E125" s="8" t="s">
        <v>304</v>
      </c>
      <c r="F125" s="4">
        <v>0</v>
      </c>
      <c r="G125" s="4">
        <v>0</v>
      </c>
      <c r="H125" s="4">
        <v>0</v>
      </c>
      <c r="I125" s="4">
        <v>0</v>
      </c>
      <c r="J125" s="4">
        <f>SUM(F125:I125)</f>
        <v>0</v>
      </c>
      <c r="K125" s="21"/>
    </row>
    <row r="126" spans="2:11" ht="25.5" x14ac:dyDescent="0.25">
      <c r="B126" s="21"/>
      <c r="C126" s="8"/>
      <c r="D126" s="21"/>
      <c r="E126" s="8" t="s">
        <v>305</v>
      </c>
      <c r="F126" s="4">
        <v>0</v>
      </c>
      <c r="G126" s="4">
        <v>0</v>
      </c>
      <c r="H126" s="4">
        <v>0</v>
      </c>
      <c r="I126" s="4">
        <v>0</v>
      </c>
      <c r="J126" s="4">
        <f>SUM(F126:I126)</f>
        <v>0</v>
      </c>
      <c r="K126" s="21"/>
    </row>
    <row r="127" spans="2:11" x14ac:dyDescent="0.25">
      <c r="B127" s="21" t="s">
        <v>194</v>
      </c>
      <c r="C127" s="8"/>
      <c r="D127" s="21" t="s">
        <v>72</v>
      </c>
      <c r="E127" s="8" t="s">
        <v>307</v>
      </c>
      <c r="F127" s="4">
        <f>SUM(F128:F131)</f>
        <v>1623.3</v>
      </c>
      <c r="G127" s="4">
        <f t="shared" ref="G127:J127" si="29">SUM(G128:G131)</f>
        <v>1623.3</v>
      </c>
      <c r="H127" s="4">
        <f t="shared" si="29"/>
        <v>0</v>
      </c>
      <c r="I127" s="4">
        <f t="shared" si="29"/>
        <v>0</v>
      </c>
      <c r="J127" s="4">
        <f t="shared" si="29"/>
        <v>3246.6</v>
      </c>
      <c r="K127" s="21" t="s">
        <v>286</v>
      </c>
    </row>
    <row r="128" spans="2:11" ht="25.5" x14ac:dyDescent="0.25">
      <c r="B128" s="21"/>
      <c r="C128" s="8"/>
      <c r="D128" s="21"/>
      <c r="E128" s="8" t="s">
        <v>302</v>
      </c>
      <c r="F128" s="4">
        <v>1623.3</v>
      </c>
      <c r="G128" s="4">
        <v>1623.3</v>
      </c>
      <c r="H128" s="4">
        <v>0</v>
      </c>
      <c r="I128" s="4">
        <v>0</v>
      </c>
      <c r="J128" s="4">
        <f>SUM(F128:I128)</f>
        <v>3246.6</v>
      </c>
      <c r="K128" s="21"/>
    </row>
    <row r="129" spans="2:11" ht="25.5" x14ac:dyDescent="0.25">
      <c r="B129" s="21"/>
      <c r="C129" s="8"/>
      <c r="D129" s="21"/>
      <c r="E129" s="8" t="s">
        <v>303</v>
      </c>
      <c r="F129" s="4">
        <v>0</v>
      </c>
      <c r="G129" s="4">
        <v>0</v>
      </c>
      <c r="H129" s="4">
        <v>0</v>
      </c>
      <c r="I129" s="4">
        <v>0</v>
      </c>
      <c r="J129" s="4">
        <f>SUM(F129:I129)</f>
        <v>0</v>
      </c>
      <c r="K129" s="21"/>
    </row>
    <row r="130" spans="2:11" ht="25.5" x14ac:dyDescent="0.25">
      <c r="B130" s="21"/>
      <c r="C130" s="8"/>
      <c r="D130" s="21"/>
      <c r="E130" s="8" t="s">
        <v>304</v>
      </c>
      <c r="F130" s="4">
        <v>0</v>
      </c>
      <c r="G130" s="4">
        <v>0</v>
      </c>
      <c r="H130" s="4">
        <v>0</v>
      </c>
      <c r="I130" s="4">
        <v>0</v>
      </c>
      <c r="J130" s="4">
        <f>SUM(F130:I130)</f>
        <v>0</v>
      </c>
      <c r="K130" s="21"/>
    </row>
    <row r="131" spans="2:11" ht="25.5" x14ac:dyDescent="0.25">
      <c r="B131" s="21"/>
      <c r="C131" s="8"/>
      <c r="D131" s="21"/>
      <c r="E131" s="8" t="s">
        <v>305</v>
      </c>
      <c r="F131" s="4">
        <v>0</v>
      </c>
      <c r="G131" s="4">
        <v>0</v>
      </c>
      <c r="H131" s="4">
        <v>0</v>
      </c>
      <c r="I131" s="4">
        <v>0</v>
      </c>
      <c r="J131" s="4">
        <f>SUM(F131:I131)</f>
        <v>0</v>
      </c>
      <c r="K131" s="21"/>
    </row>
    <row r="132" spans="2:11" x14ac:dyDescent="0.25">
      <c r="B132" s="21" t="s">
        <v>195</v>
      </c>
      <c r="C132" s="8"/>
      <c r="D132" s="21" t="s">
        <v>73</v>
      </c>
      <c r="E132" s="8" t="s">
        <v>307</v>
      </c>
      <c r="F132" s="4">
        <f>SUM(F133:F136)</f>
        <v>150</v>
      </c>
      <c r="G132" s="4">
        <f t="shared" ref="G132:J132" si="30">SUM(G133:G136)</f>
        <v>0</v>
      </c>
      <c r="H132" s="4">
        <f t="shared" si="30"/>
        <v>150</v>
      </c>
      <c r="I132" s="4">
        <f t="shared" si="30"/>
        <v>150</v>
      </c>
      <c r="J132" s="4">
        <f t="shared" si="30"/>
        <v>450</v>
      </c>
      <c r="K132" s="21" t="s">
        <v>173</v>
      </c>
    </row>
    <row r="133" spans="2:11" ht="25.5" x14ac:dyDescent="0.25">
      <c r="B133" s="21"/>
      <c r="C133" s="8"/>
      <c r="D133" s="21"/>
      <c r="E133" s="8" t="s">
        <v>302</v>
      </c>
      <c r="F133" s="4">
        <v>150</v>
      </c>
      <c r="G133" s="4">
        <v>0</v>
      </c>
      <c r="H133" s="4">
        <v>150</v>
      </c>
      <c r="I133" s="4">
        <v>150</v>
      </c>
      <c r="J133" s="4">
        <f>SUM(F133:I133)</f>
        <v>450</v>
      </c>
      <c r="K133" s="21"/>
    </row>
    <row r="134" spans="2:11" ht="25.5" x14ac:dyDescent="0.25">
      <c r="B134" s="21"/>
      <c r="C134" s="8"/>
      <c r="D134" s="21"/>
      <c r="E134" s="8" t="s">
        <v>303</v>
      </c>
      <c r="F134" s="4">
        <v>0</v>
      </c>
      <c r="G134" s="4">
        <v>0</v>
      </c>
      <c r="H134" s="4">
        <v>0</v>
      </c>
      <c r="I134" s="4">
        <v>0</v>
      </c>
      <c r="J134" s="4">
        <f>SUM(F134:I134)</f>
        <v>0</v>
      </c>
      <c r="K134" s="21"/>
    </row>
    <row r="135" spans="2:11" ht="25.5" x14ac:dyDescent="0.25">
      <c r="B135" s="21"/>
      <c r="C135" s="8"/>
      <c r="D135" s="21"/>
      <c r="E135" s="8" t="s">
        <v>304</v>
      </c>
      <c r="F135" s="4">
        <v>0</v>
      </c>
      <c r="G135" s="4">
        <v>0</v>
      </c>
      <c r="H135" s="4">
        <v>0</v>
      </c>
      <c r="I135" s="4">
        <v>0</v>
      </c>
      <c r="J135" s="4">
        <f>SUM(F135:I135)</f>
        <v>0</v>
      </c>
      <c r="K135" s="21"/>
    </row>
    <row r="136" spans="2:11" ht="25.5" x14ac:dyDescent="0.25">
      <c r="B136" s="21"/>
      <c r="C136" s="8"/>
      <c r="D136" s="21"/>
      <c r="E136" s="8" t="s">
        <v>305</v>
      </c>
      <c r="F136" s="4">
        <v>0</v>
      </c>
      <c r="G136" s="4">
        <v>0</v>
      </c>
      <c r="H136" s="4">
        <v>0</v>
      </c>
      <c r="I136" s="4">
        <v>0</v>
      </c>
      <c r="J136" s="4">
        <f>SUM(F136:I136)</f>
        <v>0</v>
      </c>
      <c r="K136" s="21"/>
    </row>
    <row r="137" spans="2:11" x14ac:dyDescent="0.25">
      <c r="B137" s="22" t="s">
        <v>75</v>
      </c>
      <c r="C137" s="19"/>
      <c r="D137" s="22" t="s">
        <v>76</v>
      </c>
      <c r="E137" s="8" t="s">
        <v>307</v>
      </c>
      <c r="F137" s="35">
        <f>F142+F147+F152+F157+F162+F167+F172+F177+F182+F187+F192+F197+F202</f>
        <v>24297.744999999999</v>
      </c>
      <c r="G137" s="35">
        <f t="shared" ref="G137:J137" si="31">G142+G147+G152+G157+G162+G167+G172+G177+G182+G187+G192+G197+G202</f>
        <v>22051.790999999997</v>
      </c>
      <c r="H137" s="35">
        <f t="shared" si="31"/>
        <v>22268.751</v>
      </c>
      <c r="I137" s="35">
        <f t="shared" si="31"/>
        <v>21461.477999999999</v>
      </c>
      <c r="J137" s="35">
        <f t="shared" si="31"/>
        <v>90079.764999999999</v>
      </c>
      <c r="K137" s="21"/>
    </row>
    <row r="138" spans="2:11" ht="25.5" x14ac:dyDescent="0.25">
      <c r="B138" s="22"/>
      <c r="C138" s="19"/>
      <c r="D138" s="22"/>
      <c r="E138" s="8" t="s">
        <v>302</v>
      </c>
      <c r="F138" s="35">
        <f>F143+F148+F153+F158+F163+F168+F173+F178+F183+F188+F193+F198+F203</f>
        <v>20934.565000000002</v>
      </c>
      <c r="G138" s="35">
        <f t="shared" ref="G138:J138" si="32">G143+G148+G153+G158+G163+G168+G173+G178+G183+G188+G193+G198+G203</f>
        <v>22051.790999999997</v>
      </c>
      <c r="H138" s="35">
        <f t="shared" si="32"/>
        <v>22268.751</v>
      </c>
      <c r="I138" s="35">
        <f t="shared" si="32"/>
        <v>21461.477999999999</v>
      </c>
      <c r="J138" s="35">
        <f t="shared" si="32"/>
        <v>86716.585000000006</v>
      </c>
      <c r="K138" s="21"/>
    </row>
    <row r="139" spans="2:11" ht="25.5" x14ac:dyDescent="0.25">
      <c r="B139" s="22"/>
      <c r="C139" s="19"/>
      <c r="D139" s="22"/>
      <c r="E139" s="8" t="s">
        <v>303</v>
      </c>
      <c r="F139" s="35">
        <f>F144+F149+F154+F159+F164+F169+F174+F179+F184+F189+F194+F199+F204</f>
        <v>3363.18</v>
      </c>
      <c r="G139" s="35">
        <f t="shared" ref="G139:J139" si="33">G144+G149+G154+G159+G164+G169+G174+G179+G184+G189+G194+G199+G204</f>
        <v>0</v>
      </c>
      <c r="H139" s="35">
        <f t="shared" si="33"/>
        <v>0</v>
      </c>
      <c r="I139" s="35">
        <f t="shared" si="33"/>
        <v>0</v>
      </c>
      <c r="J139" s="35">
        <f t="shared" si="33"/>
        <v>3363.18</v>
      </c>
      <c r="K139" s="21"/>
    </row>
    <row r="140" spans="2:11" ht="25.5" x14ac:dyDescent="0.25">
      <c r="B140" s="22"/>
      <c r="C140" s="19"/>
      <c r="D140" s="22"/>
      <c r="E140" s="8" t="s">
        <v>304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21"/>
    </row>
    <row r="141" spans="2:11" ht="25.5" x14ac:dyDescent="0.25">
      <c r="B141" s="22"/>
      <c r="C141" s="19"/>
      <c r="D141" s="22"/>
      <c r="E141" s="8" t="s">
        <v>305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21"/>
    </row>
    <row r="142" spans="2:11" x14ac:dyDescent="0.25">
      <c r="B142" s="21" t="s">
        <v>196</v>
      </c>
      <c r="C142" s="8"/>
      <c r="D142" s="21" t="s">
        <v>78</v>
      </c>
      <c r="E142" s="8" t="s">
        <v>307</v>
      </c>
      <c r="F142" s="4">
        <f>SUM(F143:F146)</f>
        <v>300.8</v>
      </c>
      <c r="G142" s="4">
        <f t="shared" ref="G142:J142" si="34">SUM(G143:G146)</f>
        <v>130.19999999999999</v>
      </c>
      <c r="H142" s="4">
        <f t="shared" si="34"/>
        <v>0</v>
      </c>
      <c r="I142" s="4">
        <f t="shared" si="34"/>
        <v>0</v>
      </c>
      <c r="J142" s="4">
        <f t="shared" si="34"/>
        <v>431</v>
      </c>
      <c r="K142" s="21" t="s">
        <v>282</v>
      </c>
    </row>
    <row r="143" spans="2:11" ht="25.5" x14ac:dyDescent="0.25">
      <c r="B143" s="21"/>
      <c r="C143" s="8"/>
      <c r="D143" s="21"/>
      <c r="E143" s="8" t="s">
        <v>302</v>
      </c>
      <c r="F143" s="4">
        <v>300.8</v>
      </c>
      <c r="G143" s="4">
        <f>300.2-170</f>
        <v>130.19999999999999</v>
      </c>
      <c r="H143" s="4">
        <v>0</v>
      </c>
      <c r="I143" s="4">
        <v>0</v>
      </c>
      <c r="J143" s="4">
        <f>SUM(F143:I143)</f>
        <v>431</v>
      </c>
      <c r="K143" s="21"/>
    </row>
    <row r="144" spans="2:11" ht="25.5" x14ac:dyDescent="0.25">
      <c r="B144" s="21"/>
      <c r="C144" s="8"/>
      <c r="D144" s="21"/>
      <c r="E144" s="8" t="s">
        <v>303</v>
      </c>
      <c r="F144" s="4">
        <v>0</v>
      </c>
      <c r="G144" s="4">
        <v>0</v>
      </c>
      <c r="H144" s="4">
        <v>0</v>
      </c>
      <c r="I144" s="4">
        <v>0</v>
      </c>
      <c r="J144" s="4">
        <f>SUM(F144:I144)</f>
        <v>0</v>
      </c>
      <c r="K144" s="21"/>
    </row>
    <row r="145" spans="2:11" ht="25.5" x14ac:dyDescent="0.25">
      <c r="B145" s="21"/>
      <c r="C145" s="8"/>
      <c r="D145" s="21"/>
      <c r="E145" s="8" t="s">
        <v>304</v>
      </c>
      <c r="F145" s="4">
        <v>0</v>
      </c>
      <c r="G145" s="4">
        <v>0</v>
      </c>
      <c r="H145" s="4">
        <v>0</v>
      </c>
      <c r="I145" s="4">
        <v>0</v>
      </c>
      <c r="J145" s="4">
        <f>SUM(F145:I145)</f>
        <v>0</v>
      </c>
      <c r="K145" s="21"/>
    </row>
    <row r="146" spans="2:11" ht="25.5" x14ac:dyDescent="0.25">
      <c r="B146" s="21"/>
      <c r="C146" s="8"/>
      <c r="D146" s="21"/>
      <c r="E146" s="8" t="s">
        <v>305</v>
      </c>
      <c r="F146" s="4">
        <v>0</v>
      </c>
      <c r="G146" s="4">
        <v>0</v>
      </c>
      <c r="H146" s="4">
        <v>0</v>
      </c>
      <c r="I146" s="4">
        <v>0</v>
      </c>
      <c r="J146" s="4">
        <f>SUM(F146:I146)</f>
        <v>0</v>
      </c>
      <c r="K146" s="21"/>
    </row>
    <row r="147" spans="2:11" x14ac:dyDescent="0.25">
      <c r="B147" s="43" t="s">
        <v>197</v>
      </c>
      <c r="C147" s="8"/>
      <c r="D147" s="21" t="s">
        <v>312</v>
      </c>
      <c r="E147" s="8" t="s">
        <v>307</v>
      </c>
      <c r="F147" s="4">
        <f>SUM(F148:F151)</f>
        <v>0</v>
      </c>
      <c r="G147" s="4">
        <f t="shared" ref="G147:J147" si="35">SUM(G148:G151)</f>
        <v>0</v>
      </c>
      <c r="H147" s="4">
        <f t="shared" si="35"/>
        <v>300</v>
      </c>
      <c r="I147" s="4">
        <f t="shared" si="35"/>
        <v>0</v>
      </c>
      <c r="J147" s="4">
        <f t="shared" si="35"/>
        <v>300</v>
      </c>
      <c r="K147" s="21"/>
    </row>
    <row r="148" spans="2:11" ht="25.5" x14ac:dyDescent="0.25">
      <c r="B148" s="21"/>
      <c r="C148" s="8"/>
      <c r="D148" s="21"/>
      <c r="E148" s="8" t="s">
        <v>302</v>
      </c>
      <c r="F148" s="4">
        <v>0</v>
      </c>
      <c r="G148" s="4">
        <v>0</v>
      </c>
      <c r="H148" s="4">
        <v>300</v>
      </c>
      <c r="I148" s="4">
        <v>0</v>
      </c>
      <c r="J148" s="4">
        <f>SUM(F148:I148)</f>
        <v>300</v>
      </c>
      <c r="K148" s="21"/>
    </row>
    <row r="149" spans="2:11" ht="25.5" x14ac:dyDescent="0.25">
      <c r="B149" s="21"/>
      <c r="C149" s="8"/>
      <c r="D149" s="21"/>
      <c r="E149" s="8" t="s">
        <v>303</v>
      </c>
      <c r="F149" s="4">
        <v>0</v>
      </c>
      <c r="G149" s="4">
        <v>0</v>
      </c>
      <c r="H149" s="4">
        <v>0</v>
      </c>
      <c r="I149" s="4">
        <v>0</v>
      </c>
      <c r="J149" s="4">
        <f>SUM(F149:I149)</f>
        <v>0</v>
      </c>
      <c r="K149" s="21"/>
    </row>
    <row r="150" spans="2:11" ht="25.5" x14ac:dyDescent="0.25">
      <c r="B150" s="21"/>
      <c r="C150" s="8"/>
      <c r="D150" s="21"/>
      <c r="E150" s="8" t="s">
        <v>304</v>
      </c>
      <c r="F150" s="4">
        <v>0</v>
      </c>
      <c r="G150" s="4">
        <v>0</v>
      </c>
      <c r="H150" s="4">
        <v>0</v>
      </c>
      <c r="I150" s="4">
        <v>0</v>
      </c>
      <c r="J150" s="4">
        <f>SUM(F150:I150)</f>
        <v>0</v>
      </c>
      <c r="K150" s="21"/>
    </row>
    <row r="151" spans="2:11" ht="25.5" x14ac:dyDescent="0.25">
      <c r="B151" s="21"/>
      <c r="C151" s="8"/>
      <c r="D151" s="21"/>
      <c r="E151" s="8" t="s">
        <v>305</v>
      </c>
      <c r="F151" s="4">
        <v>0</v>
      </c>
      <c r="G151" s="4">
        <v>0</v>
      </c>
      <c r="H151" s="4">
        <v>0</v>
      </c>
      <c r="I151" s="4">
        <v>0</v>
      </c>
      <c r="J151" s="4">
        <f>SUM(F151:I151)</f>
        <v>0</v>
      </c>
      <c r="K151" s="21"/>
    </row>
    <row r="152" spans="2:11" x14ac:dyDescent="0.25">
      <c r="B152" s="21" t="s">
        <v>198</v>
      </c>
      <c r="C152" s="8"/>
      <c r="D152" s="21" t="s">
        <v>82</v>
      </c>
      <c r="E152" s="8" t="s">
        <v>307</v>
      </c>
      <c r="F152" s="4">
        <f>SUM(F153:F156)</f>
        <v>1013.9</v>
      </c>
      <c r="G152" s="4">
        <f t="shared" ref="G152:J152" si="36">SUM(G153:G156)</f>
        <v>186.2</v>
      </c>
      <c r="H152" s="4">
        <f t="shared" si="36"/>
        <v>0</v>
      </c>
      <c r="I152" s="4">
        <f t="shared" si="36"/>
        <v>0</v>
      </c>
      <c r="J152" s="4">
        <f t="shared" si="36"/>
        <v>1200.0999999999999</v>
      </c>
      <c r="K152" s="21" t="s">
        <v>173</v>
      </c>
    </row>
    <row r="153" spans="2:11" ht="25.5" x14ac:dyDescent="0.25">
      <c r="B153" s="21"/>
      <c r="C153" s="8"/>
      <c r="D153" s="21"/>
      <c r="E153" s="8" t="s">
        <v>302</v>
      </c>
      <c r="F153" s="4">
        <v>1013.9</v>
      </c>
      <c r="G153" s="4">
        <v>186.2</v>
      </c>
      <c r="H153" s="4">
        <v>0</v>
      </c>
      <c r="I153" s="4">
        <v>0</v>
      </c>
      <c r="J153" s="4">
        <f>SUM(F153:I153)</f>
        <v>1200.0999999999999</v>
      </c>
      <c r="K153" s="21"/>
    </row>
    <row r="154" spans="2:11" ht="25.5" x14ac:dyDescent="0.25">
      <c r="B154" s="21"/>
      <c r="C154" s="8"/>
      <c r="D154" s="21"/>
      <c r="E154" s="8" t="s">
        <v>303</v>
      </c>
      <c r="F154" s="4">
        <v>0</v>
      </c>
      <c r="G154" s="4">
        <v>0</v>
      </c>
      <c r="H154" s="4">
        <v>0</v>
      </c>
      <c r="I154" s="4">
        <v>0</v>
      </c>
      <c r="J154" s="4">
        <f>SUM(F154:I154)</f>
        <v>0</v>
      </c>
      <c r="K154" s="21"/>
    </row>
    <row r="155" spans="2:11" ht="25.5" x14ac:dyDescent="0.25">
      <c r="B155" s="21"/>
      <c r="C155" s="8"/>
      <c r="D155" s="21"/>
      <c r="E155" s="8" t="s">
        <v>304</v>
      </c>
      <c r="F155" s="4">
        <v>0</v>
      </c>
      <c r="G155" s="4">
        <v>0</v>
      </c>
      <c r="H155" s="4">
        <v>0</v>
      </c>
      <c r="I155" s="4">
        <v>0</v>
      </c>
      <c r="J155" s="4">
        <f>SUM(F155:I155)</f>
        <v>0</v>
      </c>
      <c r="K155" s="21"/>
    </row>
    <row r="156" spans="2:11" ht="25.5" x14ac:dyDescent="0.25">
      <c r="B156" s="21"/>
      <c r="C156" s="8"/>
      <c r="D156" s="21"/>
      <c r="E156" s="8" t="s">
        <v>305</v>
      </c>
      <c r="F156" s="4">
        <v>0</v>
      </c>
      <c r="G156" s="4">
        <v>0</v>
      </c>
      <c r="H156" s="4">
        <v>0</v>
      </c>
      <c r="I156" s="4">
        <v>0</v>
      </c>
      <c r="J156" s="4">
        <f>SUM(F156:I156)</f>
        <v>0</v>
      </c>
      <c r="K156" s="21"/>
    </row>
    <row r="157" spans="2:11" x14ac:dyDescent="0.25">
      <c r="B157" s="21" t="s">
        <v>199</v>
      </c>
      <c r="C157" s="8"/>
      <c r="D157" s="21" t="s">
        <v>84</v>
      </c>
      <c r="E157" s="8" t="s">
        <v>307</v>
      </c>
      <c r="F157" s="4">
        <f>SUM(F158:F161)</f>
        <v>3736.87</v>
      </c>
      <c r="G157" s="4">
        <f t="shared" ref="G157:J157" si="37">SUM(G158:G161)</f>
        <v>422.5</v>
      </c>
      <c r="H157" s="4">
        <f t="shared" si="37"/>
        <v>0</v>
      </c>
      <c r="I157" s="4">
        <f t="shared" si="37"/>
        <v>0</v>
      </c>
      <c r="J157" s="4">
        <f t="shared" si="37"/>
        <v>4159.37</v>
      </c>
      <c r="K157" s="21" t="s">
        <v>349</v>
      </c>
    </row>
    <row r="158" spans="2:11" ht="25.5" x14ac:dyDescent="0.25">
      <c r="B158" s="21"/>
      <c r="C158" s="8"/>
      <c r="D158" s="21"/>
      <c r="E158" s="8" t="s">
        <v>302</v>
      </c>
      <c r="F158" s="4">
        <v>373.69</v>
      </c>
      <c r="G158" s="4">
        <v>422.5</v>
      </c>
      <c r="H158" s="4">
        <v>0</v>
      </c>
      <c r="I158" s="4">
        <v>0</v>
      </c>
      <c r="J158" s="4">
        <f>SUM(F158:I158)</f>
        <v>796.19</v>
      </c>
      <c r="K158" s="21"/>
    </row>
    <row r="159" spans="2:11" ht="25.5" x14ac:dyDescent="0.25">
      <c r="B159" s="21"/>
      <c r="C159" s="8"/>
      <c r="D159" s="21"/>
      <c r="E159" s="8" t="s">
        <v>303</v>
      </c>
      <c r="F159" s="4">
        <v>3363.18</v>
      </c>
      <c r="G159" s="4">
        <v>0</v>
      </c>
      <c r="H159" s="4">
        <v>0</v>
      </c>
      <c r="I159" s="4">
        <v>0</v>
      </c>
      <c r="J159" s="4">
        <f>SUM(F159:I159)</f>
        <v>3363.18</v>
      </c>
      <c r="K159" s="21"/>
    </row>
    <row r="160" spans="2:11" ht="25.5" x14ac:dyDescent="0.25">
      <c r="B160" s="21"/>
      <c r="C160" s="8"/>
      <c r="D160" s="21"/>
      <c r="E160" s="8" t="s">
        <v>304</v>
      </c>
      <c r="F160" s="4">
        <v>0</v>
      </c>
      <c r="G160" s="4">
        <v>0</v>
      </c>
      <c r="H160" s="4">
        <v>0</v>
      </c>
      <c r="I160" s="4">
        <v>0</v>
      </c>
      <c r="J160" s="4">
        <f>SUM(F160:I160)</f>
        <v>0</v>
      </c>
      <c r="K160" s="21"/>
    </row>
    <row r="161" spans="2:11" ht="25.5" x14ac:dyDescent="0.25">
      <c r="B161" s="21"/>
      <c r="C161" s="8"/>
      <c r="D161" s="21"/>
      <c r="E161" s="8" t="s">
        <v>305</v>
      </c>
      <c r="F161" s="4">
        <v>0</v>
      </c>
      <c r="G161" s="4">
        <v>0</v>
      </c>
      <c r="H161" s="4">
        <v>0</v>
      </c>
      <c r="I161" s="4">
        <v>0</v>
      </c>
      <c r="J161" s="4">
        <f>SUM(F161:I161)</f>
        <v>0</v>
      </c>
      <c r="K161" s="21"/>
    </row>
    <row r="162" spans="2:11" x14ac:dyDescent="0.25">
      <c r="B162" s="21" t="s">
        <v>200</v>
      </c>
      <c r="C162" s="8"/>
      <c r="D162" s="21" t="s">
        <v>86</v>
      </c>
      <c r="E162" s="8" t="s">
        <v>307</v>
      </c>
      <c r="F162" s="4">
        <f>SUM(F163:F166)</f>
        <v>96</v>
      </c>
      <c r="G162" s="4">
        <f t="shared" ref="G162:J162" si="38">SUM(G163:G166)</f>
        <v>0</v>
      </c>
      <c r="H162" s="4">
        <f t="shared" si="38"/>
        <v>0</v>
      </c>
      <c r="I162" s="4">
        <f t="shared" si="38"/>
        <v>0</v>
      </c>
      <c r="J162" s="4">
        <f t="shared" si="38"/>
        <v>96</v>
      </c>
      <c r="K162" s="21" t="s">
        <v>173</v>
      </c>
    </row>
    <row r="163" spans="2:11" ht="25.5" x14ac:dyDescent="0.25">
      <c r="B163" s="21"/>
      <c r="C163" s="8"/>
      <c r="D163" s="21"/>
      <c r="E163" s="8" t="s">
        <v>302</v>
      </c>
      <c r="F163" s="4">
        <v>96</v>
      </c>
      <c r="G163" s="4">
        <v>0</v>
      </c>
      <c r="H163" s="4">
        <v>0</v>
      </c>
      <c r="I163" s="4">
        <v>0</v>
      </c>
      <c r="J163" s="4">
        <f>SUM(F163:I163)</f>
        <v>96</v>
      </c>
      <c r="K163" s="21"/>
    </row>
    <row r="164" spans="2:11" ht="25.5" x14ac:dyDescent="0.25">
      <c r="B164" s="21"/>
      <c r="C164" s="8"/>
      <c r="D164" s="21"/>
      <c r="E164" s="8" t="s">
        <v>303</v>
      </c>
      <c r="F164" s="4">
        <v>0</v>
      </c>
      <c r="G164" s="4">
        <v>0</v>
      </c>
      <c r="H164" s="4">
        <v>0</v>
      </c>
      <c r="I164" s="4">
        <v>0</v>
      </c>
      <c r="J164" s="4">
        <f>SUM(F164:I164)</f>
        <v>0</v>
      </c>
      <c r="K164" s="21"/>
    </row>
    <row r="165" spans="2:11" ht="25.5" x14ac:dyDescent="0.25">
      <c r="B165" s="21"/>
      <c r="C165" s="8"/>
      <c r="D165" s="21"/>
      <c r="E165" s="8" t="s">
        <v>304</v>
      </c>
      <c r="F165" s="4">
        <v>0</v>
      </c>
      <c r="G165" s="4">
        <v>0</v>
      </c>
      <c r="H165" s="4">
        <v>0</v>
      </c>
      <c r="I165" s="4">
        <v>0</v>
      </c>
      <c r="J165" s="4">
        <f>SUM(F165:I165)</f>
        <v>0</v>
      </c>
      <c r="K165" s="21"/>
    </row>
    <row r="166" spans="2:11" ht="25.5" x14ac:dyDescent="0.25">
      <c r="B166" s="21"/>
      <c r="C166" s="8"/>
      <c r="D166" s="21"/>
      <c r="E166" s="8" t="s">
        <v>305</v>
      </c>
      <c r="F166" s="4">
        <v>0</v>
      </c>
      <c r="G166" s="4">
        <v>0</v>
      </c>
      <c r="H166" s="4">
        <v>0</v>
      </c>
      <c r="I166" s="4">
        <v>0</v>
      </c>
      <c r="J166" s="4">
        <f>SUM(F166:I166)</f>
        <v>0</v>
      </c>
      <c r="K166" s="21"/>
    </row>
    <row r="167" spans="2:11" x14ac:dyDescent="0.25">
      <c r="B167" s="21" t="s">
        <v>201</v>
      </c>
      <c r="C167" s="8"/>
      <c r="D167" s="21" t="s">
        <v>88</v>
      </c>
      <c r="E167" s="8" t="s">
        <v>307</v>
      </c>
      <c r="F167" s="4">
        <f>SUM(F168:F171)</f>
        <v>1150.558</v>
      </c>
      <c r="G167" s="4">
        <f t="shared" ref="G167:J167" si="39">SUM(G168:G171)</f>
        <v>1201.1869999999999</v>
      </c>
      <c r="H167" s="4">
        <f t="shared" si="39"/>
        <v>1201.1869999999999</v>
      </c>
      <c r="I167" s="4">
        <f t="shared" si="39"/>
        <v>1249.25</v>
      </c>
      <c r="J167" s="4">
        <f t="shared" si="39"/>
        <v>4802.1819999999998</v>
      </c>
      <c r="K167" s="21" t="s">
        <v>184</v>
      </c>
    </row>
    <row r="168" spans="2:11" ht="25.5" x14ac:dyDescent="0.25">
      <c r="B168" s="21"/>
      <c r="C168" s="8"/>
      <c r="D168" s="21"/>
      <c r="E168" s="8" t="s">
        <v>302</v>
      </c>
      <c r="F168" s="4">
        <v>1150.558</v>
      </c>
      <c r="G168" s="4">
        <v>1201.1869999999999</v>
      </c>
      <c r="H168" s="4">
        <v>1201.1869999999999</v>
      </c>
      <c r="I168" s="4">
        <v>1249.25</v>
      </c>
      <c r="J168" s="4">
        <f>SUM(F168:I168)</f>
        <v>4802.1819999999998</v>
      </c>
      <c r="K168" s="21"/>
    </row>
    <row r="169" spans="2:11" ht="25.5" x14ac:dyDescent="0.25">
      <c r="B169" s="21"/>
      <c r="C169" s="8"/>
      <c r="D169" s="21"/>
      <c r="E169" s="8" t="s">
        <v>303</v>
      </c>
      <c r="F169" s="4">
        <v>0</v>
      </c>
      <c r="G169" s="4">
        <v>0</v>
      </c>
      <c r="H169" s="4">
        <v>0</v>
      </c>
      <c r="I169" s="4">
        <v>0</v>
      </c>
      <c r="J169" s="4">
        <f>SUM(I169:I169)</f>
        <v>0</v>
      </c>
      <c r="K169" s="21"/>
    </row>
    <row r="170" spans="2:11" ht="25.5" x14ac:dyDescent="0.25">
      <c r="B170" s="21"/>
      <c r="C170" s="8"/>
      <c r="D170" s="21"/>
      <c r="E170" s="8" t="s">
        <v>304</v>
      </c>
      <c r="F170" s="4">
        <v>0</v>
      </c>
      <c r="G170" s="4">
        <v>0</v>
      </c>
      <c r="H170" s="4">
        <v>0</v>
      </c>
      <c r="I170" s="4">
        <v>0</v>
      </c>
      <c r="J170" s="4">
        <f>SUM(I170:I170)</f>
        <v>0</v>
      </c>
      <c r="K170" s="21"/>
    </row>
    <row r="171" spans="2:11" ht="25.5" x14ac:dyDescent="0.25">
      <c r="B171" s="21"/>
      <c r="C171" s="8"/>
      <c r="D171" s="21"/>
      <c r="E171" s="8" t="s">
        <v>305</v>
      </c>
      <c r="F171" s="4">
        <v>0</v>
      </c>
      <c r="G171" s="4">
        <v>0</v>
      </c>
      <c r="H171" s="4">
        <v>0</v>
      </c>
      <c r="I171" s="4">
        <v>0</v>
      </c>
      <c r="J171" s="4">
        <f>SUM(I171:I171)</f>
        <v>0</v>
      </c>
      <c r="K171" s="21"/>
    </row>
    <row r="172" spans="2:11" x14ac:dyDescent="0.25">
      <c r="B172" s="21" t="s">
        <v>202</v>
      </c>
      <c r="C172" s="8"/>
      <c r="D172" s="21" t="s">
        <v>90</v>
      </c>
      <c r="E172" s="8" t="s">
        <v>307</v>
      </c>
      <c r="F172" s="4">
        <f>SUM(F173:F176)</f>
        <v>7860.0640000000003</v>
      </c>
      <c r="G172" s="4">
        <f t="shared" ref="G172:J172" si="40">SUM(G173:G176)</f>
        <v>7438.15</v>
      </c>
      <c r="H172" s="4">
        <f t="shared" si="40"/>
        <v>8072.52</v>
      </c>
      <c r="I172" s="4">
        <f t="shared" si="40"/>
        <v>8476.65</v>
      </c>
      <c r="J172" s="4">
        <f t="shared" si="40"/>
        <v>31847.383999999998</v>
      </c>
      <c r="K172" s="21"/>
    </row>
    <row r="173" spans="2:11" ht="25.5" x14ac:dyDescent="0.25">
      <c r="B173" s="21"/>
      <c r="C173" s="8"/>
      <c r="D173" s="21"/>
      <c r="E173" s="8" t="s">
        <v>302</v>
      </c>
      <c r="F173" s="4">
        <v>7860.0640000000003</v>
      </c>
      <c r="G173" s="4">
        <v>7438.15</v>
      </c>
      <c r="H173" s="4">
        <v>8072.52</v>
      </c>
      <c r="I173" s="4">
        <v>8476.65</v>
      </c>
      <c r="J173" s="4">
        <f>SUM(F173:I173)</f>
        <v>31847.383999999998</v>
      </c>
      <c r="K173" s="21"/>
    </row>
    <row r="174" spans="2:11" ht="25.5" x14ac:dyDescent="0.25">
      <c r="B174" s="21"/>
      <c r="C174" s="8"/>
      <c r="D174" s="21"/>
      <c r="E174" s="8" t="s">
        <v>303</v>
      </c>
      <c r="F174" s="4">
        <v>0</v>
      </c>
      <c r="G174" s="4">
        <v>0</v>
      </c>
      <c r="H174" s="4">
        <v>0</v>
      </c>
      <c r="I174" s="4">
        <v>0</v>
      </c>
      <c r="J174" s="4">
        <f>SUM(F174:I174)</f>
        <v>0</v>
      </c>
      <c r="K174" s="21"/>
    </row>
    <row r="175" spans="2:11" ht="25.5" x14ac:dyDescent="0.25">
      <c r="B175" s="21"/>
      <c r="C175" s="8"/>
      <c r="D175" s="21"/>
      <c r="E175" s="8" t="s">
        <v>304</v>
      </c>
      <c r="F175" s="4">
        <v>0</v>
      </c>
      <c r="G175" s="4">
        <v>0</v>
      </c>
      <c r="H175" s="4">
        <v>0</v>
      </c>
      <c r="I175" s="4">
        <v>0</v>
      </c>
      <c r="J175" s="4">
        <f>SUM(F175:I175)</f>
        <v>0</v>
      </c>
      <c r="K175" s="21"/>
    </row>
    <row r="176" spans="2:11" ht="25.5" x14ac:dyDescent="0.25">
      <c r="B176" s="21"/>
      <c r="C176" s="8"/>
      <c r="D176" s="21"/>
      <c r="E176" s="8" t="s">
        <v>305</v>
      </c>
      <c r="F176" s="4">
        <v>0</v>
      </c>
      <c r="G176" s="4">
        <v>0</v>
      </c>
      <c r="H176" s="4">
        <v>0</v>
      </c>
      <c r="I176" s="4">
        <v>0</v>
      </c>
      <c r="J176" s="4">
        <f>SUM(F176:I176)</f>
        <v>0</v>
      </c>
      <c r="K176" s="21"/>
    </row>
    <row r="177" spans="2:11" x14ac:dyDescent="0.25">
      <c r="B177" s="21" t="s">
        <v>203</v>
      </c>
      <c r="C177" s="8"/>
      <c r="D177" s="21" t="s">
        <v>93</v>
      </c>
      <c r="E177" s="8" t="s">
        <v>307</v>
      </c>
      <c r="F177" s="4">
        <f>SUM(F178:F181)</f>
        <v>7641.6229999999996</v>
      </c>
      <c r="G177" s="4">
        <f t="shared" ref="G177:I177" si="41">SUM(G178:G181)</f>
        <v>7413.0339999999997</v>
      </c>
      <c r="H177" s="4">
        <f t="shared" si="41"/>
        <v>7843.567</v>
      </c>
      <c r="I177" s="4">
        <f t="shared" si="41"/>
        <v>8157.3280000000004</v>
      </c>
      <c r="J177" s="4">
        <f>SUM(J178:J181)</f>
        <v>31055.552</v>
      </c>
      <c r="K177" s="21" t="s">
        <v>184</v>
      </c>
    </row>
    <row r="178" spans="2:11" ht="25.5" x14ac:dyDescent="0.25">
      <c r="B178" s="21"/>
      <c r="C178" s="8"/>
      <c r="D178" s="21"/>
      <c r="E178" s="8" t="s">
        <v>302</v>
      </c>
      <c r="F178" s="4">
        <v>7641.6229999999996</v>
      </c>
      <c r="G178" s="4">
        <v>7413.0339999999997</v>
      </c>
      <c r="H178" s="4">
        <v>7843.567</v>
      </c>
      <c r="I178" s="4">
        <v>8157.3280000000004</v>
      </c>
      <c r="J178" s="4">
        <f>SUM(F178:I178)</f>
        <v>31055.552</v>
      </c>
      <c r="K178" s="21"/>
    </row>
    <row r="179" spans="2:11" ht="25.5" x14ac:dyDescent="0.25">
      <c r="B179" s="21"/>
      <c r="C179" s="8"/>
      <c r="D179" s="21"/>
      <c r="E179" s="8" t="s">
        <v>303</v>
      </c>
      <c r="F179" s="4">
        <v>0</v>
      </c>
      <c r="G179" s="4">
        <v>0</v>
      </c>
      <c r="H179" s="4">
        <v>0</v>
      </c>
      <c r="I179" s="4">
        <v>0</v>
      </c>
      <c r="J179" s="4">
        <f>SUM(F179:I179)</f>
        <v>0</v>
      </c>
      <c r="K179" s="21"/>
    </row>
    <row r="180" spans="2:11" ht="25.5" x14ac:dyDescent="0.25">
      <c r="B180" s="21"/>
      <c r="C180" s="8"/>
      <c r="D180" s="21"/>
      <c r="E180" s="8" t="s">
        <v>304</v>
      </c>
      <c r="F180" s="4">
        <v>0</v>
      </c>
      <c r="G180" s="4">
        <v>0</v>
      </c>
      <c r="H180" s="4">
        <v>0</v>
      </c>
      <c r="I180" s="4">
        <v>0</v>
      </c>
      <c r="J180" s="4">
        <f>SUM(F180:I180)</f>
        <v>0</v>
      </c>
      <c r="K180" s="21"/>
    </row>
    <row r="181" spans="2:11" ht="25.5" x14ac:dyDescent="0.25">
      <c r="B181" s="21"/>
      <c r="C181" s="8"/>
      <c r="D181" s="21"/>
      <c r="E181" s="8" t="s">
        <v>305</v>
      </c>
      <c r="F181" s="4">
        <v>0</v>
      </c>
      <c r="G181" s="4">
        <v>0</v>
      </c>
      <c r="H181" s="4">
        <v>0</v>
      </c>
      <c r="I181" s="4">
        <v>0</v>
      </c>
      <c r="J181" s="4">
        <f>SUM(F181:I181)</f>
        <v>0</v>
      </c>
      <c r="K181" s="21"/>
    </row>
    <row r="182" spans="2:11" x14ac:dyDescent="0.25">
      <c r="B182" s="21" t="s">
        <v>204</v>
      </c>
      <c r="C182" s="8"/>
      <c r="D182" s="21" t="s">
        <v>94</v>
      </c>
      <c r="E182" s="8" t="s">
        <v>307</v>
      </c>
      <c r="F182" s="4">
        <f>SUM(F183:F186)</f>
        <v>1947.93</v>
      </c>
      <c r="G182" s="4">
        <f t="shared" ref="G182:J182" si="42">SUM(G183:G186)</f>
        <v>2801.48</v>
      </c>
      <c r="H182" s="4">
        <f t="shared" si="42"/>
        <v>2534.627</v>
      </c>
      <c r="I182" s="4">
        <f t="shared" si="42"/>
        <v>2661.4</v>
      </c>
      <c r="J182" s="4">
        <f t="shared" si="42"/>
        <v>9945.4369999999999</v>
      </c>
      <c r="K182" s="21"/>
    </row>
    <row r="183" spans="2:11" ht="25.5" x14ac:dyDescent="0.25">
      <c r="B183" s="21"/>
      <c r="C183" s="8"/>
      <c r="D183" s="21"/>
      <c r="E183" s="8" t="s">
        <v>302</v>
      </c>
      <c r="F183" s="4">
        <v>1947.93</v>
      </c>
      <c r="G183" s="4">
        <v>2801.48</v>
      </c>
      <c r="H183" s="4">
        <v>2534.627</v>
      </c>
      <c r="I183" s="4">
        <v>2661.4</v>
      </c>
      <c r="J183" s="4">
        <f>SUM(F183:I183)</f>
        <v>9945.4369999999999</v>
      </c>
      <c r="K183" s="21"/>
    </row>
    <row r="184" spans="2:11" ht="25.5" x14ac:dyDescent="0.25">
      <c r="B184" s="21"/>
      <c r="C184" s="8"/>
      <c r="D184" s="21"/>
      <c r="E184" s="8" t="s">
        <v>303</v>
      </c>
      <c r="F184" s="4">
        <v>0</v>
      </c>
      <c r="G184" s="4">
        <v>0</v>
      </c>
      <c r="H184" s="4">
        <v>0</v>
      </c>
      <c r="I184" s="4">
        <v>0</v>
      </c>
      <c r="J184" s="4">
        <f>SUM(F184:I184)</f>
        <v>0</v>
      </c>
      <c r="K184" s="21"/>
    </row>
    <row r="185" spans="2:11" ht="25.5" x14ac:dyDescent="0.25">
      <c r="B185" s="21"/>
      <c r="C185" s="8"/>
      <c r="D185" s="21"/>
      <c r="E185" s="8" t="s">
        <v>304</v>
      </c>
      <c r="F185" s="4">
        <v>0</v>
      </c>
      <c r="G185" s="4">
        <v>0</v>
      </c>
      <c r="H185" s="4">
        <v>0</v>
      </c>
      <c r="I185" s="4">
        <v>0</v>
      </c>
      <c r="J185" s="4">
        <f>SUM(F185:I185)</f>
        <v>0</v>
      </c>
      <c r="K185" s="21"/>
    </row>
    <row r="186" spans="2:11" ht="25.5" x14ac:dyDescent="0.25">
      <c r="B186" s="21"/>
      <c r="C186" s="8"/>
      <c r="D186" s="21"/>
      <c r="E186" s="8" t="s">
        <v>305</v>
      </c>
      <c r="F186" s="4">
        <v>0</v>
      </c>
      <c r="G186" s="4">
        <v>0</v>
      </c>
      <c r="H186" s="4">
        <v>0</v>
      </c>
      <c r="I186" s="4">
        <v>0</v>
      </c>
      <c r="J186" s="4">
        <f>SUM(F186:I186)</f>
        <v>0</v>
      </c>
      <c r="K186" s="21"/>
    </row>
    <row r="187" spans="2:11" x14ac:dyDescent="0.25">
      <c r="B187" s="21" t="s">
        <v>205</v>
      </c>
      <c r="C187" s="8"/>
      <c r="D187" s="21" t="s">
        <v>96</v>
      </c>
      <c r="E187" s="8" t="s">
        <v>307</v>
      </c>
      <c r="F187" s="4">
        <f>SUM(F188:F191)</f>
        <v>0</v>
      </c>
      <c r="G187" s="4">
        <f t="shared" ref="G187:J187" si="43">SUM(G188:G191)</f>
        <v>916.85</v>
      </c>
      <c r="H187" s="4">
        <f t="shared" si="43"/>
        <v>916.85</v>
      </c>
      <c r="I187" s="4">
        <f t="shared" si="43"/>
        <v>916.85</v>
      </c>
      <c r="J187" s="4">
        <f t="shared" si="43"/>
        <v>2750.55</v>
      </c>
      <c r="K187" s="21"/>
    </row>
    <row r="188" spans="2:11" ht="25.5" x14ac:dyDescent="0.25">
      <c r="B188" s="21"/>
      <c r="C188" s="8"/>
      <c r="D188" s="21"/>
      <c r="E188" s="8" t="s">
        <v>302</v>
      </c>
      <c r="F188" s="4">
        <v>0</v>
      </c>
      <c r="G188" s="4">
        <v>916.85</v>
      </c>
      <c r="H188" s="4">
        <v>916.85</v>
      </c>
      <c r="I188" s="4">
        <v>916.85</v>
      </c>
      <c r="J188" s="4">
        <f>SUM(F188:I188)</f>
        <v>2750.55</v>
      </c>
      <c r="K188" s="21"/>
    </row>
    <row r="189" spans="2:11" ht="25.5" x14ac:dyDescent="0.25">
      <c r="B189" s="21"/>
      <c r="C189" s="8"/>
      <c r="D189" s="21"/>
      <c r="E189" s="8" t="s">
        <v>303</v>
      </c>
      <c r="F189" s="4">
        <v>0</v>
      </c>
      <c r="G189" s="4">
        <v>0</v>
      </c>
      <c r="H189" s="4">
        <v>0</v>
      </c>
      <c r="I189" s="4">
        <v>0</v>
      </c>
      <c r="J189" s="4">
        <f>SUM(F189:I189)</f>
        <v>0</v>
      </c>
      <c r="K189" s="21"/>
    </row>
    <row r="190" spans="2:11" ht="25.5" x14ac:dyDescent="0.25">
      <c r="B190" s="21"/>
      <c r="C190" s="8"/>
      <c r="D190" s="21"/>
      <c r="E190" s="8" t="s">
        <v>304</v>
      </c>
      <c r="F190" s="4">
        <v>0</v>
      </c>
      <c r="G190" s="4">
        <v>0</v>
      </c>
      <c r="H190" s="4">
        <v>0</v>
      </c>
      <c r="I190" s="4">
        <v>0</v>
      </c>
      <c r="J190" s="4">
        <f>SUM(F190:I190)</f>
        <v>0</v>
      </c>
      <c r="K190" s="21"/>
    </row>
    <row r="191" spans="2:11" ht="25.5" x14ac:dyDescent="0.25">
      <c r="B191" s="21"/>
      <c r="C191" s="8"/>
      <c r="D191" s="21"/>
      <c r="E191" s="8" t="s">
        <v>305</v>
      </c>
      <c r="F191" s="4">
        <v>0</v>
      </c>
      <c r="G191" s="4">
        <v>0</v>
      </c>
      <c r="H191" s="4">
        <v>0</v>
      </c>
      <c r="I191" s="4">
        <v>0</v>
      </c>
      <c r="J191" s="4">
        <f>SUM(F191:I191)</f>
        <v>0</v>
      </c>
      <c r="K191" s="21"/>
    </row>
    <row r="192" spans="2:11" x14ac:dyDescent="0.25">
      <c r="B192" s="21" t="s">
        <v>206</v>
      </c>
      <c r="C192" s="8"/>
      <c r="D192" s="21" t="s">
        <v>98</v>
      </c>
      <c r="E192" s="8" t="s">
        <v>307</v>
      </c>
      <c r="F192" s="4">
        <f>SUM(F193:F196)</f>
        <v>550</v>
      </c>
      <c r="G192" s="4">
        <f t="shared" ref="G192:J192" si="44">SUM(G193:G196)</f>
        <v>0</v>
      </c>
      <c r="H192" s="4">
        <f t="shared" si="44"/>
        <v>0</v>
      </c>
      <c r="I192" s="4">
        <f t="shared" si="44"/>
        <v>0</v>
      </c>
      <c r="J192" s="4">
        <f t="shared" si="44"/>
        <v>550</v>
      </c>
      <c r="K192" s="21" t="s">
        <v>394</v>
      </c>
    </row>
    <row r="193" spans="2:11" ht="25.5" x14ac:dyDescent="0.25">
      <c r="B193" s="21"/>
      <c r="C193" s="8"/>
      <c r="D193" s="21"/>
      <c r="E193" s="8" t="s">
        <v>302</v>
      </c>
      <c r="F193" s="4">
        <v>550</v>
      </c>
      <c r="G193" s="4">
        <v>0</v>
      </c>
      <c r="H193" s="4">
        <v>0</v>
      </c>
      <c r="I193" s="4">
        <v>0</v>
      </c>
      <c r="J193" s="4">
        <f>SUM(F193:I193)</f>
        <v>550</v>
      </c>
      <c r="K193" s="21"/>
    </row>
    <row r="194" spans="2:11" ht="25.5" x14ac:dyDescent="0.25">
      <c r="B194" s="21"/>
      <c r="C194" s="8"/>
      <c r="D194" s="21"/>
      <c r="E194" s="8" t="s">
        <v>303</v>
      </c>
      <c r="F194" s="4">
        <v>0</v>
      </c>
      <c r="G194" s="4">
        <v>0</v>
      </c>
      <c r="H194" s="4">
        <v>0</v>
      </c>
      <c r="I194" s="4">
        <v>0</v>
      </c>
      <c r="J194" s="4">
        <f>SUM(F194:I194)</f>
        <v>0</v>
      </c>
      <c r="K194" s="21"/>
    </row>
    <row r="195" spans="2:11" ht="25.5" x14ac:dyDescent="0.25">
      <c r="B195" s="21"/>
      <c r="C195" s="8"/>
      <c r="D195" s="21"/>
      <c r="E195" s="8" t="s">
        <v>304</v>
      </c>
      <c r="F195" s="4">
        <v>0</v>
      </c>
      <c r="G195" s="4">
        <v>0</v>
      </c>
      <c r="H195" s="4">
        <v>0</v>
      </c>
      <c r="I195" s="4">
        <v>0</v>
      </c>
      <c r="J195" s="4">
        <f>SUM(F195:I195)</f>
        <v>0</v>
      </c>
      <c r="K195" s="21"/>
    </row>
    <row r="196" spans="2:11" ht="25.5" x14ac:dyDescent="0.25">
      <c r="B196" s="21"/>
      <c r="C196" s="8"/>
      <c r="D196" s="21"/>
      <c r="E196" s="8" t="s">
        <v>305</v>
      </c>
      <c r="F196" s="4">
        <v>0</v>
      </c>
      <c r="G196" s="4">
        <v>0</v>
      </c>
      <c r="H196" s="4">
        <v>0</v>
      </c>
      <c r="I196" s="4">
        <v>0</v>
      </c>
      <c r="J196" s="4">
        <f>SUM(F196:I196)</f>
        <v>0</v>
      </c>
      <c r="K196" s="21"/>
    </row>
    <row r="197" spans="2:11" x14ac:dyDescent="0.25">
      <c r="B197" s="21" t="s">
        <v>207</v>
      </c>
      <c r="C197" s="8"/>
      <c r="D197" s="21" t="s">
        <v>100</v>
      </c>
      <c r="E197" s="8" t="s">
        <v>307</v>
      </c>
      <c r="F197" s="4">
        <f>SUM(F198:F201)</f>
        <v>0</v>
      </c>
      <c r="G197" s="4">
        <f t="shared" ref="G197:J197" si="45">SUM(G198:G201)</f>
        <v>1400</v>
      </c>
      <c r="H197" s="4">
        <f t="shared" si="45"/>
        <v>1400</v>
      </c>
      <c r="I197" s="4">
        <f t="shared" si="45"/>
        <v>0</v>
      </c>
      <c r="J197" s="4">
        <f t="shared" si="45"/>
        <v>2800</v>
      </c>
      <c r="K197" s="21" t="s">
        <v>173</v>
      </c>
    </row>
    <row r="198" spans="2:11" ht="25.5" x14ac:dyDescent="0.25">
      <c r="B198" s="21"/>
      <c r="C198" s="8"/>
      <c r="D198" s="21"/>
      <c r="E198" s="8" t="s">
        <v>302</v>
      </c>
      <c r="F198" s="4">
        <v>0</v>
      </c>
      <c r="G198" s="4">
        <v>1400</v>
      </c>
      <c r="H198" s="4">
        <v>1400</v>
      </c>
      <c r="I198" s="4">
        <v>0</v>
      </c>
      <c r="J198" s="4">
        <f>SUM(F198:I198)</f>
        <v>2800</v>
      </c>
      <c r="K198" s="21"/>
    </row>
    <row r="199" spans="2:11" ht="25.5" x14ac:dyDescent="0.25">
      <c r="B199" s="21"/>
      <c r="C199" s="8"/>
      <c r="D199" s="21"/>
      <c r="E199" s="8" t="s">
        <v>303</v>
      </c>
      <c r="F199" s="4">
        <v>0</v>
      </c>
      <c r="G199" s="4">
        <v>0</v>
      </c>
      <c r="H199" s="4">
        <v>0</v>
      </c>
      <c r="I199" s="4">
        <v>0</v>
      </c>
      <c r="J199" s="4">
        <f>SUM(F199:I199)</f>
        <v>0</v>
      </c>
      <c r="K199" s="21"/>
    </row>
    <row r="200" spans="2:11" ht="25.5" x14ac:dyDescent="0.25">
      <c r="B200" s="21"/>
      <c r="C200" s="8"/>
      <c r="D200" s="21"/>
      <c r="E200" s="8" t="s">
        <v>304</v>
      </c>
      <c r="F200" s="4">
        <v>0</v>
      </c>
      <c r="G200" s="4">
        <v>0</v>
      </c>
      <c r="H200" s="4">
        <v>0</v>
      </c>
      <c r="I200" s="4">
        <v>0</v>
      </c>
      <c r="J200" s="4">
        <f>SUM(F200:I200)</f>
        <v>0</v>
      </c>
      <c r="K200" s="21"/>
    </row>
    <row r="201" spans="2:11" ht="25.5" x14ac:dyDescent="0.25">
      <c r="B201" s="21"/>
      <c r="C201" s="8"/>
      <c r="D201" s="21"/>
      <c r="E201" s="8" t="s">
        <v>305</v>
      </c>
      <c r="F201" s="4">
        <v>0</v>
      </c>
      <c r="G201" s="4">
        <v>0</v>
      </c>
      <c r="H201" s="4">
        <v>0</v>
      </c>
      <c r="I201" s="4">
        <v>0</v>
      </c>
      <c r="J201" s="4">
        <f>SUM(F201:I201)</f>
        <v>0</v>
      </c>
      <c r="K201" s="21"/>
    </row>
    <row r="202" spans="2:11" x14ac:dyDescent="0.25">
      <c r="B202" s="21" t="s">
        <v>208</v>
      </c>
      <c r="C202" s="8"/>
      <c r="D202" s="21" t="s">
        <v>101</v>
      </c>
      <c r="E202" s="8" t="s">
        <v>307</v>
      </c>
      <c r="F202" s="4">
        <f>SUM(F203:F206)</f>
        <v>0</v>
      </c>
      <c r="G202" s="4">
        <f t="shared" ref="G202:J202" si="46">SUM(G203:G206)</f>
        <v>142.19</v>
      </c>
      <c r="H202" s="4">
        <f t="shared" si="46"/>
        <v>0</v>
      </c>
      <c r="I202" s="4">
        <f t="shared" si="46"/>
        <v>0</v>
      </c>
      <c r="J202" s="4">
        <f t="shared" si="46"/>
        <v>142.19</v>
      </c>
      <c r="K202" s="21" t="s">
        <v>282</v>
      </c>
    </row>
    <row r="203" spans="2:11" ht="25.5" x14ac:dyDescent="0.25">
      <c r="B203" s="21"/>
      <c r="C203" s="8"/>
      <c r="D203" s="21"/>
      <c r="E203" s="8" t="s">
        <v>302</v>
      </c>
      <c r="F203" s="4">
        <v>0</v>
      </c>
      <c r="G203" s="4">
        <v>142.19</v>
      </c>
      <c r="H203" s="4">
        <v>0</v>
      </c>
      <c r="I203" s="4">
        <v>0</v>
      </c>
      <c r="J203" s="4">
        <f>SUM(F203:I203)</f>
        <v>142.19</v>
      </c>
      <c r="K203" s="21"/>
    </row>
    <row r="204" spans="2:11" ht="25.5" x14ac:dyDescent="0.25">
      <c r="B204" s="21"/>
      <c r="C204" s="8"/>
      <c r="D204" s="21"/>
      <c r="E204" s="8" t="s">
        <v>303</v>
      </c>
      <c r="F204" s="4">
        <v>0</v>
      </c>
      <c r="G204" s="4">
        <v>0</v>
      </c>
      <c r="H204" s="4">
        <v>0</v>
      </c>
      <c r="I204" s="4">
        <v>0</v>
      </c>
      <c r="J204" s="4">
        <f>SUM(F204:I204)</f>
        <v>0</v>
      </c>
      <c r="K204" s="21"/>
    </row>
    <row r="205" spans="2:11" ht="25.5" x14ac:dyDescent="0.25">
      <c r="B205" s="21"/>
      <c r="C205" s="8"/>
      <c r="D205" s="21"/>
      <c r="E205" s="8" t="s">
        <v>304</v>
      </c>
      <c r="F205" s="4">
        <v>0</v>
      </c>
      <c r="G205" s="4">
        <v>0</v>
      </c>
      <c r="H205" s="4">
        <v>0</v>
      </c>
      <c r="I205" s="4">
        <v>0</v>
      </c>
      <c r="J205" s="4">
        <f>SUM(F205:I205)</f>
        <v>0</v>
      </c>
      <c r="K205" s="21"/>
    </row>
    <row r="206" spans="2:11" ht="25.5" x14ac:dyDescent="0.25">
      <c r="B206" s="21"/>
      <c r="C206" s="8"/>
      <c r="D206" s="21"/>
      <c r="E206" s="8" t="s">
        <v>305</v>
      </c>
      <c r="F206" s="4">
        <v>0</v>
      </c>
      <c r="G206" s="4">
        <v>0</v>
      </c>
      <c r="H206" s="4">
        <v>0</v>
      </c>
      <c r="I206" s="4">
        <v>0</v>
      </c>
      <c r="J206" s="4">
        <f>SUM(F206:I206)</f>
        <v>0</v>
      </c>
      <c r="K206" s="21"/>
    </row>
    <row r="207" spans="2:11" x14ac:dyDescent="0.25">
      <c r="B207" s="22" t="s">
        <v>103</v>
      </c>
      <c r="C207" s="19"/>
      <c r="D207" s="22" t="s">
        <v>313</v>
      </c>
      <c r="E207" s="8" t="s">
        <v>307</v>
      </c>
      <c r="F207" s="17">
        <f>F212+F217+F222+F227+F232+F237+F242+F247+F252</f>
        <v>976.58</v>
      </c>
      <c r="G207" s="17">
        <f t="shared" ref="G207:J207" si="47">G212+G217+G222+G227+G232+G237+G242+G247+G252</f>
        <v>1692.55</v>
      </c>
      <c r="H207" s="17">
        <f t="shared" si="47"/>
        <v>814.7</v>
      </c>
      <c r="I207" s="17">
        <f t="shared" si="47"/>
        <v>848.56999999999994</v>
      </c>
      <c r="J207" s="17">
        <f t="shared" si="47"/>
        <v>4332.3999999999996</v>
      </c>
      <c r="K207" s="31"/>
    </row>
    <row r="208" spans="2:11" ht="25.5" x14ac:dyDescent="0.25">
      <c r="B208" s="22"/>
      <c r="C208" s="19"/>
      <c r="D208" s="22"/>
      <c r="E208" s="8" t="s">
        <v>302</v>
      </c>
      <c r="F208" s="17">
        <f>F213+F218+F223+F228+F233+F238+F243+F248+F253</f>
        <v>976.58</v>
      </c>
      <c r="G208" s="17">
        <f t="shared" ref="G208:J208" si="48">G213+G218+G223+G228+G233+G238+G243+G248+G253</f>
        <v>1692.55</v>
      </c>
      <c r="H208" s="17">
        <f t="shared" si="48"/>
        <v>814.7</v>
      </c>
      <c r="I208" s="17">
        <f t="shared" si="48"/>
        <v>848.56999999999994</v>
      </c>
      <c r="J208" s="17">
        <f t="shared" si="48"/>
        <v>4332.3999999999996</v>
      </c>
      <c r="K208" s="31"/>
    </row>
    <row r="209" spans="2:11" ht="25.5" x14ac:dyDescent="0.25">
      <c r="B209" s="22"/>
      <c r="C209" s="19"/>
      <c r="D209" s="22"/>
      <c r="E209" s="8" t="s">
        <v>303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31"/>
    </row>
    <row r="210" spans="2:11" ht="25.5" x14ac:dyDescent="0.25">
      <c r="B210" s="22"/>
      <c r="C210" s="19"/>
      <c r="D210" s="22"/>
      <c r="E210" s="8" t="s">
        <v>304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31"/>
    </row>
    <row r="211" spans="2:11" ht="25.5" x14ac:dyDescent="0.25">
      <c r="B211" s="22"/>
      <c r="C211" s="19"/>
      <c r="D211" s="22"/>
      <c r="E211" s="8" t="s">
        <v>305</v>
      </c>
      <c r="F211" s="4">
        <v>0</v>
      </c>
      <c r="G211" s="4">
        <v>0</v>
      </c>
      <c r="H211" s="4">
        <v>0</v>
      </c>
      <c r="I211" s="4">
        <v>0</v>
      </c>
      <c r="J211" s="4">
        <v>0</v>
      </c>
      <c r="K211" s="31"/>
    </row>
    <row r="212" spans="2:11" x14ac:dyDescent="0.25">
      <c r="B212" s="21" t="s">
        <v>209</v>
      </c>
      <c r="C212" s="8"/>
      <c r="D212" s="21" t="s">
        <v>107</v>
      </c>
      <c r="E212" s="8" t="s">
        <v>307</v>
      </c>
      <c r="F212" s="4">
        <f>SUM(F213:F216)</f>
        <v>215.31</v>
      </c>
      <c r="G212" s="4">
        <f t="shared" ref="G212:J212" si="49">SUM(G213:G216)</f>
        <v>451.43</v>
      </c>
      <c r="H212" s="4">
        <f t="shared" si="49"/>
        <v>284</v>
      </c>
      <c r="I212" s="4">
        <f t="shared" si="49"/>
        <v>295.36</v>
      </c>
      <c r="J212" s="4">
        <f t="shared" si="49"/>
        <v>1246.0999999999999</v>
      </c>
      <c r="K212" s="21" t="s">
        <v>395</v>
      </c>
    </row>
    <row r="213" spans="2:11" ht="25.5" x14ac:dyDescent="0.25">
      <c r="B213" s="21"/>
      <c r="C213" s="8"/>
      <c r="D213" s="21"/>
      <c r="E213" s="8" t="s">
        <v>302</v>
      </c>
      <c r="F213" s="4">
        <v>215.31</v>
      </c>
      <c r="G213" s="4">
        <v>451.43</v>
      </c>
      <c r="H213" s="4">
        <v>284</v>
      </c>
      <c r="I213" s="4">
        <v>295.36</v>
      </c>
      <c r="J213" s="4">
        <f>SUM(F213:I213)</f>
        <v>1246.0999999999999</v>
      </c>
      <c r="K213" s="21"/>
    </row>
    <row r="214" spans="2:11" ht="25.5" x14ac:dyDescent="0.25">
      <c r="B214" s="21"/>
      <c r="C214" s="8"/>
      <c r="D214" s="21"/>
      <c r="E214" s="8" t="s">
        <v>303</v>
      </c>
      <c r="F214" s="4">
        <v>0</v>
      </c>
      <c r="G214" s="4">
        <v>0</v>
      </c>
      <c r="H214" s="4">
        <v>0</v>
      </c>
      <c r="I214" s="4">
        <v>0</v>
      </c>
      <c r="J214" s="4">
        <f>SUM(F214:I214)</f>
        <v>0</v>
      </c>
      <c r="K214" s="21"/>
    </row>
    <row r="215" spans="2:11" ht="25.5" x14ac:dyDescent="0.25">
      <c r="B215" s="21"/>
      <c r="C215" s="8"/>
      <c r="D215" s="21"/>
      <c r="E215" s="8" t="s">
        <v>304</v>
      </c>
      <c r="F215" s="4">
        <v>0</v>
      </c>
      <c r="G215" s="4">
        <v>0</v>
      </c>
      <c r="H215" s="4">
        <v>0</v>
      </c>
      <c r="I215" s="4">
        <v>0</v>
      </c>
      <c r="J215" s="4">
        <f>SUM(F215:I215)</f>
        <v>0</v>
      </c>
      <c r="K215" s="21"/>
    </row>
    <row r="216" spans="2:11" ht="25.5" x14ac:dyDescent="0.25">
      <c r="B216" s="21"/>
      <c r="C216" s="8"/>
      <c r="D216" s="21"/>
      <c r="E216" s="8" t="s">
        <v>305</v>
      </c>
      <c r="F216" s="4">
        <v>0</v>
      </c>
      <c r="G216" s="4">
        <v>0</v>
      </c>
      <c r="H216" s="4">
        <v>0</v>
      </c>
      <c r="I216" s="4">
        <v>0</v>
      </c>
      <c r="J216" s="4">
        <f>SUM(F216:I216)</f>
        <v>0</v>
      </c>
      <c r="K216" s="21"/>
    </row>
    <row r="217" spans="2:11" x14ac:dyDescent="0.25">
      <c r="B217" s="21" t="s">
        <v>210</v>
      </c>
      <c r="C217" s="8"/>
      <c r="D217" s="21" t="s">
        <v>108</v>
      </c>
      <c r="E217" s="8" t="s">
        <v>307</v>
      </c>
      <c r="F217" s="4">
        <f>SUM(F218:F221)</f>
        <v>200</v>
      </c>
      <c r="G217" s="4">
        <f t="shared" ref="G217:J217" si="50">SUM(G218:G221)</f>
        <v>61.71</v>
      </c>
      <c r="H217" s="4">
        <f t="shared" si="50"/>
        <v>217.8</v>
      </c>
      <c r="I217" s="4">
        <f t="shared" si="50"/>
        <v>226.51</v>
      </c>
      <c r="J217" s="4">
        <f t="shared" si="50"/>
        <v>706.02</v>
      </c>
      <c r="K217" s="21"/>
    </row>
    <row r="218" spans="2:11" ht="25.5" x14ac:dyDescent="0.25">
      <c r="B218" s="21"/>
      <c r="C218" s="8"/>
      <c r="D218" s="21"/>
      <c r="E218" s="8" t="s">
        <v>302</v>
      </c>
      <c r="F218" s="4">
        <v>200</v>
      </c>
      <c r="G218" s="4">
        <v>61.71</v>
      </c>
      <c r="H218" s="4">
        <v>217.8</v>
      </c>
      <c r="I218" s="4">
        <v>226.51</v>
      </c>
      <c r="J218" s="4">
        <f>SUM(F218:I218)</f>
        <v>706.02</v>
      </c>
      <c r="K218" s="21"/>
    </row>
    <row r="219" spans="2:11" ht="25.5" x14ac:dyDescent="0.25">
      <c r="B219" s="21"/>
      <c r="C219" s="8"/>
      <c r="D219" s="21"/>
      <c r="E219" s="8" t="s">
        <v>303</v>
      </c>
      <c r="F219" s="4">
        <v>0</v>
      </c>
      <c r="G219" s="4">
        <v>0</v>
      </c>
      <c r="H219" s="4">
        <v>0</v>
      </c>
      <c r="I219" s="4">
        <v>0</v>
      </c>
      <c r="J219" s="4">
        <f>SUM(F219:I219)</f>
        <v>0</v>
      </c>
      <c r="K219" s="21"/>
    </row>
    <row r="220" spans="2:11" ht="25.5" x14ac:dyDescent="0.25">
      <c r="B220" s="21"/>
      <c r="C220" s="8"/>
      <c r="D220" s="21"/>
      <c r="E220" s="8" t="s">
        <v>304</v>
      </c>
      <c r="F220" s="4">
        <v>0</v>
      </c>
      <c r="G220" s="4">
        <v>0</v>
      </c>
      <c r="H220" s="4">
        <v>0</v>
      </c>
      <c r="I220" s="4">
        <v>0</v>
      </c>
      <c r="J220" s="4">
        <f>SUM(F220:I220)</f>
        <v>0</v>
      </c>
      <c r="K220" s="21"/>
    </row>
    <row r="221" spans="2:11" ht="25.5" x14ac:dyDescent="0.25">
      <c r="B221" s="21"/>
      <c r="C221" s="8"/>
      <c r="D221" s="21"/>
      <c r="E221" s="8" t="s">
        <v>305</v>
      </c>
      <c r="F221" s="4">
        <v>0</v>
      </c>
      <c r="G221" s="4">
        <v>0</v>
      </c>
      <c r="H221" s="4">
        <v>0</v>
      </c>
      <c r="I221" s="4">
        <v>0</v>
      </c>
      <c r="J221" s="4">
        <f>SUM(F221:I221)</f>
        <v>0</v>
      </c>
      <c r="K221" s="21"/>
    </row>
    <row r="222" spans="2:11" x14ac:dyDescent="0.25">
      <c r="B222" s="21" t="s">
        <v>211</v>
      </c>
      <c r="C222" s="8"/>
      <c r="D222" s="21" t="s">
        <v>110</v>
      </c>
      <c r="E222" s="8" t="s">
        <v>307</v>
      </c>
      <c r="F222" s="4">
        <f>SUM(F223:F226)</f>
        <v>281.7</v>
      </c>
      <c r="G222" s="4">
        <f t="shared" ref="G222:J222" si="51">SUM(G223:G226)</f>
        <v>300</v>
      </c>
      <c r="H222" s="4">
        <f t="shared" si="51"/>
        <v>312.89999999999998</v>
      </c>
      <c r="I222" s="4">
        <f t="shared" si="51"/>
        <v>326.7</v>
      </c>
      <c r="J222" s="4">
        <f t="shared" si="51"/>
        <v>1221.3</v>
      </c>
      <c r="K222" s="21" t="s">
        <v>173</v>
      </c>
    </row>
    <row r="223" spans="2:11" ht="25.5" x14ac:dyDescent="0.25">
      <c r="B223" s="21"/>
      <c r="C223" s="8"/>
      <c r="D223" s="21"/>
      <c r="E223" s="8" t="s">
        <v>302</v>
      </c>
      <c r="F223" s="4">
        <v>281.7</v>
      </c>
      <c r="G223" s="4">
        <v>300</v>
      </c>
      <c r="H223" s="4">
        <v>312.89999999999998</v>
      </c>
      <c r="I223" s="4">
        <v>326.7</v>
      </c>
      <c r="J223" s="4">
        <f>SUM(F223:I223)</f>
        <v>1221.3</v>
      </c>
      <c r="K223" s="21"/>
    </row>
    <row r="224" spans="2:11" ht="25.5" x14ac:dyDescent="0.25">
      <c r="B224" s="21"/>
      <c r="C224" s="8"/>
      <c r="D224" s="21"/>
      <c r="E224" s="8" t="s">
        <v>303</v>
      </c>
      <c r="F224" s="4">
        <v>0</v>
      </c>
      <c r="G224" s="4">
        <v>0</v>
      </c>
      <c r="H224" s="4">
        <v>0</v>
      </c>
      <c r="I224" s="4">
        <v>0</v>
      </c>
      <c r="J224" s="4">
        <f>SUM(F224:I224)</f>
        <v>0</v>
      </c>
      <c r="K224" s="21"/>
    </row>
    <row r="225" spans="2:11" ht="25.5" x14ac:dyDescent="0.25">
      <c r="B225" s="21"/>
      <c r="C225" s="8"/>
      <c r="D225" s="21"/>
      <c r="E225" s="8" t="s">
        <v>304</v>
      </c>
      <c r="F225" s="4">
        <v>0</v>
      </c>
      <c r="G225" s="4">
        <v>0</v>
      </c>
      <c r="H225" s="4">
        <v>0</v>
      </c>
      <c r="I225" s="4">
        <v>0</v>
      </c>
      <c r="J225" s="4">
        <f>SUM(F225:I225)</f>
        <v>0</v>
      </c>
      <c r="K225" s="21"/>
    </row>
    <row r="226" spans="2:11" ht="25.5" x14ac:dyDescent="0.25">
      <c r="B226" s="21"/>
      <c r="C226" s="8"/>
      <c r="D226" s="21"/>
      <c r="E226" s="8" t="s">
        <v>305</v>
      </c>
      <c r="F226" s="4">
        <v>0</v>
      </c>
      <c r="G226" s="4">
        <v>0</v>
      </c>
      <c r="H226" s="4">
        <v>0</v>
      </c>
      <c r="I226" s="4">
        <v>0</v>
      </c>
      <c r="J226" s="4">
        <f>SUM(F226:I226)</f>
        <v>0</v>
      </c>
      <c r="K226" s="21"/>
    </row>
    <row r="227" spans="2:11" x14ac:dyDescent="0.25">
      <c r="B227" s="21" t="s">
        <v>212</v>
      </c>
      <c r="C227" s="8"/>
      <c r="D227" s="21" t="s">
        <v>112</v>
      </c>
      <c r="E227" s="8" t="s">
        <v>307</v>
      </c>
      <c r="F227" s="4">
        <f>SUM(F228:F231)</f>
        <v>195.99</v>
      </c>
      <c r="G227" s="4">
        <f t="shared" ref="G227:J227" si="52">SUM(G228:G231)</f>
        <v>101.94</v>
      </c>
      <c r="H227" s="4">
        <f t="shared" si="52"/>
        <v>0</v>
      </c>
      <c r="I227" s="4">
        <f t="shared" si="52"/>
        <v>0</v>
      </c>
      <c r="J227" s="4">
        <f t="shared" si="52"/>
        <v>297.93</v>
      </c>
      <c r="K227" s="21" t="s">
        <v>393</v>
      </c>
    </row>
    <row r="228" spans="2:11" ht="25.5" x14ac:dyDescent="0.25">
      <c r="B228" s="21"/>
      <c r="C228" s="8"/>
      <c r="D228" s="21"/>
      <c r="E228" s="8" t="s">
        <v>302</v>
      </c>
      <c r="F228" s="4">
        <v>195.99</v>
      </c>
      <c r="G228" s="4">
        <v>101.94</v>
      </c>
      <c r="H228" s="4">
        <v>0</v>
      </c>
      <c r="I228" s="4">
        <v>0</v>
      </c>
      <c r="J228" s="4">
        <f>SUM(F228:I228)</f>
        <v>297.93</v>
      </c>
      <c r="K228" s="21"/>
    </row>
    <row r="229" spans="2:11" ht="25.5" x14ac:dyDescent="0.25">
      <c r="B229" s="21"/>
      <c r="C229" s="8"/>
      <c r="D229" s="21"/>
      <c r="E229" s="8" t="s">
        <v>303</v>
      </c>
      <c r="F229" s="4">
        <v>0</v>
      </c>
      <c r="G229" s="4">
        <v>0</v>
      </c>
      <c r="H229" s="4">
        <v>0</v>
      </c>
      <c r="I229" s="4">
        <v>0</v>
      </c>
      <c r="J229" s="4">
        <f>SUM(F229:I229)</f>
        <v>0</v>
      </c>
      <c r="K229" s="21"/>
    </row>
    <row r="230" spans="2:11" ht="25.5" x14ac:dyDescent="0.25">
      <c r="B230" s="21"/>
      <c r="C230" s="8"/>
      <c r="D230" s="21"/>
      <c r="E230" s="8" t="s">
        <v>304</v>
      </c>
      <c r="F230" s="4">
        <v>0</v>
      </c>
      <c r="G230" s="4">
        <v>0</v>
      </c>
      <c r="H230" s="4">
        <v>0</v>
      </c>
      <c r="I230" s="4">
        <v>0</v>
      </c>
      <c r="J230" s="4">
        <f>SUM(F230:I230)</f>
        <v>0</v>
      </c>
      <c r="K230" s="21"/>
    </row>
    <row r="231" spans="2:11" ht="25.5" x14ac:dyDescent="0.25">
      <c r="B231" s="21"/>
      <c r="C231" s="8"/>
      <c r="D231" s="21"/>
      <c r="E231" s="8" t="s">
        <v>305</v>
      </c>
      <c r="F231" s="4">
        <v>0</v>
      </c>
      <c r="G231" s="4">
        <v>0</v>
      </c>
      <c r="H231" s="4">
        <v>0</v>
      </c>
      <c r="I231" s="4">
        <v>0</v>
      </c>
      <c r="J231" s="4">
        <f>SUM(F231:I231)</f>
        <v>0</v>
      </c>
      <c r="K231" s="21"/>
    </row>
    <row r="232" spans="2:11" x14ac:dyDescent="0.25">
      <c r="B232" s="21" t="s">
        <v>213</v>
      </c>
      <c r="C232" s="8"/>
      <c r="D232" s="21" t="s">
        <v>314</v>
      </c>
      <c r="E232" s="8" t="s">
        <v>307</v>
      </c>
      <c r="F232" s="4">
        <f>SUM(F233:F236)</f>
        <v>57</v>
      </c>
      <c r="G232" s="4">
        <f t="shared" ref="G232:J232" si="53">SUM(G233:G236)</f>
        <v>0</v>
      </c>
      <c r="H232" s="4">
        <f t="shared" si="53"/>
        <v>0</v>
      </c>
      <c r="I232" s="4">
        <f t="shared" si="53"/>
        <v>0</v>
      </c>
      <c r="J232" s="4">
        <f t="shared" si="53"/>
        <v>57</v>
      </c>
      <c r="K232" s="21" t="s">
        <v>173</v>
      </c>
    </row>
    <row r="233" spans="2:11" ht="25.5" x14ac:dyDescent="0.25">
      <c r="B233" s="21"/>
      <c r="C233" s="8"/>
      <c r="D233" s="21"/>
      <c r="E233" s="8" t="s">
        <v>302</v>
      </c>
      <c r="F233" s="4">
        <v>57</v>
      </c>
      <c r="G233" s="4">
        <v>0</v>
      </c>
      <c r="H233" s="4">
        <v>0</v>
      </c>
      <c r="I233" s="4">
        <v>0</v>
      </c>
      <c r="J233" s="4">
        <f>SUM(F233:I233)</f>
        <v>57</v>
      </c>
      <c r="K233" s="21"/>
    </row>
    <row r="234" spans="2:11" ht="25.5" x14ac:dyDescent="0.25">
      <c r="B234" s="21"/>
      <c r="C234" s="8"/>
      <c r="D234" s="21"/>
      <c r="E234" s="8" t="s">
        <v>303</v>
      </c>
      <c r="F234" s="4">
        <v>0</v>
      </c>
      <c r="G234" s="4">
        <v>0</v>
      </c>
      <c r="H234" s="4">
        <v>0</v>
      </c>
      <c r="I234" s="4">
        <v>0</v>
      </c>
      <c r="J234" s="4">
        <f>SUM(F234:I234)</f>
        <v>0</v>
      </c>
      <c r="K234" s="21"/>
    </row>
    <row r="235" spans="2:11" ht="25.5" x14ac:dyDescent="0.25">
      <c r="B235" s="21"/>
      <c r="C235" s="8"/>
      <c r="D235" s="21"/>
      <c r="E235" s="8" t="s">
        <v>304</v>
      </c>
      <c r="F235" s="4">
        <v>0</v>
      </c>
      <c r="G235" s="4">
        <v>0</v>
      </c>
      <c r="H235" s="4">
        <v>0</v>
      </c>
      <c r="I235" s="4">
        <v>0</v>
      </c>
      <c r="J235" s="4">
        <f>SUM(F235:I235)</f>
        <v>0</v>
      </c>
      <c r="K235" s="21"/>
    </row>
    <row r="236" spans="2:11" ht="25.5" x14ac:dyDescent="0.25">
      <c r="B236" s="21"/>
      <c r="C236" s="8"/>
      <c r="D236" s="21"/>
      <c r="E236" s="8" t="s">
        <v>305</v>
      </c>
      <c r="F236" s="4">
        <v>0</v>
      </c>
      <c r="G236" s="4">
        <v>0</v>
      </c>
      <c r="H236" s="4">
        <v>0</v>
      </c>
      <c r="I236" s="4">
        <v>0</v>
      </c>
      <c r="J236" s="4">
        <f>SUM(F236:I236)</f>
        <v>0</v>
      </c>
      <c r="K236" s="21"/>
    </row>
    <row r="237" spans="2:11" x14ac:dyDescent="0.25">
      <c r="B237" s="21" t="s">
        <v>214</v>
      </c>
      <c r="C237" s="8"/>
      <c r="D237" s="21" t="s">
        <v>115</v>
      </c>
      <c r="E237" s="8" t="s">
        <v>307</v>
      </c>
      <c r="F237" s="4">
        <f>SUM(F238:F241)</f>
        <v>26.58</v>
      </c>
      <c r="G237" s="4">
        <f t="shared" ref="G237:J237" si="54">SUM(G238:G241)</f>
        <v>0</v>
      </c>
      <c r="H237" s="4">
        <f t="shared" si="54"/>
        <v>0</v>
      </c>
      <c r="I237" s="4">
        <f t="shared" si="54"/>
        <v>0</v>
      </c>
      <c r="J237" s="4">
        <f t="shared" si="54"/>
        <v>26.58</v>
      </c>
      <c r="K237" s="21" t="s">
        <v>282</v>
      </c>
    </row>
    <row r="238" spans="2:11" ht="25.5" x14ac:dyDescent="0.25">
      <c r="B238" s="21"/>
      <c r="C238" s="8"/>
      <c r="D238" s="21"/>
      <c r="E238" s="8" t="s">
        <v>302</v>
      </c>
      <c r="F238" s="4">
        <v>26.58</v>
      </c>
      <c r="G238" s="4">
        <v>0</v>
      </c>
      <c r="H238" s="4">
        <v>0</v>
      </c>
      <c r="I238" s="4">
        <v>0</v>
      </c>
      <c r="J238" s="4">
        <f>SUM(F238:I238)</f>
        <v>26.58</v>
      </c>
      <c r="K238" s="21"/>
    </row>
    <row r="239" spans="2:11" ht="25.5" x14ac:dyDescent="0.25">
      <c r="B239" s="21"/>
      <c r="C239" s="8"/>
      <c r="D239" s="21"/>
      <c r="E239" s="8" t="s">
        <v>303</v>
      </c>
      <c r="F239" s="4">
        <v>0</v>
      </c>
      <c r="G239" s="4">
        <v>0</v>
      </c>
      <c r="H239" s="4">
        <v>0</v>
      </c>
      <c r="I239" s="4">
        <v>0</v>
      </c>
      <c r="J239" s="4">
        <f>SUM(F239:I239)</f>
        <v>0</v>
      </c>
      <c r="K239" s="21"/>
    </row>
    <row r="240" spans="2:11" ht="25.5" x14ac:dyDescent="0.25">
      <c r="B240" s="21"/>
      <c r="C240" s="8"/>
      <c r="D240" s="21"/>
      <c r="E240" s="8" t="s">
        <v>304</v>
      </c>
      <c r="F240" s="4">
        <v>0</v>
      </c>
      <c r="G240" s="4">
        <v>0</v>
      </c>
      <c r="H240" s="4">
        <v>0</v>
      </c>
      <c r="I240" s="4">
        <v>0</v>
      </c>
      <c r="J240" s="4">
        <f>SUM(F240:I240)</f>
        <v>0</v>
      </c>
      <c r="K240" s="21"/>
    </row>
    <row r="241" spans="2:11" ht="25.5" x14ac:dyDescent="0.25">
      <c r="B241" s="21"/>
      <c r="C241" s="8"/>
      <c r="D241" s="21"/>
      <c r="E241" s="8" t="s">
        <v>305</v>
      </c>
      <c r="F241" s="4">
        <v>0</v>
      </c>
      <c r="G241" s="4">
        <v>0</v>
      </c>
      <c r="H241" s="4">
        <v>0</v>
      </c>
      <c r="I241" s="4">
        <v>0</v>
      </c>
      <c r="J241" s="4">
        <f>SUM(F241:I241)</f>
        <v>0</v>
      </c>
      <c r="K241" s="21"/>
    </row>
    <row r="242" spans="2:11" x14ac:dyDescent="0.25">
      <c r="B242" s="21" t="s">
        <v>215</v>
      </c>
      <c r="C242" s="8"/>
      <c r="D242" s="21" t="s">
        <v>117</v>
      </c>
      <c r="E242" s="8" t="s">
        <v>307</v>
      </c>
      <c r="F242" s="4">
        <f>SUM(F243:F246)</f>
        <v>0</v>
      </c>
      <c r="G242" s="4">
        <f t="shared" ref="G242:J242" si="55">SUM(G243:G246)</f>
        <v>172.47</v>
      </c>
      <c r="H242" s="4">
        <f t="shared" si="55"/>
        <v>0</v>
      </c>
      <c r="I242" s="4">
        <f t="shared" si="55"/>
        <v>0</v>
      </c>
      <c r="J242" s="4">
        <f t="shared" si="55"/>
        <v>172.47</v>
      </c>
      <c r="K242" s="21"/>
    </row>
    <row r="243" spans="2:11" ht="25.5" x14ac:dyDescent="0.25">
      <c r="B243" s="21"/>
      <c r="C243" s="8"/>
      <c r="D243" s="21"/>
      <c r="E243" s="8" t="s">
        <v>302</v>
      </c>
      <c r="F243" s="4">
        <v>0</v>
      </c>
      <c r="G243" s="4">
        <v>172.47</v>
      </c>
      <c r="H243" s="4">
        <v>0</v>
      </c>
      <c r="I243" s="4">
        <v>0</v>
      </c>
      <c r="J243" s="4">
        <f>SUM(F243:I243)</f>
        <v>172.47</v>
      </c>
      <c r="K243" s="21"/>
    </row>
    <row r="244" spans="2:11" ht="25.5" x14ac:dyDescent="0.25">
      <c r="B244" s="21"/>
      <c r="C244" s="8"/>
      <c r="D244" s="21"/>
      <c r="E244" s="8" t="s">
        <v>303</v>
      </c>
      <c r="F244" s="4">
        <v>0</v>
      </c>
      <c r="G244" s="4">
        <v>0</v>
      </c>
      <c r="H244" s="4">
        <v>0</v>
      </c>
      <c r="I244" s="4">
        <v>0</v>
      </c>
      <c r="J244" s="4">
        <f>SUM(F244:I244)</f>
        <v>0</v>
      </c>
      <c r="K244" s="21"/>
    </row>
    <row r="245" spans="2:11" ht="25.5" x14ac:dyDescent="0.25">
      <c r="B245" s="21"/>
      <c r="C245" s="8"/>
      <c r="D245" s="21"/>
      <c r="E245" s="8" t="s">
        <v>304</v>
      </c>
      <c r="F245" s="4">
        <v>0</v>
      </c>
      <c r="G245" s="4">
        <v>0</v>
      </c>
      <c r="H245" s="4">
        <v>0</v>
      </c>
      <c r="I245" s="4">
        <v>0</v>
      </c>
      <c r="J245" s="4">
        <f>SUM(F245:I245)</f>
        <v>0</v>
      </c>
      <c r="K245" s="21"/>
    </row>
    <row r="246" spans="2:11" ht="25.5" x14ac:dyDescent="0.25">
      <c r="B246" s="21"/>
      <c r="C246" s="8"/>
      <c r="D246" s="21"/>
      <c r="E246" s="8" t="s">
        <v>305</v>
      </c>
      <c r="F246" s="4">
        <v>0</v>
      </c>
      <c r="G246" s="4">
        <v>0</v>
      </c>
      <c r="H246" s="4">
        <v>0</v>
      </c>
      <c r="I246" s="4">
        <v>0</v>
      </c>
      <c r="J246" s="4">
        <f>SUM(F246:I246)</f>
        <v>0</v>
      </c>
      <c r="K246" s="21"/>
    </row>
    <row r="247" spans="2:11" x14ac:dyDescent="0.25">
      <c r="B247" s="21" t="s">
        <v>216</v>
      </c>
      <c r="C247" s="8"/>
      <c r="D247" s="21" t="s">
        <v>315</v>
      </c>
      <c r="E247" s="8" t="s">
        <v>307</v>
      </c>
      <c r="F247" s="4">
        <f>SUM(F248:F251)</f>
        <v>0</v>
      </c>
      <c r="G247" s="4">
        <f t="shared" ref="G247:I247" si="56">SUM(G248:G251)</f>
        <v>455</v>
      </c>
      <c r="H247" s="4">
        <f t="shared" si="56"/>
        <v>0</v>
      </c>
      <c r="I247" s="4">
        <f t="shared" si="56"/>
        <v>0</v>
      </c>
      <c r="J247" s="4">
        <f>SUM(J248:J251)</f>
        <v>455</v>
      </c>
      <c r="K247" s="21" t="s">
        <v>173</v>
      </c>
    </row>
    <row r="248" spans="2:11" ht="25.5" x14ac:dyDescent="0.25">
      <c r="B248" s="21"/>
      <c r="C248" s="8"/>
      <c r="D248" s="21"/>
      <c r="E248" s="8" t="s">
        <v>302</v>
      </c>
      <c r="F248" s="4">
        <v>0</v>
      </c>
      <c r="G248" s="4">
        <v>455</v>
      </c>
      <c r="H248" s="4">
        <v>0</v>
      </c>
      <c r="I248" s="4">
        <v>0</v>
      </c>
      <c r="J248" s="4">
        <f>SUM(F248:I248)</f>
        <v>455</v>
      </c>
      <c r="K248" s="21"/>
    </row>
    <row r="249" spans="2:11" ht="25.5" x14ac:dyDescent="0.25">
      <c r="B249" s="21"/>
      <c r="C249" s="8"/>
      <c r="D249" s="21"/>
      <c r="E249" s="8" t="s">
        <v>303</v>
      </c>
      <c r="F249" s="4">
        <v>0</v>
      </c>
      <c r="G249" s="4">
        <v>0</v>
      </c>
      <c r="H249" s="4">
        <v>0</v>
      </c>
      <c r="I249" s="4">
        <v>0</v>
      </c>
      <c r="J249" s="4">
        <f>SUM(F249:I249)</f>
        <v>0</v>
      </c>
      <c r="K249" s="21"/>
    </row>
    <row r="250" spans="2:11" ht="25.5" x14ac:dyDescent="0.25">
      <c r="B250" s="21"/>
      <c r="C250" s="8"/>
      <c r="D250" s="21"/>
      <c r="E250" s="8" t="s">
        <v>304</v>
      </c>
      <c r="F250" s="4">
        <v>0</v>
      </c>
      <c r="G250" s="4">
        <v>0</v>
      </c>
      <c r="H250" s="4">
        <v>0</v>
      </c>
      <c r="I250" s="4">
        <v>0</v>
      </c>
      <c r="J250" s="4">
        <f>SUM(F250:I250)</f>
        <v>0</v>
      </c>
      <c r="K250" s="21"/>
    </row>
    <row r="251" spans="2:11" ht="25.5" x14ac:dyDescent="0.25">
      <c r="B251" s="21"/>
      <c r="C251" s="8"/>
      <c r="D251" s="21"/>
      <c r="E251" s="8" t="s">
        <v>305</v>
      </c>
      <c r="F251" s="4">
        <v>0</v>
      </c>
      <c r="G251" s="4">
        <v>0</v>
      </c>
      <c r="H251" s="4">
        <v>0</v>
      </c>
      <c r="I251" s="4">
        <v>0</v>
      </c>
      <c r="J251" s="4">
        <f>SUM(F251:I251)</f>
        <v>0</v>
      </c>
      <c r="K251" s="21"/>
    </row>
    <row r="252" spans="2:11" x14ac:dyDescent="0.25">
      <c r="B252" s="21" t="s">
        <v>217</v>
      </c>
      <c r="C252" s="8"/>
      <c r="D252" s="21" t="s">
        <v>122</v>
      </c>
      <c r="E252" s="8" t="s">
        <v>307</v>
      </c>
      <c r="F252" s="4">
        <f>SUM(F253:F256)</f>
        <v>0</v>
      </c>
      <c r="G252" s="4">
        <f t="shared" ref="G252:I252" si="57">SUM(G253:G256)</f>
        <v>150</v>
      </c>
      <c r="H252" s="4">
        <f t="shared" si="57"/>
        <v>0</v>
      </c>
      <c r="I252" s="4">
        <f t="shared" si="57"/>
        <v>0</v>
      </c>
      <c r="J252" s="4">
        <f>SUM(J253:J256)</f>
        <v>150</v>
      </c>
      <c r="K252" s="21" t="s">
        <v>282</v>
      </c>
    </row>
    <row r="253" spans="2:11" ht="25.5" x14ac:dyDescent="0.25">
      <c r="B253" s="21"/>
      <c r="C253" s="8"/>
      <c r="D253" s="21"/>
      <c r="E253" s="8" t="s">
        <v>302</v>
      </c>
      <c r="F253" s="4">
        <v>0</v>
      </c>
      <c r="G253" s="4">
        <v>150</v>
      </c>
      <c r="H253" s="4">
        <v>0</v>
      </c>
      <c r="I253" s="4">
        <v>0</v>
      </c>
      <c r="J253" s="4">
        <f>SUM(F253:I253)</f>
        <v>150</v>
      </c>
      <c r="K253" s="21"/>
    </row>
    <row r="254" spans="2:11" ht="25.5" x14ac:dyDescent="0.25">
      <c r="B254" s="21"/>
      <c r="C254" s="8"/>
      <c r="D254" s="21"/>
      <c r="E254" s="8" t="s">
        <v>303</v>
      </c>
      <c r="F254" s="4">
        <v>0</v>
      </c>
      <c r="G254" s="4">
        <v>0</v>
      </c>
      <c r="H254" s="4">
        <v>0</v>
      </c>
      <c r="I254" s="4">
        <v>0</v>
      </c>
      <c r="J254" s="4">
        <f>SUM(F254:I254)</f>
        <v>0</v>
      </c>
      <c r="K254" s="21"/>
    </row>
    <row r="255" spans="2:11" ht="25.5" x14ac:dyDescent="0.25">
      <c r="B255" s="21"/>
      <c r="C255" s="8"/>
      <c r="D255" s="21"/>
      <c r="E255" s="8" t="s">
        <v>304</v>
      </c>
      <c r="F255" s="4">
        <v>0</v>
      </c>
      <c r="G255" s="4">
        <v>0</v>
      </c>
      <c r="H255" s="4">
        <v>0</v>
      </c>
      <c r="I255" s="4">
        <v>0</v>
      </c>
      <c r="J255" s="4">
        <f>SUM(F255:I255)</f>
        <v>0</v>
      </c>
      <c r="K255" s="21"/>
    </row>
    <row r="256" spans="2:11" ht="25.5" x14ac:dyDescent="0.25">
      <c r="B256" s="21"/>
      <c r="C256" s="8"/>
      <c r="D256" s="21"/>
      <c r="E256" s="8" t="s">
        <v>305</v>
      </c>
      <c r="F256" s="4">
        <v>0</v>
      </c>
      <c r="G256" s="4">
        <v>0</v>
      </c>
      <c r="H256" s="4">
        <v>0</v>
      </c>
      <c r="I256" s="4">
        <v>0</v>
      </c>
      <c r="J256" s="4">
        <f>SUM(F256:I256)</f>
        <v>0</v>
      </c>
      <c r="K256" s="21"/>
    </row>
    <row r="257" spans="2:11" x14ac:dyDescent="0.25">
      <c r="B257" s="22" t="s">
        <v>218</v>
      </c>
      <c r="C257" s="19"/>
      <c r="D257" s="22" t="s">
        <v>123</v>
      </c>
      <c r="E257" s="8" t="s">
        <v>307</v>
      </c>
      <c r="F257" s="17">
        <f>SUM(F258:F261)</f>
        <v>555.51199999999994</v>
      </c>
      <c r="G257" s="17">
        <f t="shared" ref="G257:J257" si="58">SUM(G258:G261)</f>
        <v>1152.5</v>
      </c>
      <c r="H257" s="17">
        <f t="shared" si="58"/>
        <v>1006.9</v>
      </c>
      <c r="I257" s="17">
        <f t="shared" si="58"/>
        <v>1051.3</v>
      </c>
      <c r="J257" s="17">
        <f t="shared" si="58"/>
        <v>3766.2119999999995</v>
      </c>
      <c r="K257" s="21" t="s">
        <v>281</v>
      </c>
    </row>
    <row r="258" spans="2:11" ht="25.5" x14ac:dyDescent="0.25">
      <c r="B258" s="22"/>
      <c r="C258" s="19"/>
      <c r="D258" s="22"/>
      <c r="E258" s="8" t="s">
        <v>302</v>
      </c>
      <c r="F258" s="17">
        <f>F263+F268+F273</f>
        <v>555.51199999999994</v>
      </c>
      <c r="G258" s="17">
        <f t="shared" ref="G258:I258" si="59">G263+G268+G273</f>
        <v>1152.5</v>
      </c>
      <c r="H258" s="17">
        <f t="shared" si="59"/>
        <v>1006.9</v>
      </c>
      <c r="I258" s="17">
        <f t="shared" si="59"/>
        <v>1051.3</v>
      </c>
      <c r="J258" s="17">
        <f>SUM(F258:I258)</f>
        <v>3766.2119999999995</v>
      </c>
      <c r="K258" s="21"/>
    </row>
    <row r="259" spans="2:11" ht="25.5" x14ac:dyDescent="0.25">
      <c r="B259" s="22"/>
      <c r="C259" s="19"/>
      <c r="D259" s="22"/>
      <c r="E259" s="8" t="s">
        <v>303</v>
      </c>
      <c r="F259" s="4">
        <v>0</v>
      </c>
      <c r="G259" s="4">
        <v>0</v>
      </c>
      <c r="H259" s="4">
        <v>0</v>
      </c>
      <c r="I259" s="4">
        <v>0</v>
      </c>
      <c r="J259" s="17">
        <f>SUM(F259:I259)</f>
        <v>0</v>
      </c>
      <c r="K259" s="21"/>
    </row>
    <row r="260" spans="2:11" ht="25.5" x14ac:dyDescent="0.25">
      <c r="B260" s="22"/>
      <c r="C260" s="19"/>
      <c r="D260" s="22"/>
      <c r="E260" s="8" t="s">
        <v>304</v>
      </c>
      <c r="F260" s="4">
        <v>0</v>
      </c>
      <c r="G260" s="4">
        <v>0</v>
      </c>
      <c r="H260" s="4">
        <v>0</v>
      </c>
      <c r="I260" s="4">
        <v>0</v>
      </c>
      <c r="J260" s="17">
        <f>SUM(F260:I260)</f>
        <v>0</v>
      </c>
      <c r="K260" s="21"/>
    </row>
    <row r="261" spans="2:11" ht="25.5" x14ac:dyDescent="0.25">
      <c r="B261" s="22"/>
      <c r="C261" s="19"/>
      <c r="D261" s="22"/>
      <c r="E261" s="8" t="s">
        <v>305</v>
      </c>
      <c r="F261" s="4">
        <v>0</v>
      </c>
      <c r="G261" s="4">
        <v>0</v>
      </c>
      <c r="H261" s="4">
        <v>0</v>
      </c>
      <c r="I261" s="4">
        <v>0</v>
      </c>
      <c r="J261" s="17">
        <f>SUM(F261:I261)</f>
        <v>0</v>
      </c>
      <c r="K261" s="21"/>
    </row>
    <row r="262" spans="2:11" x14ac:dyDescent="0.25">
      <c r="B262" s="21" t="s">
        <v>219</v>
      </c>
      <c r="C262" s="8"/>
      <c r="D262" s="21" t="s">
        <v>125</v>
      </c>
      <c r="E262" s="8" t="s">
        <v>307</v>
      </c>
      <c r="F262" s="4">
        <f>SUM(F263:F266)</f>
        <v>322.42099999999999</v>
      </c>
      <c r="G262" s="4">
        <f t="shared" ref="G262:J262" si="60">SUM(G263:G266)</f>
        <v>0</v>
      </c>
      <c r="H262" s="4">
        <f t="shared" si="60"/>
        <v>591.9</v>
      </c>
      <c r="I262" s="4">
        <f t="shared" si="60"/>
        <v>618</v>
      </c>
      <c r="J262" s="4">
        <f t="shared" si="60"/>
        <v>1532.3209999999999</v>
      </c>
      <c r="K262" s="21"/>
    </row>
    <row r="263" spans="2:11" ht="25.5" x14ac:dyDescent="0.25">
      <c r="B263" s="21"/>
      <c r="C263" s="8"/>
      <c r="D263" s="21"/>
      <c r="E263" s="8" t="s">
        <v>302</v>
      </c>
      <c r="F263" s="4">
        <v>322.42099999999999</v>
      </c>
      <c r="G263" s="4">
        <v>0</v>
      </c>
      <c r="H263" s="4">
        <v>591.9</v>
      </c>
      <c r="I263" s="4">
        <v>618</v>
      </c>
      <c r="J263" s="4">
        <f>SUM(F263:I263)</f>
        <v>1532.3209999999999</v>
      </c>
      <c r="K263" s="21"/>
    </row>
    <row r="264" spans="2:11" ht="25.5" x14ac:dyDescent="0.25">
      <c r="B264" s="21"/>
      <c r="C264" s="8"/>
      <c r="D264" s="21"/>
      <c r="E264" s="8" t="s">
        <v>303</v>
      </c>
      <c r="F264" s="4">
        <v>0</v>
      </c>
      <c r="G264" s="4">
        <v>0</v>
      </c>
      <c r="H264" s="4">
        <v>0</v>
      </c>
      <c r="I264" s="4">
        <v>0</v>
      </c>
      <c r="J264" s="4">
        <f>SUM(F264:I264)</f>
        <v>0</v>
      </c>
      <c r="K264" s="21"/>
    </row>
    <row r="265" spans="2:11" ht="25.5" x14ac:dyDescent="0.25">
      <c r="B265" s="21"/>
      <c r="C265" s="8"/>
      <c r="D265" s="21"/>
      <c r="E265" s="8" t="s">
        <v>304</v>
      </c>
      <c r="F265" s="4">
        <v>0</v>
      </c>
      <c r="G265" s="4">
        <v>0</v>
      </c>
      <c r="H265" s="4">
        <v>0</v>
      </c>
      <c r="I265" s="4">
        <v>0</v>
      </c>
      <c r="J265" s="4">
        <f>SUM(F265:I265)</f>
        <v>0</v>
      </c>
      <c r="K265" s="21"/>
    </row>
    <row r="266" spans="2:11" ht="25.5" x14ac:dyDescent="0.25">
      <c r="B266" s="21"/>
      <c r="C266" s="8"/>
      <c r="D266" s="21"/>
      <c r="E266" s="8" t="s">
        <v>305</v>
      </c>
      <c r="F266" s="4">
        <v>0</v>
      </c>
      <c r="G266" s="4">
        <v>0</v>
      </c>
      <c r="H266" s="4">
        <v>0</v>
      </c>
      <c r="I266" s="4">
        <v>0</v>
      </c>
      <c r="J266" s="4">
        <f>SUM(F266:I266)</f>
        <v>0</v>
      </c>
      <c r="K266" s="21"/>
    </row>
    <row r="267" spans="2:11" x14ac:dyDescent="0.25">
      <c r="B267" s="21" t="s">
        <v>220</v>
      </c>
      <c r="C267" s="8"/>
      <c r="D267" s="21" t="s">
        <v>126</v>
      </c>
      <c r="E267" s="8" t="s">
        <v>307</v>
      </c>
      <c r="F267" s="4">
        <f>SUM(F268:F271)</f>
        <v>233.09100000000001</v>
      </c>
      <c r="G267" s="4">
        <f t="shared" ref="G267:J267" si="61">SUM(G268:G271)</f>
        <v>977</v>
      </c>
      <c r="H267" s="4">
        <f t="shared" si="61"/>
        <v>415</v>
      </c>
      <c r="I267" s="4">
        <f t="shared" si="61"/>
        <v>433.3</v>
      </c>
      <c r="J267" s="4">
        <f t="shared" si="61"/>
        <v>2058.3910000000001</v>
      </c>
      <c r="K267" s="21"/>
    </row>
    <row r="268" spans="2:11" ht="25.5" x14ac:dyDescent="0.25">
      <c r="B268" s="21"/>
      <c r="C268" s="8"/>
      <c r="D268" s="21"/>
      <c r="E268" s="8" t="s">
        <v>302</v>
      </c>
      <c r="F268" s="4">
        <v>233.09100000000001</v>
      </c>
      <c r="G268" s="4">
        <v>977</v>
      </c>
      <c r="H268" s="4">
        <v>415</v>
      </c>
      <c r="I268" s="4">
        <v>433.3</v>
      </c>
      <c r="J268" s="4">
        <f>SUM(F268:I268)</f>
        <v>2058.3910000000001</v>
      </c>
      <c r="K268" s="21"/>
    </row>
    <row r="269" spans="2:11" ht="25.5" x14ac:dyDescent="0.25">
      <c r="B269" s="21"/>
      <c r="C269" s="8"/>
      <c r="D269" s="21"/>
      <c r="E269" s="8" t="s">
        <v>303</v>
      </c>
      <c r="F269" s="4">
        <v>0</v>
      </c>
      <c r="G269" s="4">
        <v>0</v>
      </c>
      <c r="H269" s="4">
        <v>0</v>
      </c>
      <c r="I269" s="4">
        <v>0</v>
      </c>
      <c r="J269" s="4">
        <f>SUM(F269:I269)</f>
        <v>0</v>
      </c>
      <c r="K269" s="21"/>
    </row>
    <row r="270" spans="2:11" ht="25.5" x14ac:dyDescent="0.25">
      <c r="B270" s="21"/>
      <c r="C270" s="8"/>
      <c r="D270" s="21"/>
      <c r="E270" s="8" t="s">
        <v>304</v>
      </c>
      <c r="F270" s="4">
        <v>0</v>
      </c>
      <c r="G270" s="4">
        <v>0</v>
      </c>
      <c r="H270" s="4">
        <v>0</v>
      </c>
      <c r="I270" s="4">
        <v>0</v>
      </c>
      <c r="J270" s="4">
        <f>SUM(F270:I270)</f>
        <v>0</v>
      </c>
      <c r="K270" s="21"/>
    </row>
    <row r="271" spans="2:11" ht="25.5" x14ac:dyDescent="0.25">
      <c r="B271" s="21"/>
      <c r="C271" s="8"/>
      <c r="D271" s="21"/>
      <c r="E271" s="8" t="s">
        <v>305</v>
      </c>
      <c r="F271" s="4">
        <v>0</v>
      </c>
      <c r="G271" s="4">
        <v>0</v>
      </c>
      <c r="H271" s="4">
        <v>0</v>
      </c>
      <c r="I271" s="4">
        <v>0</v>
      </c>
      <c r="J271" s="4">
        <f>SUM(F271:I271)</f>
        <v>0</v>
      </c>
      <c r="K271" s="21"/>
    </row>
    <row r="272" spans="2:11" x14ac:dyDescent="0.25">
      <c r="B272" s="21" t="s">
        <v>221</v>
      </c>
      <c r="C272" s="8"/>
      <c r="D272" s="21" t="s">
        <v>127</v>
      </c>
      <c r="E272" s="8" t="s">
        <v>307</v>
      </c>
      <c r="F272" s="4">
        <f>SUM(F273:F276)</f>
        <v>0</v>
      </c>
      <c r="G272" s="4">
        <f t="shared" ref="G272:J272" si="62">SUM(G273:G276)</f>
        <v>175.5</v>
      </c>
      <c r="H272" s="4">
        <f t="shared" si="62"/>
        <v>0</v>
      </c>
      <c r="I272" s="4">
        <f t="shared" si="62"/>
        <v>0</v>
      </c>
      <c r="J272" s="4">
        <f t="shared" si="62"/>
        <v>175.5</v>
      </c>
      <c r="K272" s="21"/>
    </row>
    <row r="273" spans="2:11" ht="25.5" x14ac:dyDescent="0.25">
      <c r="B273" s="21"/>
      <c r="C273" s="8"/>
      <c r="D273" s="21"/>
      <c r="E273" s="8" t="s">
        <v>302</v>
      </c>
      <c r="F273" s="4">
        <v>0</v>
      </c>
      <c r="G273" s="4">
        <v>175.5</v>
      </c>
      <c r="H273" s="4">
        <v>0</v>
      </c>
      <c r="I273" s="4">
        <v>0</v>
      </c>
      <c r="J273" s="4">
        <f>SUM(F273:I273)</f>
        <v>175.5</v>
      </c>
      <c r="K273" s="21"/>
    </row>
    <row r="274" spans="2:11" ht="25.5" x14ac:dyDescent="0.25">
      <c r="B274" s="21"/>
      <c r="C274" s="8"/>
      <c r="D274" s="21"/>
      <c r="E274" s="8" t="s">
        <v>303</v>
      </c>
      <c r="F274" s="4">
        <v>0</v>
      </c>
      <c r="G274" s="4">
        <v>0</v>
      </c>
      <c r="H274" s="4">
        <v>0</v>
      </c>
      <c r="I274" s="4">
        <v>0</v>
      </c>
      <c r="J274" s="4">
        <f>SUM(F274:I274)</f>
        <v>0</v>
      </c>
      <c r="K274" s="21"/>
    </row>
    <row r="275" spans="2:11" ht="25.5" x14ac:dyDescent="0.25">
      <c r="B275" s="21"/>
      <c r="C275" s="8"/>
      <c r="D275" s="21"/>
      <c r="E275" s="8" t="s">
        <v>304</v>
      </c>
      <c r="F275" s="4">
        <v>0</v>
      </c>
      <c r="G275" s="4">
        <v>0</v>
      </c>
      <c r="H275" s="4">
        <v>0</v>
      </c>
      <c r="I275" s="4">
        <v>0</v>
      </c>
      <c r="J275" s="4">
        <f>SUM(F275:I275)</f>
        <v>0</v>
      </c>
      <c r="K275" s="21"/>
    </row>
    <row r="276" spans="2:11" ht="25.5" x14ac:dyDescent="0.25">
      <c r="B276" s="21"/>
      <c r="C276" s="8"/>
      <c r="D276" s="21"/>
      <c r="E276" s="8" t="s">
        <v>305</v>
      </c>
      <c r="F276" s="4">
        <v>0</v>
      </c>
      <c r="G276" s="4">
        <v>0</v>
      </c>
      <c r="H276" s="4">
        <v>0</v>
      </c>
      <c r="I276" s="4">
        <v>0</v>
      </c>
      <c r="J276" s="4">
        <f>SUM(F276:I276)</f>
        <v>0</v>
      </c>
      <c r="K276" s="21"/>
    </row>
    <row r="277" spans="2:11" x14ac:dyDescent="0.25">
      <c r="B277" s="4">
        <v>2</v>
      </c>
      <c r="C277" s="8"/>
      <c r="D277" s="41" t="s">
        <v>408</v>
      </c>
      <c r="E277" s="41"/>
      <c r="F277" s="41"/>
      <c r="G277" s="41"/>
      <c r="H277" s="41"/>
      <c r="I277" s="41"/>
      <c r="J277" s="41"/>
      <c r="K277" s="41"/>
    </row>
    <row r="278" spans="2:11" x14ac:dyDescent="0.25">
      <c r="B278" s="22"/>
      <c r="C278" s="19"/>
      <c r="D278" s="22" t="s">
        <v>316</v>
      </c>
      <c r="E278" s="8" t="s">
        <v>307</v>
      </c>
      <c r="F278" s="35">
        <f t="shared" ref="F278:J279" si="63">F283+F308+F328+F333+F429</f>
        <v>22104.753000000001</v>
      </c>
      <c r="G278" s="35">
        <f t="shared" si="63"/>
        <v>22916.546999999999</v>
      </c>
      <c r="H278" s="35">
        <f t="shared" si="63"/>
        <v>26636.34</v>
      </c>
      <c r="I278" s="35">
        <f t="shared" si="63"/>
        <v>15663.197000000002</v>
      </c>
      <c r="J278" s="35">
        <f t="shared" si="63"/>
        <v>87320.836999999985</v>
      </c>
      <c r="K278" s="31"/>
    </row>
    <row r="279" spans="2:11" ht="25.5" x14ac:dyDescent="0.25">
      <c r="B279" s="22"/>
      <c r="C279" s="19"/>
      <c r="D279" s="22"/>
      <c r="E279" s="8" t="s">
        <v>302</v>
      </c>
      <c r="F279" s="35">
        <f t="shared" si="63"/>
        <v>22104.753000000001</v>
      </c>
      <c r="G279" s="35">
        <f t="shared" si="63"/>
        <v>22916.546999999999</v>
      </c>
      <c r="H279" s="35">
        <f t="shared" si="63"/>
        <v>26636.34</v>
      </c>
      <c r="I279" s="35">
        <f t="shared" si="63"/>
        <v>15663.197000000002</v>
      </c>
      <c r="J279" s="35">
        <f t="shared" si="63"/>
        <v>87320.836999999985</v>
      </c>
      <c r="K279" s="31"/>
    </row>
    <row r="280" spans="2:11" ht="25.5" x14ac:dyDescent="0.25">
      <c r="B280" s="22"/>
      <c r="C280" s="19"/>
      <c r="D280" s="22"/>
      <c r="E280" s="8" t="s">
        <v>303</v>
      </c>
      <c r="F280" s="4">
        <v>0</v>
      </c>
      <c r="G280" s="4">
        <v>0</v>
      </c>
      <c r="H280" s="4">
        <v>0</v>
      </c>
      <c r="I280" s="4">
        <v>0</v>
      </c>
      <c r="J280" s="4">
        <v>0</v>
      </c>
      <c r="K280" s="31"/>
    </row>
    <row r="281" spans="2:11" ht="25.5" x14ac:dyDescent="0.25">
      <c r="B281" s="22"/>
      <c r="C281" s="19"/>
      <c r="D281" s="22"/>
      <c r="E281" s="8" t="s">
        <v>304</v>
      </c>
      <c r="F281" s="4">
        <v>0</v>
      </c>
      <c r="G281" s="4">
        <v>0</v>
      </c>
      <c r="H281" s="4">
        <v>0</v>
      </c>
      <c r="I281" s="4">
        <v>0</v>
      </c>
      <c r="J281" s="4">
        <v>0</v>
      </c>
      <c r="K281" s="31"/>
    </row>
    <row r="282" spans="2:11" ht="25.5" x14ac:dyDescent="0.25">
      <c r="B282" s="22"/>
      <c r="C282" s="19"/>
      <c r="D282" s="22"/>
      <c r="E282" s="8" t="s">
        <v>305</v>
      </c>
      <c r="F282" s="4">
        <v>0</v>
      </c>
      <c r="G282" s="4">
        <v>0</v>
      </c>
      <c r="H282" s="4">
        <v>0</v>
      </c>
      <c r="I282" s="4">
        <v>0</v>
      </c>
      <c r="J282" s="4">
        <v>0</v>
      </c>
      <c r="K282" s="31"/>
    </row>
    <row r="283" spans="2:11" x14ac:dyDescent="0.25">
      <c r="B283" s="22" t="s">
        <v>350</v>
      </c>
      <c r="C283" s="19"/>
      <c r="D283" s="22" t="s">
        <v>317</v>
      </c>
      <c r="E283" s="8" t="s">
        <v>307</v>
      </c>
      <c r="F283" s="35">
        <f>F288+F293+F298+F303</f>
        <v>15905.11</v>
      </c>
      <c r="G283" s="35">
        <f t="shared" ref="G283:J283" si="64">G288+G293+G298+G303</f>
        <v>19026.577000000001</v>
      </c>
      <c r="H283" s="35">
        <f t="shared" si="64"/>
        <v>14926.58</v>
      </c>
      <c r="I283" s="35">
        <f t="shared" si="64"/>
        <v>14926.577000000001</v>
      </c>
      <c r="J283" s="35">
        <f t="shared" si="64"/>
        <v>64784.843999999997</v>
      </c>
      <c r="K283" s="21" t="s">
        <v>357</v>
      </c>
    </row>
    <row r="284" spans="2:11" ht="25.5" x14ac:dyDescent="0.25">
      <c r="B284" s="22"/>
      <c r="C284" s="19"/>
      <c r="D284" s="22"/>
      <c r="E284" s="8" t="s">
        <v>302</v>
      </c>
      <c r="F284" s="35">
        <f>F289+F294+F299+F304</f>
        <v>15905.11</v>
      </c>
      <c r="G284" s="35">
        <f t="shared" ref="G284:J284" si="65">G289+G294+G299+G304</f>
        <v>19026.577000000001</v>
      </c>
      <c r="H284" s="35">
        <f t="shared" si="65"/>
        <v>14926.58</v>
      </c>
      <c r="I284" s="35">
        <f t="shared" si="65"/>
        <v>14926.577000000001</v>
      </c>
      <c r="J284" s="35">
        <f t="shared" si="65"/>
        <v>64784.843999999997</v>
      </c>
      <c r="K284" s="21"/>
    </row>
    <row r="285" spans="2:11" ht="25.5" x14ac:dyDescent="0.25">
      <c r="B285" s="22"/>
      <c r="C285" s="19"/>
      <c r="D285" s="22"/>
      <c r="E285" s="8" t="s">
        <v>303</v>
      </c>
      <c r="F285" s="4">
        <v>0</v>
      </c>
      <c r="G285" s="4">
        <v>0</v>
      </c>
      <c r="H285" s="4">
        <v>0</v>
      </c>
      <c r="I285" s="4">
        <v>0</v>
      </c>
      <c r="J285" s="4">
        <v>0</v>
      </c>
      <c r="K285" s="21"/>
    </row>
    <row r="286" spans="2:11" ht="25.5" x14ac:dyDescent="0.25">
      <c r="B286" s="22"/>
      <c r="C286" s="19"/>
      <c r="D286" s="22"/>
      <c r="E286" s="8" t="s">
        <v>304</v>
      </c>
      <c r="F286" s="4">
        <v>0</v>
      </c>
      <c r="G286" s="4">
        <v>0</v>
      </c>
      <c r="H286" s="4">
        <v>0</v>
      </c>
      <c r="I286" s="4">
        <v>0</v>
      </c>
      <c r="J286" s="4">
        <v>0</v>
      </c>
      <c r="K286" s="21"/>
    </row>
    <row r="287" spans="2:11" ht="25.5" x14ac:dyDescent="0.25">
      <c r="B287" s="22"/>
      <c r="C287" s="19"/>
      <c r="D287" s="22"/>
      <c r="E287" s="8" t="s">
        <v>305</v>
      </c>
      <c r="F287" s="4">
        <v>0</v>
      </c>
      <c r="G287" s="4">
        <v>0</v>
      </c>
      <c r="H287" s="4">
        <v>0</v>
      </c>
      <c r="I287" s="4">
        <v>0</v>
      </c>
      <c r="J287" s="4">
        <v>0</v>
      </c>
      <c r="K287" s="21"/>
    </row>
    <row r="288" spans="2:11" x14ac:dyDescent="0.25">
      <c r="B288" s="21" t="s">
        <v>224</v>
      </c>
      <c r="C288" s="8"/>
      <c r="D288" s="21" t="s">
        <v>318</v>
      </c>
      <c r="E288" s="8" t="s">
        <v>307</v>
      </c>
      <c r="F288" s="4">
        <f>SUM(F289:F292)</f>
        <v>4674.59</v>
      </c>
      <c r="G288" s="4">
        <f t="shared" ref="G288:J288" si="66">SUM(G289:G292)</f>
        <v>4674.59</v>
      </c>
      <c r="H288" s="4">
        <f t="shared" si="66"/>
        <v>4674.59</v>
      </c>
      <c r="I288" s="4">
        <f t="shared" si="66"/>
        <v>4674.59</v>
      </c>
      <c r="J288" s="4">
        <f t="shared" si="66"/>
        <v>18698.36</v>
      </c>
      <c r="K288" s="21"/>
    </row>
    <row r="289" spans="2:11" ht="25.5" x14ac:dyDescent="0.25">
      <c r="B289" s="21"/>
      <c r="C289" s="8"/>
      <c r="D289" s="21"/>
      <c r="E289" s="8" t="s">
        <v>302</v>
      </c>
      <c r="F289" s="4">
        <v>4674.59</v>
      </c>
      <c r="G289" s="4">
        <v>4674.59</v>
      </c>
      <c r="H289" s="4">
        <v>4674.59</v>
      </c>
      <c r="I289" s="4">
        <v>4674.59</v>
      </c>
      <c r="J289" s="4">
        <f>SUM(F289:I289)</f>
        <v>18698.36</v>
      </c>
      <c r="K289" s="21"/>
    </row>
    <row r="290" spans="2:11" ht="25.5" x14ac:dyDescent="0.25">
      <c r="B290" s="21"/>
      <c r="C290" s="8"/>
      <c r="D290" s="21"/>
      <c r="E290" s="8" t="s">
        <v>303</v>
      </c>
      <c r="F290" s="4">
        <v>0</v>
      </c>
      <c r="G290" s="4">
        <v>0</v>
      </c>
      <c r="H290" s="4">
        <v>0</v>
      </c>
      <c r="I290" s="4">
        <v>0</v>
      </c>
      <c r="J290" s="4">
        <f>SUM(F290:I290)</f>
        <v>0</v>
      </c>
      <c r="K290" s="21"/>
    </row>
    <row r="291" spans="2:11" ht="25.5" x14ac:dyDescent="0.25">
      <c r="B291" s="21"/>
      <c r="C291" s="8"/>
      <c r="D291" s="21"/>
      <c r="E291" s="8" t="s">
        <v>304</v>
      </c>
      <c r="F291" s="4">
        <v>0</v>
      </c>
      <c r="G291" s="4">
        <v>0</v>
      </c>
      <c r="H291" s="4">
        <v>0</v>
      </c>
      <c r="I291" s="4">
        <v>0</v>
      </c>
      <c r="J291" s="4">
        <f>SUM(F291:I291)</f>
        <v>0</v>
      </c>
      <c r="K291" s="21"/>
    </row>
    <row r="292" spans="2:11" ht="25.5" x14ac:dyDescent="0.25">
      <c r="B292" s="21"/>
      <c r="C292" s="8"/>
      <c r="D292" s="21"/>
      <c r="E292" s="8" t="s">
        <v>305</v>
      </c>
      <c r="F292" s="4">
        <v>0</v>
      </c>
      <c r="G292" s="4">
        <v>0</v>
      </c>
      <c r="H292" s="4">
        <v>0</v>
      </c>
      <c r="I292" s="4">
        <v>0</v>
      </c>
      <c r="J292" s="4">
        <f>SUM(F292:I292)</f>
        <v>0</v>
      </c>
      <c r="K292" s="21"/>
    </row>
    <row r="293" spans="2:11" x14ac:dyDescent="0.25">
      <c r="B293" s="21" t="s">
        <v>225</v>
      </c>
      <c r="C293" s="8"/>
      <c r="D293" s="21" t="s">
        <v>319</v>
      </c>
      <c r="E293" s="8" t="s">
        <v>307</v>
      </c>
      <c r="F293" s="4">
        <f>SUM(F294:F297)</f>
        <v>214.48</v>
      </c>
      <c r="G293" s="4">
        <f t="shared" ref="G293:J293" si="67">SUM(G294:G297)</f>
        <v>857.92</v>
      </c>
      <c r="H293" s="4">
        <f t="shared" si="67"/>
        <v>857.92</v>
      </c>
      <c r="I293" s="4">
        <f t="shared" si="67"/>
        <v>857.92</v>
      </c>
      <c r="J293" s="4">
        <f t="shared" si="67"/>
        <v>2788.24</v>
      </c>
      <c r="K293" s="21"/>
    </row>
    <row r="294" spans="2:11" ht="25.5" x14ac:dyDescent="0.25">
      <c r="B294" s="21"/>
      <c r="C294" s="8"/>
      <c r="D294" s="21"/>
      <c r="E294" s="8" t="s">
        <v>302</v>
      </c>
      <c r="F294" s="4">
        <v>214.48</v>
      </c>
      <c r="G294" s="4">
        <v>857.92</v>
      </c>
      <c r="H294" s="4">
        <v>857.92</v>
      </c>
      <c r="I294" s="4">
        <v>857.92</v>
      </c>
      <c r="J294" s="4">
        <f>SUM(F294:I294)</f>
        <v>2788.24</v>
      </c>
      <c r="K294" s="21"/>
    </row>
    <row r="295" spans="2:11" ht="25.5" x14ac:dyDescent="0.25">
      <c r="B295" s="21"/>
      <c r="C295" s="8"/>
      <c r="D295" s="21"/>
      <c r="E295" s="8" t="s">
        <v>303</v>
      </c>
      <c r="F295" s="4">
        <v>0</v>
      </c>
      <c r="G295" s="4">
        <v>0</v>
      </c>
      <c r="H295" s="4">
        <v>0</v>
      </c>
      <c r="I295" s="4">
        <v>0</v>
      </c>
      <c r="J295" s="4">
        <f>SUM(F295:I295)</f>
        <v>0</v>
      </c>
      <c r="K295" s="21"/>
    </row>
    <row r="296" spans="2:11" ht="25.5" x14ac:dyDescent="0.25">
      <c r="B296" s="21"/>
      <c r="C296" s="8"/>
      <c r="D296" s="21"/>
      <c r="E296" s="8" t="s">
        <v>304</v>
      </c>
      <c r="F296" s="4">
        <v>0</v>
      </c>
      <c r="G296" s="4">
        <v>0</v>
      </c>
      <c r="H296" s="4">
        <v>0</v>
      </c>
      <c r="I296" s="4">
        <v>0</v>
      </c>
      <c r="J296" s="4">
        <f>SUM(F296:I296)</f>
        <v>0</v>
      </c>
      <c r="K296" s="21"/>
    </row>
    <row r="297" spans="2:11" ht="25.5" x14ac:dyDescent="0.25">
      <c r="B297" s="21"/>
      <c r="C297" s="8"/>
      <c r="D297" s="21"/>
      <c r="E297" s="8" t="s">
        <v>305</v>
      </c>
      <c r="F297" s="4">
        <v>0</v>
      </c>
      <c r="G297" s="4">
        <v>0</v>
      </c>
      <c r="H297" s="4">
        <v>0</v>
      </c>
      <c r="I297" s="4">
        <v>0</v>
      </c>
      <c r="J297" s="4">
        <f>SUM(F297:I297)</f>
        <v>0</v>
      </c>
      <c r="K297" s="21"/>
    </row>
    <row r="298" spans="2:11" x14ac:dyDescent="0.25">
      <c r="B298" s="21" t="s">
        <v>226</v>
      </c>
      <c r="C298" s="8"/>
      <c r="D298" s="21" t="s">
        <v>320</v>
      </c>
      <c r="E298" s="8" t="s">
        <v>307</v>
      </c>
      <c r="F298" s="4">
        <f>SUM(F299:F302)</f>
        <v>8029.54</v>
      </c>
      <c r="G298" s="4">
        <f t="shared" ref="G298:J298" si="68">SUM(G299:G302)</f>
        <v>9700</v>
      </c>
      <c r="H298" s="44">
        <f t="shared" si="68"/>
        <v>5600</v>
      </c>
      <c r="I298" s="44">
        <f t="shared" si="68"/>
        <v>5600</v>
      </c>
      <c r="J298" s="4">
        <f t="shared" si="68"/>
        <v>28929.54</v>
      </c>
      <c r="K298" s="21" t="s">
        <v>357</v>
      </c>
    </row>
    <row r="299" spans="2:11" ht="25.5" x14ac:dyDescent="0.25">
      <c r="B299" s="21"/>
      <c r="C299" s="8"/>
      <c r="D299" s="21"/>
      <c r="E299" s="8" t="s">
        <v>302</v>
      </c>
      <c r="F299" s="4">
        <v>8029.54</v>
      </c>
      <c r="G299" s="4">
        <v>9700</v>
      </c>
      <c r="H299" s="44">
        <v>5600</v>
      </c>
      <c r="I299" s="44">
        <v>5600</v>
      </c>
      <c r="J299" s="4">
        <f>SUM(F299:I299)</f>
        <v>28929.54</v>
      </c>
      <c r="K299" s="21"/>
    </row>
    <row r="300" spans="2:11" ht="25.5" x14ac:dyDescent="0.25">
      <c r="B300" s="21"/>
      <c r="C300" s="8"/>
      <c r="D300" s="21"/>
      <c r="E300" s="8" t="s">
        <v>303</v>
      </c>
      <c r="F300" s="4">
        <v>0</v>
      </c>
      <c r="G300" s="4">
        <v>0</v>
      </c>
      <c r="H300" s="4">
        <v>0</v>
      </c>
      <c r="I300" s="4">
        <v>0</v>
      </c>
      <c r="J300" s="4">
        <f>SUM(F300:I300)</f>
        <v>0</v>
      </c>
      <c r="K300" s="21"/>
    </row>
    <row r="301" spans="2:11" ht="25.5" x14ac:dyDescent="0.25">
      <c r="B301" s="21"/>
      <c r="C301" s="8"/>
      <c r="D301" s="21"/>
      <c r="E301" s="8" t="s">
        <v>304</v>
      </c>
      <c r="F301" s="4">
        <v>0</v>
      </c>
      <c r="G301" s="4">
        <v>0</v>
      </c>
      <c r="H301" s="4">
        <v>0</v>
      </c>
      <c r="I301" s="4">
        <v>0</v>
      </c>
      <c r="J301" s="4">
        <f>SUM(F301:I301)</f>
        <v>0</v>
      </c>
      <c r="K301" s="21"/>
    </row>
    <row r="302" spans="2:11" ht="25.5" x14ac:dyDescent="0.25">
      <c r="B302" s="21"/>
      <c r="C302" s="8"/>
      <c r="D302" s="21"/>
      <c r="E302" s="8" t="s">
        <v>305</v>
      </c>
      <c r="F302" s="4">
        <v>0</v>
      </c>
      <c r="G302" s="4">
        <v>0</v>
      </c>
      <c r="H302" s="4">
        <v>0</v>
      </c>
      <c r="I302" s="4">
        <v>0</v>
      </c>
      <c r="J302" s="4">
        <f>SUM(F302:I302)</f>
        <v>0</v>
      </c>
      <c r="K302" s="21"/>
    </row>
    <row r="303" spans="2:11" x14ac:dyDescent="0.25">
      <c r="B303" s="21" t="s">
        <v>352</v>
      </c>
      <c r="C303" s="8"/>
      <c r="D303" s="21" t="s">
        <v>137</v>
      </c>
      <c r="E303" s="8" t="s">
        <v>307</v>
      </c>
      <c r="F303" s="4">
        <f>SUM(F304:F307)</f>
        <v>2986.5</v>
      </c>
      <c r="G303" s="4">
        <f t="shared" ref="G303:J303" si="69">SUM(G304:G307)</f>
        <v>3794.067</v>
      </c>
      <c r="H303" s="36">
        <f t="shared" si="69"/>
        <v>3794.07</v>
      </c>
      <c r="I303" s="36">
        <f t="shared" si="69"/>
        <v>3794.067</v>
      </c>
      <c r="J303" s="36">
        <f t="shared" si="69"/>
        <v>14368.704000000002</v>
      </c>
      <c r="K303" s="21"/>
    </row>
    <row r="304" spans="2:11" ht="25.5" x14ac:dyDescent="0.25">
      <c r="B304" s="21"/>
      <c r="C304" s="8"/>
      <c r="D304" s="21"/>
      <c r="E304" s="8" t="s">
        <v>302</v>
      </c>
      <c r="F304" s="4">
        <v>2986.5</v>
      </c>
      <c r="G304" s="4">
        <v>3794.067</v>
      </c>
      <c r="H304" s="36">
        <v>3794.07</v>
      </c>
      <c r="I304" s="36">
        <v>3794.067</v>
      </c>
      <c r="J304" s="36">
        <f>SUM(F304:I304)</f>
        <v>14368.704000000002</v>
      </c>
      <c r="K304" s="21"/>
    </row>
    <row r="305" spans="2:11" ht="25.5" x14ac:dyDescent="0.25">
      <c r="B305" s="21"/>
      <c r="C305" s="8"/>
      <c r="D305" s="21"/>
      <c r="E305" s="8" t="s">
        <v>303</v>
      </c>
      <c r="F305" s="4">
        <v>0</v>
      </c>
      <c r="G305" s="4">
        <v>0</v>
      </c>
      <c r="H305" s="4">
        <v>0</v>
      </c>
      <c r="I305" s="45">
        <v>0</v>
      </c>
      <c r="J305" s="4">
        <f>SUM(F305:I305)</f>
        <v>0</v>
      </c>
      <c r="K305" s="21"/>
    </row>
    <row r="306" spans="2:11" ht="25.5" x14ac:dyDescent="0.25">
      <c r="B306" s="21"/>
      <c r="C306" s="8"/>
      <c r="D306" s="21"/>
      <c r="E306" s="8" t="s">
        <v>304</v>
      </c>
      <c r="F306" s="4">
        <v>0</v>
      </c>
      <c r="G306" s="4">
        <v>0</v>
      </c>
      <c r="H306" s="4">
        <v>0</v>
      </c>
      <c r="I306" s="45">
        <v>0</v>
      </c>
      <c r="J306" s="4">
        <f>SUM(F306:I306)</f>
        <v>0</v>
      </c>
      <c r="K306" s="21"/>
    </row>
    <row r="307" spans="2:11" ht="25.5" x14ac:dyDescent="0.25">
      <c r="B307" s="21"/>
      <c r="C307" s="8"/>
      <c r="D307" s="21"/>
      <c r="E307" s="8" t="s">
        <v>305</v>
      </c>
      <c r="F307" s="4">
        <v>0</v>
      </c>
      <c r="G307" s="4">
        <v>0</v>
      </c>
      <c r="H307" s="4">
        <v>0</v>
      </c>
      <c r="I307" s="45">
        <v>0</v>
      </c>
      <c r="J307" s="4">
        <f>SUM(F307:I307)</f>
        <v>0</v>
      </c>
      <c r="K307" s="21"/>
    </row>
    <row r="308" spans="2:11" x14ac:dyDescent="0.25">
      <c r="B308" s="22" t="s">
        <v>351</v>
      </c>
      <c r="C308" s="19"/>
      <c r="D308" s="22" t="s">
        <v>353</v>
      </c>
      <c r="E308" s="8" t="s">
        <v>307</v>
      </c>
      <c r="F308" s="17">
        <f>F313+F318+F323</f>
        <v>534.72299999999996</v>
      </c>
      <c r="G308" s="17">
        <f t="shared" ref="G308:J308" si="70">G313+G318+G323</f>
        <v>185.6</v>
      </c>
      <c r="H308" s="17">
        <f t="shared" si="70"/>
        <v>0</v>
      </c>
      <c r="I308" s="17">
        <f t="shared" si="70"/>
        <v>0</v>
      </c>
      <c r="J308" s="17">
        <f t="shared" si="70"/>
        <v>720.32299999999998</v>
      </c>
      <c r="K308" s="29"/>
    </row>
    <row r="309" spans="2:11" ht="25.5" x14ac:dyDescent="0.25">
      <c r="B309" s="22"/>
      <c r="C309" s="19"/>
      <c r="D309" s="22"/>
      <c r="E309" s="8" t="s">
        <v>302</v>
      </c>
      <c r="F309" s="17">
        <f>F314+F319+F324</f>
        <v>534.72299999999996</v>
      </c>
      <c r="G309" s="17">
        <f t="shared" ref="G309:J309" si="71">G314+G319+G324</f>
        <v>185.6</v>
      </c>
      <c r="H309" s="17">
        <f t="shared" si="71"/>
        <v>0</v>
      </c>
      <c r="I309" s="17">
        <f t="shared" si="71"/>
        <v>0</v>
      </c>
      <c r="J309" s="17">
        <f t="shared" si="71"/>
        <v>720.32299999999998</v>
      </c>
      <c r="K309" s="29"/>
    </row>
    <row r="310" spans="2:11" ht="25.5" x14ac:dyDescent="0.25">
      <c r="B310" s="22"/>
      <c r="C310" s="19"/>
      <c r="D310" s="22"/>
      <c r="E310" s="8" t="s">
        <v>303</v>
      </c>
      <c r="F310" s="4">
        <v>0</v>
      </c>
      <c r="G310" s="4">
        <v>0</v>
      </c>
      <c r="H310" s="4">
        <v>0</v>
      </c>
      <c r="I310" s="45">
        <v>0</v>
      </c>
      <c r="J310" s="4">
        <v>0</v>
      </c>
      <c r="K310" s="29"/>
    </row>
    <row r="311" spans="2:11" ht="25.5" x14ac:dyDescent="0.25">
      <c r="B311" s="22"/>
      <c r="C311" s="19"/>
      <c r="D311" s="22"/>
      <c r="E311" s="8" t="s">
        <v>304</v>
      </c>
      <c r="F311" s="4">
        <v>0</v>
      </c>
      <c r="G311" s="4">
        <v>0</v>
      </c>
      <c r="H311" s="4">
        <v>0</v>
      </c>
      <c r="I311" s="45">
        <v>0</v>
      </c>
      <c r="J311" s="4">
        <v>0</v>
      </c>
      <c r="K311" s="29"/>
    </row>
    <row r="312" spans="2:11" ht="25.5" x14ac:dyDescent="0.25">
      <c r="B312" s="22"/>
      <c r="C312" s="19"/>
      <c r="D312" s="22"/>
      <c r="E312" s="8" t="s">
        <v>305</v>
      </c>
      <c r="F312" s="4">
        <v>0</v>
      </c>
      <c r="G312" s="4">
        <v>0</v>
      </c>
      <c r="H312" s="4">
        <v>0</v>
      </c>
      <c r="I312" s="45">
        <v>0</v>
      </c>
      <c r="J312" s="4">
        <v>0</v>
      </c>
      <c r="K312" s="29"/>
    </row>
    <row r="313" spans="2:11" x14ac:dyDescent="0.25">
      <c r="B313" s="21" t="s">
        <v>227</v>
      </c>
      <c r="C313" s="8"/>
      <c r="D313" s="21" t="s">
        <v>140</v>
      </c>
      <c r="E313" s="8" t="s">
        <v>307</v>
      </c>
      <c r="F313" s="4">
        <f>SUM(F314:F317)</f>
        <v>491.52</v>
      </c>
      <c r="G313" s="4">
        <f t="shared" ref="G313:J313" si="72">SUM(G314:G317)</f>
        <v>0</v>
      </c>
      <c r="H313" s="4">
        <f t="shared" si="72"/>
        <v>0</v>
      </c>
      <c r="I313" s="4">
        <f t="shared" si="72"/>
        <v>0</v>
      </c>
      <c r="J313" s="4">
        <f t="shared" si="72"/>
        <v>491.52</v>
      </c>
      <c r="K313" s="21" t="s">
        <v>391</v>
      </c>
    </row>
    <row r="314" spans="2:11" ht="25.5" x14ac:dyDescent="0.25">
      <c r="B314" s="21"/>
      <c r="C314" s="8"/>
      <c r="D314" s="21"/>
      <c r="E314" s="8" t="s">
        <v>302</v>
      </c>
      <c r="F314" s="4">
        <v>491.52</v>
      </c>
      <c r="G314" s="4">
        <v>0</v>
      </c>
      <c r="H314" s="4">
        <v>0</v>
      </c>
      <c r="I314" s="4">
        <v>0</v>
      </c>
      <c r="J314" s="4">
        <f>SUM(F314:I314)</f>
        <v>491.52</v>
      </c>
      <c r="K314" s="21"/>
    </row>
    <row r="315" spans="2:11" ht="25.5" x14ac:dyDescent="0.25">
      <c r="B315" s="21"/>
      <c r="C315" s="8"/>
      <c r="D315" s="21"/>
      <c r="E315" s="8" t="s">
        <v>303</v>
      </c>
      <c r="F315" s="4">
        <v>0</v>
      </c>
      <c r="G315" s="4">
        <v>0</v>
      </c>
      <c r="H315" s="4">
        <v>0</v>
      </c>
      <c r="I315" s="4">
        <v>0</v>
      </c>
      <c r="J315" s="4">
        <f>SUM(F315:I315)</f>
        <v>0</v>
      </c>
      <c r="K315" s="21"/>
    </row>
    <row r="316" spans="2:11" ht="25.5" x14ac:dyDescent="0.25">
      <c r="B316" s="21"/>
      <c r="C316" s="8"/>
      <c r="D316" s="21"/>
      <c r="E316" s="8" t="s">
        <v>304</v>
      </c>
      <c r="F316" s="4">
        <v>0</v>
      </c>
      <c r="G316" s="4">
        <v>0</v>
      </c>
      <c r="H316" s="4">
        <v>0</v>
      </c>
      <c r="I316" s="4">
        <v>0</v>
      </c>
      <c r="J316" s="4">
        <f>SUM(F316:I316)</f>
        <v>0</v>
      </c>
      <c r="K316" s="21"/>
    </row>
    <row r="317" spans="2:11" ht="25.5" x14ac:dyDescent="0.25">
      <c r="B317" s="21"/>
      <c r="C317" s="8"/>
      <c r="D317" s="21"/>
      <c r="E317" s="8" t="s">
        <v>305</v>
      </c>
      <c r="F317" s="4">
        <v>0</v>
      </c>
      <c r="G317" s="4">
        <v>0</v>
      </c>
      <c r="H317" s="4">
        <v>0</v>
      </c>
      <c r="I317" s="4">
        <v>0</v>
      </c>
      <c r="J317" s="4">
        <f>SUM(F317:I317)</f>
        <v>0</v>
      </c>
      <c r="K317" s="21"/>
    </row>
    <row r="318" spans="2:11" x14ac:dyDescent="0.25">
      <c r="B318" s="21" t="s">
        <v>228</v>
      </c>
      <c r="C318" s="8"/>
      <c r="D318" s="21" t="s">
        <v>321</v>
      </c>
      <c r="E318" s="8" t="s">
        <v>307</v>
      </c>
      <c r="F318" s="4">
        <f>SUM(F319:F322)</f>
        <v>0</v>
      </c>
      <c r="G318" s="4">
        <f t="shared" ref="G318:J318" si="73">SUM(G319:G322)</f>
        <v>148.87</v>
      </c>
      <c r="H318" s="4">
        <f t="shared" si="73"/>
        <v>0</v>
      </c>
      <c r="I318" s="4">
        <f t="shared" si="73"/>
        <v>0</v>
      </c>
      <c r="J318" s="4">
        <f t="shared" si="73"/>
        <v>148.87</v>
      </c>
      <c r="K318" s="21" t="s">
        <v>282</v>
      </c>
    </row>
    <row r="319" spans="2:11" ht="25.5" x14ac:dyDescent="0.25">
      <c r="B319" s="21"/>
      <c r="C319" s="8"/>
      <c r="D319" s="21"/>
      <c r="E319" s="8" t="s">
        <v>302</v>
      </c>
      <c r="F319" s="4">
        <v>0</v>
      </c>
      <c r="G319" s="4">
        <v>148.87</v>
      </c>
      <c r="H319" s="4">
        <v>0</v>
      </c>
      <c r="I319" s="4">
        <v>0</v>
      </c>
      <c r="J319" s="4">
        <f>SUM(F319:I319)</f>
        <v>148.87</v>
      </c>
      <c r="K319" s="21"/>
    </row>
    <row r="320" spans="2:11" ht="25.5" x14ac:dyDescent="0.25">
      <c r="B320" s="21"/>
      <c r="C320" s="8"/>
      <c r="D320" s="21"/>
      <c r="E320" s="8" t="s">
        <v>303</v>
      </c>
      <c r="F320" s="4">
        <v>0</v>
      </c>
      <c r="G320" s="4">
        <v>0</v>
      </c>
      <c r="H320" s="4">
        <v>0</v>
      </c>
      <c r="I320" s="4">
        <v>0</v>
      </c>
      <c r="J320" s="4">
        <f>SUM(F320:I320)</f>
        <v>0</v>
      </c>
      <c r="K320" s="21"/>
    </row>
    <row r="321" spans="2:11" ht="25.5" x14ac:dyDescent="0.25">
      <c r="B321" s="21"/>
      <c r="C321" s="8"/>
      <c r="D321" s="21"/>
      <c r="E321" s="8" t="s">
        <v>304</v>
      </c>
      <c r="F321" s="4">
        <v>0</v>
      </c>
      <c r="G321" s="4">
        <v>0</v>
      </c>
      <c r="H321" s="4">
        <v>0</v>
      </c>
      <c r="I321" s="4">
        <v>0</v>
      </c>
      <c r="J321" s="4">
        <f>SUM(F321:I321)</f>
        <v>0</v>
      </c>
      <c r="K321" s="21"/>
    </row>
    <row r="322" spans="2:11" ht="25.5" x14ac:dyDescent="0.25">
      <c r="B322" s="21"/>
      <c r="C322" s="8"/>
      <c r="D322" s="21"/>
      <c r="E322" s="8" t="s">
        <v>305</v>
      </c>
      <c r="F322" s="4">
        <v>0</v>
      </c>
      <c r="G322" s="4">
        <v>0</v>
      </c>
      <c r="H322" s="4">
        <v>0</v>
      </c>
      <c r="I322" s="4">
        <v>0</v>
      </c>
      <c r="J322" s="4">
        <f>SUM(F322:I322)</f>
        <v>0</v>
      </c>
      <c r="K322" s="21"/>
    </row>
    <row r="323" spans="2:11" x14ac:dyDescent="0.25">
      <c r="B323" s="21" t="s">
        <v>229</v>
      </c>
      <c r="C323" s="8"/>
      <c r="D323" s="21" t="s">
        <v>171</v>
      </c>
      <c r="E323" s="8" t="s">
        <v>307</v>
      </c>
      <c r="F323" s="4">
        <f>SUM(F324:F327)</f>
        <v>43.203000000000003</v>
      </c>
      <c r="G323" s="4">
        <f t="shared" ref="G323:J323" si="74">SUM(G324:G327)</f>
        <v>36.729999999999997</v>
      </c>
      <c r="H323" s="4">
        <f t="shared" si="74"/>
        <v>0</v>
      </c>
      <c r="I323" s="4">
        <f t="shared" si="74"/>
        <v>0</v>
      </c>
      <c r="J323" s="4">
        <f t="shared" si="74"/>
        <v>79.932999999999993</v>
      </c>
      <c r="K323" s="21"/>
    </row>
    <row r="324" spans="2:11" ht="25.5" x14ac:dyDescent="0.25">
      <c r="B324" s="21"/>
      <c r="C324" s="8"/>
      <c r="D324" s="21"/>
      <c r="E324" s="8" t="s">
        <v>302</v>
      </c>
      <c r="F324" s="4">
        <v>43.203000000000003</v>
      </c>
      <c r="G324" s="4">
        <v>36.729999999999997</v>
      </c>
      <c r="H324" s="4">
        <v>0</v>
      </c>
      <c r="I324" s="4">
        <v>0</v>
      </c>
      <c r="J324" s="4">
        <f>SUM(F324:I324)</f>
        <v>79.932999999999993</v>
      </c>
      <c r="K324" s="21"/>
    </row>
    <row r="325" spans="2:11" ht="25.5" x14ac:dyDescent="0.25">
      <c r="B325" s="21"/>
      <c r="C325" s="8"/>
      <c r="D325" s="21"/>
      <c r="E325" s="8" t="s">
        <v>303</v>
      </c>
      <c r="F325" s="4">
        <v>0</v>
      </c>
      <c r="G325" s="4">
        <v>0</v>
      </c>
      <c r="H325" s="4">
        <v>0</v>
      </c>
      <c r="I325" s="4">
        <v>0</v>
      </c>
      <c r="J325" s="4">
        <f>SUM(F325:I325)</f>
        <v>0</v>
      </c>
      <c r="K325" s="21"/>
    </row>
    <row r="326" spans="2:11" ht="25.5" x14ac:dyDescent="0.25">
      <c r="B326" s="21"/>
      <c r="C326" s="8"/>
      <c r="D326" s="21"/>
      <c r="E326" s="8" t="s">
        <v>304</v>
      </c>
      <c r="F326" s="4">
        <v>0</v>
      </c>
      <c r="G326" s="4">
        <v>0</v>
      </c>
      <c r="H326" s="4">
        <v>0</v>
      </c>
      <c r="I326" s="4">
        <v>0</v>
      </c>
      <c r="J326" s="4">
        <f>SUM(F326:I326)</f>
        <v>0</v>
      </c>
      <c r="K326" s="21"/>
    </row>
    <row r="327" spans="2:11" ht="25.5" x14ac:dyDescent="0.25">
      <c r="B327" s="21"/>
      <c r="C327" s="8"/>
      <c r="D327" s="21"/>
      <c r="E327" s="8" t="s">
        <v>305</v>
      </c>
      <c r="F327" s="4">
        <v>0</v>
      </c>
      <c r="G327" s="4">
        <v>0</v>
      </c>
      <c r="H327" s="4">
        <v>0</v>
      </c>
      <c r="I327" s="4">
        <v>0</v>
      </c>
      <c r="J327" s="4">
        <f>SUM(F327:I327)</f>
        <v>0</v>
      </c>
      <c r="K327" s="21"/>
    </row>
    <row r="328" spans="2:11" x14ac:dyDescent="0.25">
      <c r="B328" s="22" t="s">
        <v>231</v>
      </c>
      <c r="C328" s="19"/>
      <c r="D328" s="22" t="s">
        <v>322</v>
      </c>
      <c r="E328" s="8" t="s">
        <v>307</v>
      </c>
      <c r="F328" s="17">
        <f>SUM(F329:F332)</f>
        <v>800</v>
      </c>
      <c r="G328" s="17">
        <f t="shared" ref="G328:J328" si="75">SUM(G329:G332)</f>
        <v>0</v>
      </c>
      <c r="H328" s="17">
        <f t="shared" si="75"/>
        <v>0</v>
      </c>
      <c r="I328" s="17">
        <f t="shared" si="75"/>
        <v>0</v>
      </c>
      <c r="J328" s="17">
        <f t="shared" si="75"/>
        <v>800</v>
      </c>
      <c r="K328" s="21" t="s">
        <v>392</v>
      </c>
    </row>
    <row r="329" spans="2:11" ht="25.5" x14ac:dyDescent="0.25">
      <c r="B329" s="22"/>
      <c r="C329" s="19"/>
      <c r="D329" s="22"/>
      <c r="E329" s="8" t="s">
        <v>302</v>
      </c>
      <c r="F329" s="17">
        <v>800</v>
      </c>
      <c r="G329" s="17">
        <v>0</v>
      </c>
      <c r="H329" s="17">
        <v>0</v>
      </c>
      <c r="I329" s="4">
        <v>0</v>
      </c>
      <c r="J329" s="17">
        <f>SUM(F329:I329)</f>
        <v>800</v>
      </c>
      <c r="K329" s="21"/>
    </row>
    <row r="330" spans="2:11" ht="25.5" x14ac:dyDescent="0.25">
      <c r="B330" s="22"/>
      <c r="C330" s="19"/>
      <c r="D330" s="22"/>
      <c r="E330" s="8" t="s">
        <v>303</v>
      </c>
      <c r="F330" s="4">
        <v>0</v>
      </c>
      <c r="G330" s="4">
        <v>0</v>
      </c>
      <c r="H330" s="4">
        <v>0</v>
      </c>
      <c r="I330" s="4">
        <v>0</v>
      </c>
      <c r="J330" s="17">
        <f>SUM(F330:I330)</f>
        <v>0</v>
      </c>
      <c r="K330" s="21"/>
    </row>
    <row r="331" spans="2:11" ht="25.5" x14ac:dyDescent="0.25">
      <c r="B331" s="22"/>
      <c r="C331" s="19"/>
      <c r="D331" s="22"/>
      <c r="E331" s="8" t="s">
        <v>304</v>
      </c>
      <c r="F331" s="4">
        <v>0</v>
      </c>
      <c r="G331" s="4">
        <v>0</v>
      </c>
      <c r="H331" s="4">
        <v>0</v>
      </c>
      <c r="I331" s="4">
        <v>0</v>
      </c>
      <c r="J331" s="17">
        <f>SUM(F331:I331)</f>
        <v>0</v>
      </c>
      <c r="K331" s="21"/>
    </row>
    <row r="332" spans="2:11" ht="25.5" x14ac:dyDescent="0.25">
      <c r="B332" s="22"/>
      <c r="C332" s="19"/>
      <c r="D332" s="22"/>
      <c r="E332" s="8" t="s">
        <v>305</v>
      </c>
      <c r="F332" s="4">
        <v>0</v>
      </c>
      <c r="G332" s="4">
        <v>0</v>
      </c>
      <c r="H332" s="4">
        <v>0</v>
      </c>
      <c r="I332" s="4">
        <v>0</v>
      </c>
      <c r="J332" s="17">
        <f>SUM(F332:I332)</f>
        <v>0</v>
      </c>
      <c r="K332" s="21"/>
    </row>
    <row r="333" spans="2:11" x14ac:dyDescent="0.25">
      <c r="B333" s="22" t="s">
        <v>323</v>
      </c>
      <c r="C333" s="19"/>
      <c r="D333" s="22" t="s">
        <v>324</v>
      </c>
      <c r="E333" s="8" t="s">
        <v>307</v>
      </c>
      <c r="F333" s="17">
        <f>F338+F343+F348+F353+F358+F363+F368+F373+F378+F383+F388+F393+F398+F403+F408+F413+F418</f>
        <v>3751.1479999999997</v>
      </c>
      <c r="G333" s="17">
        <f>G338+G343+G348+G353+G358+G363+G368+G373+G378+G383+G388+G393+G398+G403+G408+G413+G418+G423</f>
        <v>2967.75</v>
      </c>
      <c r="H333" s="17">
        <f t="shared" ref="H333:J333" si="76">H338+H343+H348+H353+H358+H363+H368+H373+H378+H383+H388+H393+H398+H403+H408+H413+H418+H423</f>
        <v>5653.4999999999991</v>
      </c>
      <c r="I333" s="17">
        <f t="shared" si="76"/>
        <v>0</v>
      </c>
      <c r="J333" s="17">
        <f t="shared" si="76"/>
        <v>12372.398000000001</v>
      </c>
      <c r="K333" s="31"/>
    </row>
    <row r="334" spans="2:11" ht="25.5" x14ac:dyDescent="0.25">
      <c r="B334" s="22"/>
      <c r="C334" s="19"/>
      <c r="D334" s="22"/>
      <c r="E334" s="8" t="s">
        <v>302</v>
      </c>
      <c r="F334" s="17">
        <f>F339+F344+F349+F354+F359+F364+F369+F374+F379+F384+F389+F394+F399+F404+F409+F414+F419</f>
        <v>3751.1479999999997</v>
      </c>
      <c r="G334" s="17">
        <f>G339+G344+G349+G354+G359+G364+G369+G374+G379+G384+G389+G394+G399+G404+G409+G414+G419+G424</f>
        <v>2967.75</v>
      </c>
      <c r="H334" s="17">
        <f t="shared" ref="H334:J334" si="77">H339+H344+H349+H354+H359+H364+H369+H374+H379+H384+H389+H394+H399+H404+H409+H414+H419+H424</f>
        <v>5653.4999999999991</v>
      </c>
      <c r="I334" s="17">
        <f t="shared" si="77"/>
        <v>0</v>
      </c>
      <c r="J334" s="17">
        <f t="shared" si="77"/>
        <v>12372.398000000001</v>
      </c>
      <c r="K334" s="31"/>
    </row>
    <row r="335" spans="2:11" ht="25.5" x14ac:dyDescent="0.25">
      <c r="B335" s="22"/>
      <c r="C335" s="19"/>
      <c r="D335" s="22"/>
      <c r="E335" s="8" t="s">
        <v>303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31"/>
    </row>
    <row r="336" spans="2:11" ht="25.5" x14ac:dyDescent="0.25">
      <c r="B336" s="22"/>
      <c r="C336" s="19"/>
      <c r="D336" s="22"/>
      <c r="E336" s="8" t="s">
        <v>304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31"/>
    </row>
    <row r="337" spans="2:11" ht="25.5" x14ac:dyDescent="0.25">
      <c r="B337" s="22"/>
      <c r="C337" s="19"/>
      <c r="D337" s="22"/>
      <c r="E337" s="8" t="s">
        <v>305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31"/>
    </row>
    <row r="338" spans="2:11" x14ac:dyDescent="0.25">
      <c r="B338" s="21" t="s">
        <v>232</v>
      </c>
      <c r="C338" s="8"/>
      <c r="D338" s="21" t="s">
        <v>154</v>
      </c>
      <c r="E338" s="8" t="s">
        <v>307</v>
      </c>
      <c r="F338" s="4">
        <f>SUM(F339:F342)</f>
        <v>145.63</v>
      </c>
      <c r="G338" s="4">
        <f t="shared" ref="G338:J338" si="78">SUM(G339:G342)</f>
        <v>0</v>
      </c>
      <c r="H338" s="4">
        <f t="shared" si="78"/>
        <v>0</v>
      </c>
      <c r="I338" s="4">
        <f t="shared" si="78"/>
        <v>0</v>
      </c>
      <c r="J338" s="4">
        <f t="shared" si="78"/>
        <v>145.63</v>
      </c>
      <c r="K338" s="21" t="s">
        <v>282</v>
      </c>
    </row>
    <row r="339" spans="2:11" ht="25.5" x14ac:dyDescent="0.25">
      <c r="B339" s="21"/>
      <c r="C339" s="8"/>
      <c r="D339" s="21"/>
      <c r="E339" s="8" t="s">
        <v>302</v>
      </c>
      <c r="F339" s="4">
        <v>145.63</v>
      </c>
      <c r="G339" s="4">
        <v>0</v>
      </c>
      <c r="H339" s="4">
        <v>0</v>
      </c>
      <c r="I339" s="4">
        <v>0</v>
      </c>
      <c r="J339" s="4">
        <f>SUM(F339:I339)</f>
        <v>145.63</v>
      </c>
      <c r="K339" s="21"/>
    </row>
    <row r="340" spans="2:11" ht="25.5" x14ac:dyDescent="0.25">
      <c r="B340" s="21"/>
      <c r="C340" s="8"/>
      <c r="D340" s="21"/>
      <c r="E340" s="8" t="s">
        <v>303</v>
      </c>
      <c r="F340" s="4">
        <v>0</v>
      </c>
      <c r="G340" s="4">
        <v>0</v>
      </c>
      <c r="H340" s="4">
        <v>0</v>
      </c>
      <c r="I340" s="4">
        <v>0</v>
      </c>
      <c r="J340" s="4">
        <f>SUM(F340:I340)</f>
        <v>0</v>
      </c>
      <c r="K340" s="21"/>
    </row>
    <row r="341" spans="2:11" ht="25.5" x14ac:dyDescent="0.25">
      <c r="B341" s="21"/>
      <c r="C341" s="8"/>
      <c r="D341" s="21"/>
      <c r="E341" s="8" t="s">
        <v>304</v>
      </c>
      <c r="F341" s="4">
        <v>0</v>
      </c>
      <c r="G341" s="4">
        <v>0</v>
      </c>
      <c r="H341" s="4">
        <v>0</v>
      </c>
      <c r="I341" s="4">
        <v>0</v>
      </c>
      <c r="J341" s="4">
        <f>SUM(F341:I341)</f>
        <v>0</v>
      </c>
      <c r="K341" s="21"/>
    </row>
    <row r="342" spans="2:11" ht="25.5" x14ac:dyDescent="0.25">
      <c r="B342" s="21"/>
      <c r="C342" s="8"/>
      <c r="D342" s="21"/>
      <c r="E342" s="8" t="s">
        <v>305</v>
      </c>
      <c r="F342" s="4">
        <v>0</v>
      </c>
      <c r="G342" s="4">
        <v>0</v>
      </c>
      <c r="H342" s="4">
        <v>0</v>
      </c>
      <c r="I342" s="4">
        <v>0</v>
      </c>
      <c r="J342" s="4">
        <f>SUM(F342:I342)</f>
        <v>0</v>
      </c>
      <c r="K342" s="21"/>
    </row>
    <row r="343" spans="2:11" x14ac:dyDescent="0.25">
      <c r="B343" s="21" t="s">
        <v>233</v>
      </c>
      <c r="C343" s="8"/>
      <c r="D343" s="21" t="s">
        <v>325</v>
      </c>
      <c r="E343" s="8" t="s">
        <v>307</v>
      </c>
      <c r="F343" s="4">
        <f>SUM(F344:F347)</f>
        <v>1572.117</v>
      </c>
      <c r="G343" s="4">
        <f t="shared" ref="G343:J343" si="79">SUM(G344:G347)</f>
        <v>0</v>
      </c>
      <c r="H343" s="4">
        <f t="shared" si="79"/>
        <v>0</v>
      </c>
      <c r="I343" s="4">
        <f t="shared" si="79"/>
        <v>0</v>
      </c>
      <c r="J343" s="4">
        <f t="shared" si="79"/>
        <v>1572.117</v>
      </c>
      <c r="K343" s="21"/>
    </row>
    <row r="344" spans="2:11" ht="25.5" x14ac:dyDescent="0.25">
      <c r="B344" s="21"/>
      <c r="C344" s="8"/>
      <c r="D344" s="21"/>
      <c r="E344" s="8" t="s">
        <v>302</v>
      </c>
      <c r="F344" s="4">
        <v>1572.117</v>
      </c>
      <c r="G344" s="4">
        <v>0</v>
      </c>
      <c r="H344" s="4">
        <v>0</v>
      </c>
      <c r="I344" s="4">
        <v>0</v>
      </c>
      <c r="J344" s="4">
        <f>SUM(F344:I344)</f>
        <v>1572.117</v>
      </c>
      <c r="K344" s="21"/>
    </row>
    <row r="345" spans="2:11" ht="25.5" x14ac:dyDescent="0.25">
      <c r="B345" s="21"/>
      <c r="C345" s="8"/>
      <c r="D345" s="21"/>
      <c r="E345" s="8" t="s">
        <v>303</v>
      </c>
      <c r="F345" s="4">
        <v>0</v>
      </c>
      <c r="G345" s="4">
        <v>0</v>
      </c>
      <c r="H345" s="4">
        <v>0</v>
      </c>
      <c r="I345" s="4">
        <v>0</v>
      </c>
      <c r="J345" s="4">
        <f>SUM(F345:I345)</f>
        <v>0</v>
      </c>
      <c r="K345" s="21"/>
    </row>
    <row r="346" spans="2:11" ht="25.5" x14ac:dyDescent="0.25">
      <c r="B346" s="21"/>
      <c r="C346" s="8"/>
      <c r="D346" s="21"/>
      <c r="E346" s="8" t="s">
        <v>304</v>
      </c>
      <c r="F346" s="4">
        <v>0</v>
      </c>
      <c r="G346" s="4">
        <v>0</v>
      </c>
      <c r="H346" s="4">
        <v>0</v>
      </c>
      <c r="I346" s="4">
        <v>0</v>
      </c>
      <c r="J346" s="4">
        <f>SUM(F346:I346)</f>
        <v>0</v>
      </c>
      <c r="K346" s="21"/>
    </row>
    <row r="347" spans="2:11" ht="25.5" x14ac:dyDescent="0.25">
      <c r="B347" s="21"/>
      <c r="C347" s="8"/>
      <c r="D347" s="21"/>
      <c r="E347" s="8" t="s">
        <v>305</v>
      </c>
      <c r="F347" s="4">
        <v>0</v>
      </c>
      <c r="G347" s="4">
        <v>0</v>
      </c>
      <c r="H347" s="4">
        <v>0</v>
      </c>
      <c r="I347" s="4">
        <v>0</v>
      </c>
      <c r="J347" s="4">
        <f>SUM(F347:I347)</f>
        <v>0</v>
      </c>
      <c r="K347" s="21"/>
    </row>
    <row r="348" spans="2:11" x14ac:dyDescent="0.25">
      <c r="B348" s="21" t="s">
        <v>234</v>
      </c>
      <c r="C348" s="8"/>
      <c r="D348" s="21" t="s">
        <v>397</v>
      </c>
      <c r="E348" s="8" t="s">
        <v>307</v>
      </c>
      <c r="F348" s="4">
        <f>SUM(F349:F352)</f>
        <v>0</v>
      </c>
      <c r="G348" s="4">
        <f t="shared" ref="G348:J348" si="80">SUM(G349:G352)</f>
        <v>1532.45</v>
      </c>
      <c r="H348" s="4">
        <f t="shared" si="80"/>
        <v>0</v>
      </c>
      <c r="I348" s="4">
        <f t="shared" si="80"/>
        <v>0</v>
      </c>
      <c r="J348" s="4">
        <f t="shared" si="80"/>
        <v>1532.45</v>
      </c>
      <c r="K348" s="21" t="s">
        <v>357</v>
      </c>
    </row>
    <row r="349" spans="2:11" ht="25.5" x14ac:dyDescent="0.25">
      <c r="B349" s="21"/>
      <c r="C349" s="8"/>
      <c r="D349" s="21"/>
      <c r="E349" s="8" t="s">
        <v>302</v>
      </c>
      <c r="F349" s="4">
        <v>0</v>
      </c>
      <c r="G349" s="4">
        <v>1532.45</v>
      </c>
      <c r="H349" s="4">
        <v>0</v>
      </c>
      <c r="I349" s="4">
        <v>0</v>
      </c>
      <c r="J349" s="4">
        <f>SUM(F349:I349)</f>
        <v>1532.45</v>
      </c>
      <c r="K349" s="21"/>
    </row>
    <row r="350" spans="2:11" ht="25.5" x14ac:dyDescent="0.25">
      <c r="B350" s="21"/>
      <c r="C350" s="8"/>
      <c r="D350" s="21"/>
      <c r="E350" s="8" t="s">
        <v>303</v>
      </c>
      <c r="F350" s="4">
        <v>0</v>
      </c>
      <c r="G350" s="4">
        <v>0</v>
      </c>
      <c r="H350" s="4">
        <v>0</v>
      </c>
      <c r="I350" s="4">
        <v>0</v>
      </c>
      <c r="J350" s="4">
        <f>SUM(F350:I350)</f>
        <v>0</v>
      </c>
      <c r="K350" s="21"/>
    </row>
    <row r="351" spans="2:11" ht="25.5" x14ac:dyDescent="0.25">
      <c r="B351" s="21"/>
      <c r="C351" s="8"/>
      <c r="D351" s="21"/>
      <c r="E351" s="8" t="s">
        <v>304</v>
      </c>
      <c r="F351" s="4">
        <v>0</v>
      </c>
      <c r="G351" s="4">
        <v>0</v>
      </c>
      <c r="H351" s="4">
        <v>0</v>
      </c>
      <c r="I351" s="4">
        <v>0</v>
      </c>
      <c r="J351" s="4">
        <f>SUM(F351:I351)</f>
        <v>0</v>
      </c>
      <c r="K351" s="21"/>
    </row>
    <row r="352" spans="2:11" ht="25.5" x14ac:dyDescent="0.25">
      <c r="B352" s="21"/>
      <c r="C352" s="8"/>
      <c r="D352" s="21"/>
      <c r="E352" s="8" t="s">
        <v>305</v>
      </c>
      <c r="F352" s="4">
        <v>0</v>
      </c>
      <c r="G352" s="4">
        <v>0</v>
      </c>
      <c r="H352" s="4">
        <v>0</v>
      </c>
      <c r="I352" s="4">
        <v>0</v>
      </c>
      <c r="J352" s="4">
        <f>SUM(F352:I352)</f>
        <v>0</v>
      </c>
      <c r="K352" s="21"/>
    </row>
    <row r="353" spans="2:11" x14ac:dyDescent="0.25">
      <c r="B353" s="21" t="s">
        <v>235</v>
      </c>
      <c r="C353" s="8"/>
      <c r="D353" s="21" t="s">
        <v>143</v>
      </c>
      <c r="E353" s="8" t="s">
        <v>307</v>
      </c>
      <c r="F353" s="4">
        <f>SUM(F354:F357)</f>
        <v>0</v>
      </c>
      <c r="G353" s="4">
        <f t="shared" ref="G353:J353" si="81">SUM(G354:G357)</f>
        <v>0</v>
      </c>
      <c r="H353" s="4">
        <f t="shared" si="81"/>
        <v>313.39999999999998</v>
      </c>
      <c r="I353" s="4">
        <f t="shared" si="81"/>
        <v>0</v>
      </c>
      <c r="J353" s="4">
        <f t="shared" si="81"/>
        <v>313.39999999999998</v>
      </c>
      <c r="K353" s="21"/>
    </row>
    <row r="354" spans="2:11" ht="25.5" x14ac:dyDescent="0.25">
      <c r="B354" s="21"/>
      <c r="C354" s="8"/>
      <c r="D354" s="21"/>
      <c r="E354" s="8" t="s">
        <v>302</v>
      </c>
      <c r="F354" s="4">
        <v>0</v>
      </c>
      <c r="G354" s="4">
        <v>0</v>
      </c>
      <c r="H354" s="4">
        <v>313.39999999999998</v>
      </c>
      <c r="I354" s="4">
        <v>0</v>
      </c>
      <c r="J354" s="4">
        <f>SUM(F354:I354)</f>
        <v>313.39999999999998</v>
      </c>
      <c r="K354" s="21"/>
    </row>
    <row r="355" spans="2:11" ht="25.5" x14ac:dyDescent="0.25">
      <c r="B355" s="21"/>
      <c r="C355" s="8"/>
      <c r="D355" s="21"/>
      <c r="E355" s="8" t="s">
        <v>303</v>
      </c>
      <c r="F355" s="4">
        <v>0</v>
      </c>
      <c r="G355" s="4">
        <v>0</v>
      </c>
      <c r="H355" s="4">
        <v>0</v>
      </c>
      <c r="I355" s="4">
        <v>0</v>
      </c>
      <c r="J355" s="4">
        <f>SUM(F355:I355)</f>
        <v>0</v>
      </c>
      <c r="K355" s="21"/>
    </row>
    <row r="356" spans="2:11" ht="25.5" x14ac:dyDescent="0.25">
      <c r="B356" s="21"/>
      <c r="C356" s="8"/>
      <c r="D356" s="21"/>
      <c r="E356" s="8" t="s">
        <v>304</v>
      </c>
      <c r="F356" s="4">
        <v>0</v>
      </c>
      <c r="G356" s="4">
        <v>0</v>
      </c>
      <c r="H356" s="4">
        <v>0</v>
      </c>
      <c r="I356" s="4">
        <v>0</v>
      </c>
      <c r="J356" s="4">
        <f>SUM(F356:I356)</f>
        <v>0</v>
      </c>
      <c r="K356" s="21"/>
    </row>
    <row r="357" spans="2:11" ht="25.5" x14ac:dyDescent="0.25">
      <c r="B357" s="21"/>
      <c r="C357" s="8"/>
      <c r="D357" s="21"/>
      <c r="E357" s="8" t="s">
        <v>305</v>
      </c>
      <c r="F357" s="4">
        <v>0</v>
      </c>
      <c r="G357" s="4">
        <v>0</v>
      </c>
      <c r="H357" s="4">
        <v>0</v>
      </c>
      <c r="I357" s="4">
        <v>0</v>
      </c>
      <c r="J357" s="4">
        <f>SUM(F357:I357)</f>
        <v>0</v>
      </c>
      <c r="K357" s="21"/>
    </row>
    <row r="358" spans="2:11" x14ac:dyDescent="0.25">
      <c r="B358" s="21" t="s">
        <v>236</v>
      </c>
      <c r="C358" s="8"/>
      <c r="D358" s="21" t="s">
        <v>145</v>
      </c>
      <c r="E358" s="8" t="s">
        <v>307</v>
      </c>
      <c r="F358" s="4">
        <f>SUM(F359:F362)</f>
        <v>0</v>
      </c>
      <c r="G358" s="4">
        <f t="shared" ref="G358:J358" si="82">SUM(G359:G362)</f>
        <v>0</v>
      </c>
      <c r="H358" s="4">
        <f t="shared" si="82"/>
        <v>313.39999999999998</v>
      </c>
      <c r="I358" s="4">
        <f t="shared" si="82"/>
        <v>0</v>
      </c>
      <c r="J358" s="4">
        <f t="shared" si="82"/>
        <v>313.39999999999998</v>
      </c>
      <c r="K358" s="21"/>
    </row>
    <row r="359" spans="2:11" ht="25.5" x14ac:dyDescent="0.25">
      <c r="B359" s="21"/>
      <c r="C359" s="8"/>
      <c r="D359" s="21"/>
      <c r="E359" s="8" t="s">
        <v>302</v>
      </c>
      <c r="F359" s="4">
        <v>0</v>
      </c>
      <c r="G359" s="4">
        <v>0</v>
      </c>
      <c r="H359" s="4">
        <v>313.39999999999998</v>
      </c>
      <c r="I359" s="4">
        <v>0</v>
      </c>
      <c r="J359" s="4">
        <f>SUM(F359:I359)</f>
        <v>313.39999999999998</v>
      </c>
      <c r="K359" s="21"/>
    </row>
    <row r="360" spans="2:11" ht="25.5" x14ac:dyDescent="0.25">
      <c r="B360" s="21"/>
      <c r="C360" s="8"/>
      <c r="D360" s="21"/>
      <c r="E360" s="8" t="s">
        <v>303</v>
      </c>
      <c r="F360" s="4">
        <v>0</v>
      </c>
      <c r="G360" s="4">
        <v>0</v>
      </c>
      <c r="H360" s="4">
        <v>0</v>
      </c>
      <c r="I360" s="4">
        <v>0</v>
      </c>
      <c r="J360" s="4">
        <f>SUM(F360:I360)</f>
        <v>0</v>
      </c>
      <c r="K360" s="21"/>
    </row>
    <row r="361" spans="2:11" ht="25.5" x14ac:dyDescent="0.25">
      <c r="B361" s="21"/>
      <c r="C361" s="8"/>
      <c r="D361" s="21"/>
      <c r="E361" s="8" t="s">
        <v>304</v>
      </c>
      <c r="F361" s="4">
        <v>0</v>
      </c>
      <c r="G361" s="4">
        <v>0</v>
      </c>
      <c r="H361" s="4">
        <v>0</v>
      </c>
      <c r="I361" s="4">
        <v>0</v>
      </c>
      <c r="J361" s="4">
        <f>SUM(F361:I361)</f>
        <v>0</v>
      </c>
      <c r="K361" s="21"/>
    </row>
    <row r="362" spans="2:11" ht="25.5" x14ac:dyDescent="0.25">
      <c r="B362" s="21"/>
      <c r="C362" s="8"/>
      <c r="D362" s="21"/>
      <c r="E362" s="8" t="s">
        <v>305</v>
      </c>
      <c r="F362" s="4">
        <v>0</v>
      </c>
      <c r="G362" s="4">
        <v>0</v>
      </c>
      <c r="H362" s="4">
        <v>0</v>
      </c>
      <c r="I362" s="4">
        <v>0</v>
      </c>
      <c r="J362" s="4">
        <f>SUM(F362:I362)</f>
        <v>0</v>
      </c>
      <c r="K362" s="21"/>
    </row>
    <row r="363" spans="2:11" x14ac:dyDescent="0.25">
      <c r="B363" s="21" t="s">
        <v>237</v>
      </c>
      <c r="C363" s="8"/>
      <c r="D363" s="21" t="s">
        <v>147</v>
      </c>
      <c r="E363" s="8" t="s">
        <v>307</v>
      </c>
      <c r="F363" s="4">
        <f>SUM(F364:F367)</f>
        <v>0</v>
      </c>
      <c r="G363" s="4">
        <f t="shared" ref="G363:J363" si="83">SUM(G364:G367)</f>
        <v>0</v>
      </c>
      <c r="H363" s="4">
        <f t="shared" si="83"/>
        <v>313.39999999999998</v>
      </c>
      <c r="I363" s="4">
        <f t="shared" si="83"/>
        <v>0</v>
      </c>
      <c r="J363" s="4">
        <f t="shared" si="83"/>
        <v>313.39999999999998</v>
      </c>
      <c r="K363" s="21"/>
    </row>
    <row r="364" spans="2:11" ht="25.5" x14ac:dyDescent="0.25">
      <c r="B364" s="21"/>
      <c r="C364" s="8"/>
      <c r="D364" s="21"/>
      <c r="E364" s="8" t="s">
        <v>302</v>
      </c>
      <c r="F364" s="4">
        <v>0</v>
      </c>
      <c r="G364" s="4">
        <v>0</v>
      </c>
      <c r="H364" s="4">
        <v>313.39999999999998</v>
      </c>
      <c r="I364" s="4">
        <v>0</v>
      </c>
      <c r="J364" s="4">
        <f>SUM(F364:I364)</f>
        <v>313.39999999999998</v>
      </c>
      <c r="K364" s="21"/>
    </row>
    <row r="365" spans="2:11" ht="25.5" x14ac:dyDescent="0.25">
      <c r="B365" s="21"/>
      <c r="C365" s="8"/>
      <c r="D365" s="21"/>
      <c r="E365" s="8" t="s">
        <v>303</v>
      </c>
      <c r="F365" s="4">
        <v>0</v>
      </c>
      <c r="G365" s="4">
        <v>0</v>
      </c>
      <c r="H365" s="4">
        <v>0</v>
      </c>
      <c r="I365" s="4">
        <v>0</v>
      </c>
      <c r="J365" s="4">
        <f>SUM(F365:I365)</f>
        <v>0</v>
      </c>
      <c r="K365" s="21"/>
    </row>
    <row r="366" spans="2:11" ht="25.5" x14ac:dyDescent="0.25">
      <c r="B366" s="21"/>
      <c r="C366" s="8"/>
      <c r="D366" s="21"/>
      <c r="E366" s="8" t="s">
        <v>304</v>
      </c>
      <c r="F366" s="4">
        <v>0</v>
      </c>
      <c r="G366" s="4">
        <v>0</v>
      </c>
      <c r="H366" s="4">
        <v>0</v>
      </c>
      <c r="I366" s="4">
        <v>0</v>
      </c>
      <c r="J366" s="4">
        <f>SUM(F366:I366)</f>
        <v>0</v>
      </c>
      <c r="K366" s="21"/>
    </row>
    <row r="367" spans="2:11" ht="25.5" x14ac:dyDescent="0.25">
      <c r="B367" s="21"/>
      <c r="C367" s="8"/>
      <c r="D367" s="21"/>
      <c r="E367" s="8" t="s">
        <v>305</v>
      </c>
      <c r="F367" s="4">
        <v>0</v>
      </c>
      <c r="G367" s="4">
        <v>0</v>
      </c>
      <c r="H367" s="4">
        <v>0</v>
      </c>
      <c r="I367" s="4">
        <v>0</v>
      </c>
      <c r="J367" s="4">
        <f>SUM(F367:I367)</f>
        <v>0</v>
      </c>
      <c r="K367" s="21"/>
    </row>
    <row r="368" spans="2:11" x14ac:dyDescent="0.25">
      <c r="B368" s="21" t="s">
        <v>238</v>
      </c>
      <c r="C368" s="8"/>
      <c r="D368" s="21" t="s">
        <v>326</v>
      </c>
      <c r="E368" s="8" t="s">
        <v>307</v>
      </c>
      <c r="F368" s="4">
        <f>SUM(F369:F372)</f>
        <v>505.464</v>
      </c>
      <c r="G368" s="4">
        <f t="shared" ref="G368:J368" si="84">SUM(G369:G372)</f>
        <v>0</v>
      </c>
      <c r="H368" s="4">
        <f t="shared" si="84"/>
        <v>0</v>
      </c>
      <c r="I368" s="4">
        <f t="shared" si="84"/>
        <v>0</v>
      </c>
      <c r="J368" s="4">
        <f t="shared" si="84"/>
        <v>505.464</v>
      </c>
      <c r="K368" s="21" t="s">
        <v>357</v>
      </c>
    </row>
    <row r="369" spans="2:11" ht="25.5" x14ac:dyDescent="0.25">
      <c r="B369" s="21"/>
      <c r="C369" s="8"/>
      <c r="D369" s="21"/>
      <c r="E369" s="8" t="s">
        <v>302</v>
      </c>
      <c r="F369" s="4">
        <v>505.464</v>
      </c>
      <c r="G369" s="4">
        <v>0</v>
      </c>
      <c r="H369" s="4">
        <v>0</v>
      </c>
      <c r="I369" s="4">
        <v>0</v>
      </c>
      <c r="J369" s="4">
        <f>SUM(F369:I369)</f>
        <v>505.464</v>
      </c>
      <c r="K369" s="21"/>
    </row>
    <row r="370" spans="2:11" ht="25.5" x14ac:dyDescent="0.25">
      <c r="B370" s="21"/>
      <c r="C370" s="8"/>
      <c r="D370" s="21"/>
      <c r="E370" s="8" t="s">
        <v>303</v>
      </c>
      <c r="F370" s="4">
        <v>0</v>
      </c>
      <c r="G370" s="4">
        <v>0</v>
      </c>
      <c r="H370" s="4">
        <v>0</v>
      </c>
      <c r="I370" s="4">
        <v>0</v>
      </c>
      <c r="J370" s="4">
        <f>SUM(F370:I370)</f>
        <v>0</v>
      </c>
      <c r="K370" s="21"/>
    </row>
    <row r="371" spans="2:11" ht="25.5" x14ac:dyDescent="0.25">
      <c r="B371" s="21"/>
      <c r="C371" s="8"/>
      <c r="D371" s="21"/>
      <c r="E371" s="8" t="s">
        <v>304</v>
      </c>
      <c r="F371" s="4">
        <v>0</v>
      </c>
      <c r="G371" s="4">
        <v>0</v>
      </c>
      <c r="H371" s="4">
        <v>0</v>
      </c>
      <c r="I371" s="4">
        <v>0</v>
      </c>
      <c r="J371" s="4">
        <f>SUM(F371:I371)</f>
        <v>0</v>
      </c>
      <c r="K371" s="21"/>
    </row>
    <row r="372" spans="2:11" ht="25.5" x14ac:dyDescent="0.25">
      <c r="B372" s="21"/>
      <c r="C372" s="8"/>
      <c r="D372" s="21"/>
      <c r="E372" s="8" t="s">
        <v>305</v>
      </c>
      <c r="F372" s="4">
        <v>0</v>
      </c>
      <c r="G372" s="4">
        <v>0</v>
      </c>
      <c r="H372" s="4">
        <v>0</v>
      </c>
      <c r="I372" s="4">
        <v>0</v>
      </c>
      <c r="J372" s="4">
        <f>SUM(F372:I372)</f>
        <v>0</v>
      </c>
      <c r="K372" s="21"/>
    </row>
    <row r="373" spans="2:11" x14ac:dyDescent="0.25">
      <c r="B373" s="21" t="s">
        <v>239</v>
      </c>
      <c r="C373" s="8"/>
      <c r="D373" s="21" t="s">
        <v>148</v>
      </c>
      <c r="E373" s="8" t="s">
        <v>307</v>
      </c>
      <c r="F373" s="4">
        <f>SUM(F374:F377)</f>
        <v>1037.117</v>
      </c>
      <c r="G373" s="4">
        <f t="shared" ref="G373:J373" si="85">SUM(G374:G377)</f>
        <v>0</v>
      </c>
      <c r="H373" s="4">
        <f t="shared" si="85"/>
        <v>0</v>
      </c>
      <c r="I373" s="4">
        <f t="shared" si="85"/>
        <v>0</v>
      </c>
      <c r="J373" s="4">
        <f t="shared" si="85"/>
        <v>1037.117</v>
      </c>
      <c r="K373" s="21"/>
    </row>
    <row r="374" spans="2:11" ht="25.5" x14ac:dyDescent="0.25">
      <c r="B374" s="21"/>
      <c r="C374" s="8"/>
      <c r="D374" s="21"/>
      <c r="E374" s="8" t="s">
        <v>302</v>
      </c>
      <c r="F374" s="4">
        <v>1037.117</v>
      </c>
      <c r="G374" s="4">
        <v>0</v>
      </c>
      <c r="H374" s="4">
        <v>0</v>
      </c>
      <c r="I374" s="4">
        <v>0</v>
      </c>
      <c r="J374" s="4">
        <f>SUM(F374:I374)</f>
        <v>1037.117</v>
      </c>
      <c r="K374" s="21"/>
    </row>
    <row r="375" spans="2:11" ht="25.5" x14ac:dyDescent="0.25">
      <c r="B375" s="21"/>
      <c r="C375" s="8"/>
      <c r="D375" s="21"/>
      <c r="E375" s="8" t="s">
        <v>303</v>
      </c>
      <c r="F375" s="4">
        <v>0</v>
      </c>
      <c r="G375" s="4">
        <v>0</v>
      </c>
      <c r="H375" s="4">
        <v>0</v>
      </c>
      <c r="I375" s="4">
        <v>0</v>
      </c>
      <c r="J375" s="4">
        <f>SUM(F375:I375)</f>
        <v>0</v>
      </c>
      <c r="K375" s="21"/>
    </row>
    <row r="376" spans="2:11" ht="25.5" x14ac:dyDescent="0.25">
      <c r="B376" s="21"/>
      <c r="C376" s="8"/>
      <c r="D376" s="21"/>
      <c r="E376" s="8" t="s">
        <v>304</v>
      </c>
      <c r="F376" s="4">
        <v>0</v>
      </c>
      <c r="G376" s="4">
        <v>0</v>
      </c>
      <c r="H376" s="4">
        <v>0</v>
      </c>
      <c r="I376" s="4">
        <v>0</v>
      </c>
      <c r="J376" s="4">
        <f>SUM(F376:I376)</f>
        <v>0</v>
      </c>
      <c r="K376" s="21"/>
    </row>
    <row r="377" spans="2:11" ht="25.5" x14ac:dyDescent="0.25">
      <c r="B377" s="21"/>
      <c r="C377" s="8"/>
      <c r="D377" s="21"/>
      <c r="E377" s="8" t="s">
        <v>305</v>
      </c>
      <c r="F377" s="4">
        <v>0</v>
      </c>
      <c r="G377" s="4">
        <v>0</v>
      </c>
      <c r="H377" s="4">
        <v>0</v>
      </c>
      <c r="I377" s="4">
        <v>0</v>
      </c>
      <c r="J377" s="4">
        <f>SUM(F377:I377)</f>
        <v>0</v>
      </c>
      <c r="K377" s="21"/>
    </row>
    <row r="378" spans="2:11" x14ac:dyDescent="0.25">
      <c r="B378" s="21" t="s">
        <v>240</v>
      </c>
      <c r="C378" s="8"/>
      <c r="D378" s="21" t="s">
        <v>150</v>
      </c>
      <c r="E378" s="8" t="s">
        <v>307</v>
      </c>
      <c r="F378" s="4">
        <f>SUM(F379:F382)</f>
        <v>0</v>
      </c>
      <c r="G378" s="4">
        <f t="shared" ref="G378:J378" si="86">SUM(G379:G382)</f>
        <v>0</v>
      </c>
      <c r="H378" s="4">
        <f t="shared" si="86"/>
        <v>1594.5</v>
      </c>
      <c r="I378" s="4">
        <f t="shared" si="86"/>
        <v>0</v>
      </c>
      <c r="J378" s="4">
        <f t="shared" si="86"/>
        <v>1594.5</v>
      </c>
      <c r="K378" s="21" t="s">
        <v>282</v>
      </c>
    </row>
    <row r="379" spans="2:11" ht="25.5" x14ac:dyDescent="0.25">
      <c r="B379" s="21"/>
      <c r="C379" s="8"/>
      <c r="D379" s="21"/>
      <c r="E379" s="8" t="s">
        <v>302</v>
      </c>
      <c r="F379" s="4">
        <v>0</v>
      </c>
      <c r="G379" s="4">
        <v>0</v>
      </c>
      <c r="H379" s="4">
        <v>1594.5</v>
      </c>
      <c r="I379" s="4">
        <v>0</v>
      </c>
      <c r="J379" s="4">
        <f>SUM(F379:I379)</f>
        <v>1594.5</v>
      </c>
      <c r="K379" s="21"/>
    </row>
    <row r="380" spans="2:11" ht="25.5" x14ac:dyDescent="0.25">
      <c r="B380" s="21"/>
      <c r="C380" s="8"/>
      <c r="D380" s="21"/>
      <c r="E380" s="8" t="s">
        <v>303</v>
      </c>
      <c r="F380" s="4">
        <v>0</v>
      </c>
      <c r="G380" s="4">
        <v>0</v>
      </c>
      <c r="H380" s="4">
        <v>0</v>
      </c>
      <c r="I380" s="4">
        <v>0</v>
      </c>
      <c r="J380" s="4">
        <f>SUM(F380:I380)</f>
        <v>0</v>
      </c>
      <c r="K380" s="21"/>
    </row>
    <row r="381" spans="2:11" ht="25.5" x14ac:dyDescent="0.25">
      <c r="B381" s="21"/>
      <c r="C381" s="8"/>
      <c r="D381" s="21"/>
      <c r="E381" s="8" t="s">
        <v>304</v>
      </c>
      <c r="F381" s="4">
        <v>0</v>
      </c>
      <c r="G381" s="4">
        <v>0</v>
      </c>
      <c r="H381" s="4">
        <v>0</v>
      </c>
      <c r="I381" s="4">
        <v>0</v>
      </c>
      <c r="J381" s="4">
        <f>SUM(F381:I381)</f>
        <v>0</v>
      </c>
      <c r="K381" s="21"/>
    </row>
    <row r="382" spans="2:11" ht="25.5" x14ac:dyDescent="0.25">
      <c r="B382" s="21"/>
      <c r="C382" s="8"/>
      <c r="D382" s="21"/>
      <c r="E382" s="8" t="s">
        <v>305</v>
      </c>
      <c r="F382" s="4">
        <v>0</v>
      </c>
      <c r="G382" s="4">
        <v>0</v>
      </c>
      <c r="H382" s="4">
        <v>0</v>
      </c>
      <c r="I382" s="4">
        <v>0</v>
      </c>
      <c r="J382" s="4">
        <f>SUM(F382:I382)</f>
        <v>0</v>
      </c>
      <c r="K382" s="21"/>
    </row>
    <row r="383" spans="2:11" x14ac:dyDescent="0.25">
      <c r="B383" s="21" t="s">
        <v>241</v>
      </c>
      <c r="C383" s="8"/>
      <c r="D383" s="21" t="s">
        <v>152</v>
      </c>
      <c r="E383" s="8" t="s">
        <v>307</v>
      </c>
      <c r="F383" s="4">
        <f>SUM(F384:F387)</f>
        <v>0</v>
      </c>
      <c r="G383" s="4">
        <f t="shared" ref="G383:J383" si="87">SUM(G384:G387)</f>
        <v>0</v>
      </c>
      <c r="H383" s="4">
        <f t="shared" si="87"/>
        <v>1594.5</v>
      </c>
      <c r="I383" s="4">
        <f t="shared" si="87"/>
        <v>0</v>
      </c>
      <c r="J383" s="4">
        <f t="shared" si="87"/>
        <v>1594.5</v>
      </c>
      <c r="K383" s="21"/>
    </row>
    <row r="384" spans="2:11" ht="25.5" x14ac:dyDescent="0.25">
      <c r="B384" s="21"/>
      <c r="C384" s="8"/>
      <c r="D384" s="21"/>
      <c r="E384" s="8" t="s">
        <v>302</v>
      </c>
      <c r="F384" s="4">
        <v>0</v>
      </c>
      <c r="G384" s="4">
        <v>0</v>
      </c>
      <c r="H384" s="4">
        <v>1594.5</v>
      </c>
      <c r="I384" s="4">
        <v>0</v>
      </c>
      <c r="J384" s="4">
        <f>SUM(F384:I384)</f>
        <v>1594.5</v>
      </c>
      <c r="K384" s="21"/>
    </row>
    <row r="385" spans="2:11" ht="25.5" x14ac:dyDescent="0.25">
      <c r="B385" s="21"/>
      <c r="C385" s="8"/>
      <c r="D385" s="21"/>
      <c r="E385" s="8" t="s">
        <v>303</v>
      </c>
      <c r="F385" s="4">
        <v>0</v>
      </c>
      <c r="G385" s="4">
        <v>0</v>
      </c>
      <c r="H385" s="4">
        <v>0</v>
      </c>
      <c r="I385" s="4">
        <v>0</v>
      </c>
      <c r="J385" s="4">
        <f>SUM(F385:I385)</f>
        <v>0</v>
      </c>
      <c r="K385" s="21"/>
    </row>
    <row r="386" spans="2:11" ht="25.5" x14ac:dyDescent="0.25">
      <c r="B386" s="21"/>
      <c r="C386" s="8"/>
      <c r="D386" s="21"/>
      <c r="E386" s="8" t="s">
        <v>304</v>
      </c>
      <c r="F386" s="4">
        <v>0</v>
      </c>
      <c r="G386" s="4">
        <v>0</v>
      </c>
      <c r="H386" s="4">
        <v>0</v>
      </c>
      <c r="I386" s="4">
        <v>0</v>
      </c>
      <c r="J386" s="4">
        <f>SUM(F386:I386)</f>
        <v>0</v>
      </c>
      <c r="K386" s="21"/>
    </row>
    <row r="387" spans="2:11" ht="25.5" x14ac:dyDescent="0.25">
      <c r="B387" s="21"/>
      <c r="C387" s="8"/>
      <c r="D387" s="21"/>
      <c r="E387" s="8" t="s">
        <v>305</v>
      </c>
      <c r="F387" s="4">
        <v>0</v>
      </c>
      <c r="G387" s="4">
        <v>0</v>
      </c>
      <c r="H387" s="4">
        <v>0</v>
      </c>
      <c r="I387" s="4">
        <v>0</v>
      </c>
      <c r="J387" s="4">
        <f>SUM(F387:I387)</f>
        <v>0</v>
      </c>
      <c r="K387" s="21"/>
    </row>
    <row r="388" spans="2:11" x14ac:dyDescent="0.25">
      <c r="B388" s="21" t="s">
        <v>242</v>
      </c>
      <c r="C388" s="8"/>
      <c r="D388" s="21" t="s">
        <v>327</v>
      </c>
      <c r="E388" s="8" t="s">
        <v>307</v>
      </c>
      <c r="F388" s="4">
        <f>SUM(F389:F392)</f>
        <v>0</v>
      </c>
      <c r="G388" s="4">
        <f t="shared" ref="G388:J388" si="88">SUM(G389:G392)</f>
        <v>411.48</v>
      </c>
      <c r="H388" s="4">
        <f t="shared" si="88"/>
        <v>0</v>
      </c>
      <c r="I388" s="4">
        <f t="shared" si="88"/>
        <v>0</v>
      </c>
      <c r="J388" s="4">
        <f t="shared" si="88"/>
        <v>411.48</v>
      </c>
      <c r="K388" s="21" t="s">
        <v>357</v>
      </c>
    </row>
    <row r="389" spans="2:11" ht="25.5" x14ac:dyDescent="0.25">
      <c r="B389" s="21"/>
      <c r="C389" s="8"/>
      <c r="D389" s="21"/>
      <c r="E389" s="8" t="s">
        <v>302</v>
      </c>
      <c r="F389" s="4">
        <v>0</v>
      </c>
      <c r="G389" s="4">
        <v>411.48</v>
      </c>
      <c r="H389" s="4">
        <v>0</v>
      </c>
      <c r="I389" s="4">
        <v>0</v>
      </c>
      <c r="J389" s="4">
        <f>SUM(F389:I389)</f>
        <v>411.48</v>
      </c>
      <c r="K389" s="21"/>
    </row>
    <row r="390" spans="2:11" ht="25.5" x14ac:dyDescent="0.25">
      <c r="B390" s="21"/>
      <c r="C390" s="8"/>
      <c r="D390" s="21"/>
      <c r="E390" s="8" t="s">
        <v>303</v>
      </c>
      <c r="F390" s="4">
        <v>0</v>
      </c>
      <c r="G390" s="4">
        <v>0</v>
      </c>
      <c r="H390" s="4">
        <v>0</v>
      </c>
      <c r="I390" s="4">
        <v>0</v>
      </c>
      <c r="J390" s="4">
        <f>SUM(F390:I390)</f>
        <v>0</v>
      </c>
      <c r="K390" s="21"/>
    </row>
    <row r="391" spans="2:11" ht="25.5" x14ac:dyDescent="0.25">
      <c r="B391" s="21"/>
      <c r="C391" s="8"/>
      <c r="D391" s="21"/>
      <c r="E391" s="8" t="s">
        <v>304</v>
      </c>
      <c r="F391" s="4">
        <v>0</v>
      </c>
      <c r="G391" s="4">
        <v>0</v>
      </c>
      <c r="H391" s="4">
        <v>0</v>
      </c>
      <c r="I391" s="4">
        <v>0</v>
      </c>
      <c r="J391" s="4">
        <f>SUM(F391:I391)</f>
        <v>0</v>
      </c>
      <c r="K391" s="21"/>
    </row>
    <row r="392" spans="2:11" ht="25.5" x14ac:dyDescent="0.25">
      <c r="B392" s="21"/>
      <c r="C392" s="8"/>
      <c r="D392" s="21"/>
      <c r="E392" s="8" t="s">
        <v>305</v>
      </c>
      <c r="F392" s="4">
        <v>0</v>
      </c>
      <c r="G392" s="4">
        <v>0</v>
      </c>
      <c r="H392" s="4">
        <v>0</v>
      </c>
      <c r="I392" s="4">
        <v>0</v>
      </c>
      <c r="J392" s="4">
        <f>SUM(F392:I392)</f>
        <v>0</v>
      </c>
      <c r="K392" s="21"/>
    </row>
    <row r="393" spans="2:11" x14ac:dyDescent="0.25">
      <c r="B393" s="21" t="s">
        <v>360</v>
      </c>
      <c r="C393" s="8"/>
      <c r="D393" s="21" t="s">
        <v>328</v>
      </c>
      <c r="E393" s="8" t="s">
        <v>307</v>
      </c>
      <c r="F393" s="4">
        <f>SUM(F394:F397)</f>
        <v>0</v>
      </c>
      <c r="G393" s="4">
        <f t="shared" ref="G393:J393" si="89">SUM(G394:G397)</f>
        <v>0</v>
      </c>
      <c r="H393" s="4">
        <f t="shared" si="89"/>
        <v>1049.0999999999999</v>
      </c>
      <c r="I393" s="4">
        <f t="shared" si="89"/>
        <v>0</v>
      </c>
      <c r="J393" s="4">
        <f t="shared" si="89"/>
        <v>1049.0999999999999</v>
      </c>
      <c r="K393" s="21"/>
    </row>
    <row r="394" spans="2:11" ht="25.5" x14ac:dyDescent="0.25">
      <c r="B394" s="21"/>
      <c r="C394" s="8"/>
      <c r="D394" s="21"/>
      <c r="E394" s="8" t="s">
        <v>302</v>
      </c>
      <c r="F394" s="4">
        <v>0</v>
      </c>
      <c r="G394" s="4">
        <v>0</v>
      </c>
      <c r="H394" s="4">
        <v>1049.0999999999999</v>
      </c>
      <c r="I394" s="4">
        <v>0</v>
      </c>
      <c r="J394" s="4">
        <f>SUM(F394:I394)</f>
        <v>1049.0999999999999</v>
      </c>
      <c r="K394" s="21"/>
    </row>
    <row r="395" spans="2:11" ht="25.5" x14ac:dyDescent="0.25">
      <c r="B395" s="21"/>
      <c r="C395" s="8"/>
      <c r="D395" s="21"/>
      <c r="E395" s="8" t="s">
        <v>303</v>
      </c>
      <c r="F395" s="4">
        <v>0</v>
      </c>
      <c r="G395" s="4">
        <v>0</v>
      </c>
      <c r="H395" s="4">
        <v>0</v>
      </c>
      <c r="I395" s="4">
        <v>0</v>
      </c>
      <c r="J395" s="4">
        <f>SUM(F395:I395)</f>
        <v>0</v>
      </c>
      <c r="K395" s="21"/>
    </row>
    <row r="396" spans="2:11" ht="25.5" x14ac:dyDescent="0.25">
      <c r="B396" s="21"/>
      <c r="C396" s="8"/>
      <c r="D396" s="21"/>
      <c r="E396" s="8" t="s">
        <v>304</v>
      </c>
      <c r="F396" s="4">
        <v>0</v>
      </c>
      <c r="G396" s="4">
        <v>0</v>
      </c>
      <c r="H396" s="4">
        <v>0</v>
      </c>
      <c r="I396" s="4">
        <v>0</v>
      </c>
      <c r="J396" s="4">
        <f>SUM(F396:I396)</f>
        <v>0</v>
      </c>
      <c r="K396" s="21"/>
    </row>
    <row r="397" spans="2:11" ht="25.5" x14ac:dyDescent="0.25">
      <c r="B397" s="21"/>
      <c r="C397" s="8"/>
      <c r="D397" s="21"/>
      <c r="E397" s="8" t="s">
        <v>305</v>
      </c>
      <c r="F397" s="4">
        <v>0</v>
      </c>
      <c r="G397" s="4">
        <v>0</v>
      </c>
      <c r="H397" s="4">
        <v>0</v>
      </c>
      <c r="I397" s="4">
        <v>0</v>
      </c>
      <c r="J397" s="4">
        <f>SUM(F397:I397)</f>
        <v>0</v>
      </c>
      <c r="K397" s="21"/>
    </row>
    <row r="398" spans="2:11" x14ac:dyDescent="0.25">
      <c r="B398" s="21" t="s">
        <v>359</v>
      </c>
      <c r="C398" s="8"/>
      <c r="D398" s="21" t="s">
        <v>329</v>
      </c>
      <c r="E398" s="8" t="s">
        <v>307</v>
      </c>
      <c r="F398" s="4">
        <f>SUM(F399:F402)</f>
        <v>0</v>
      </c>
      <c r="G398" s="4">
        <f t="shared" ref="G398:J398" si="90">SUM(G399:G402)</f>
        <v>0</v>
      </c>
      <c r="H398" s="4">
        <f t="shared" si="90"/>
        <v>475.2</v>
      </c>
      <c r="I398" s="4">
        <f t="shared" si="90"/>
        <v>0</v>
      </c>
      <c r="J398" s="4">
        <f t="shared" si="90"/>
        <v>475.2</v>
      </c>
      <c r="K398" s="21"/>
    </row>
    <row r="399" spans="2:11" ht="25.5" x14ac:dyDescent="0.25">
      <c r="B399" s="21"/>
      <c r="C399" s="8"/>
      <c r="D399" s="21"/>
      <c r="E399" s="8" t="s">
        <v>302</v>
      </c>
      <c r="F399" s="4">
        <v>0</v>
      </c>
      <c r="G399" s="4">
        <v>0</v>
      </c>
      <c r="H399" s="4">
        <v>475.2</v>
      </c>
      <c r="I399" s="4">
        <v>0</v>
      </c>
      <c r="J399" s="4">
        <f>SUM(F399:I399)</f>
        <v>475.2</v>
      </c>
      <c r="K399" s="21"/>
    </row>
    <row r="400" spans="2:11" ht="25.5" x14ac:dyDescent="0.25">
      <c r="B400" s="21"/>
      <c r="C400" s="8"/>
      <c r="D400" s="21"/>
      <c r="E400" s="8" t="s">
        <v>303</v>
      </c>
      <c r="F400" s="4">
        <v>0</v>
      </c>
      <c r="G400" s="4">
        <v>0</v>
      </c>
      <c r="H400" s="4">
        <v>0</v>
      </c>
      <c r="I400" s="4">
        <v>0</v>
      </c>
      <c r="J400" s="4">
        <f>SUM(F400:I400)</f>
        <v>0</v>
      </c>
      <c r="K400" s="21"/>
    </row>
    <row r="401" spans="2:11" ht="25.5" x14ac:dyDescent="0.25">
      <c r="B401" s="21"/>
      <c r="C401" s="8"/>
      <c r="D401" s="21"/>
      <c r="E401" s="8" t="s">
        <v>304</v>
      </c>
      <c r="F401" s="4">
        <v>0</v>
      </c>
      <c r="G401" s="4">
        <v>0</v>
      </c>
      <c r="H401" s="4">
        <v>0</v>
      </c>
      <c r="I401" s="4">
        <v>0</v>
      </c>
      <c r="J401" s="4">
        <f>SUM(F401:I401)</f>
        <v>0</v>
      </c>
      <c r="K401" s="21"/>
    </row>
    <row r="402" spans="2:11" ht="25.5" x14ac:dyDescent="0.25">
      <c r="B402" s="21"/>
      <c r="C402" s="8"/>
      <c r="D402" s="21"/>
      <c r="E402" s="8" t="s">
        <v>305</v>
      </c>
      <c r="F402" s="4">
        <v>0</v>
      </c>
      <c r="G402" s="4">
        <v>0</v>
      </c>
      <c r="H402" s="4">
        <v>0</v>
      </c>
      <c r="I402" s="4">
        <v>0</v>
      </c>
      <c r="J402" s="4">
        <f>SUM(F402:I402)</f>
        <v>0</v>
      </c>
      <c r="K402" s="21"/>
    </row>
    <row r="403" spans="2:11" x14ac:dyDescent="0.25">
      <c r="B403" s="21" t="s">
        <v>358</v>
      </c>
      <c r="C403" s="8"/>
      <c r="D403" s="21" t="s">
        <v>330</v>
      </c>
      <c r="E403" s="8" t="s">
        <v>307</v>
      </c>
      <c r="F403" s="4">
        <f>SUM(F404:F407)</f>
        <v>490.82</v>
      </c>
      <c r="G403" s="4">
        <f t="shared" ref="G403:J403" si="91">SUM(G404:G407)</f>
        <v>0</v>
      </c>
      <c r="H403" s="4">
        <f t="shared" si="91"/>
        <v>0</v>
      </c>
      <c r="I403" s="4">
        <f t="shared" si="91"/>
        <v>0</v>
      </c>
      <c r="J403" s="4">
        <f t="shared" si="91"/>
        <v>490.82</v>
      </c>
      <c r="K403" s="21"/>
    </row>
    <row r="404" spans="2:11" ht="25.5" x14ac:dyDescent="0.25">
      <c r="B404" s="21"/>
      <c r="C404" s="8"/>
      <c r="D404" s="21"/>
      <c r="E404" s="8" t="s">
        <v>302</v>
      </c>
      <c r="F404" s="4">
        <v>490.82</v>
      </c>
      <c r="G404" s="4">
        <v>0</v>
      </c>
      <c r="H404" s="4">
        <v>0</v>
      </c>
      <c r="I404" s="4">
        <v>0</v>
      </c>
      <c r="J404" s="4">
        <f>SUM(F404:I404)</f>
        <v>490.82</v>
      </c>
      <c r="K404" s="21"/>
    </row>
    <row r="405" spans="2:11" ht="25.5" x14ac:dyDescent="0.25">
      <c r="B405" s="21"/>
      <c r="C405" s="8"/>
      <c r="D405" s="21"/>
      <c r="E405" s="8" t="s">
        <v>303</v>
      </c>
      <c r="F405" s="4">
        <v>0</v>
      </c>
      <c r="G405" s="4">
        <v>0</v>
      </c>
      <c r="H405" s="4">
        <v>0</v>
      </c>
      <c r="I405" s="4">
        <v>0</v>
      </c>
      <c r="J405" s="4">
        <f>SUM(F405:I405)</f>
        <v>0</v>
      </c>
      <c r="K405" s="21"/>
    </row>
    <row r="406" spans="2:11" ht="25.5" x14ac:dyDescent="0.25">
      <c r="B406" s="21"/>
      <c r="C406" s="8"/>
      <c r="D406" s="21"/>
      <c r="E406" s="8" t="s">
        <v>304</v>
      </c>
      <c r="F406" s="4">
        <v>0</v>
      </c>
      <c r="G406" s="4">
        <v>0</v>
      </c>
      <c r="H406" s="4">
        <v>0</v>
      </c>
      <c r="I406" s="4">
        <v>0</v>
      </c>
      <c r="J406" s="4">
        <f>SUM(F406:I406)</f>
        <v>0</v>
      </c>
      <c r="K406" s="21"/>
    </row>
    <row r="407" spans="2:11" ht="25.5" x14ac:dyDescent="0.25">
      <c r="B407" s="21"/>
      <c r="C407" s="8"/>
      <c r="D407" s="21"/>
      <c r="E407" s="8" t="s">
        <v>305</v>
      </c>
      <c r="F407" s="4">
        <v>0</v>
      </c>
      <c r="G407" s="4">
        <v>0</v>
      </c>
      <c r="H407" s="4">
        <v>0</v>
      </c>
      <c r="I407" s="4">
        <v>0</v>
      </c>
      <c r="J407" s="4">
        <f>SUM(F407:I407)</f>
        <v>0</v>
      </c>
      <c r="K407" s="21"/>
    </row>
    <row r="408" spans="2:11" ht="15" customHeight="1" x14ac:dyDescent="0.25">
      <c r="B408" s="21" t="s">
        <v>356</v>
      </c>
      <c r="C408" s="8"/>
      <c r="D408" s="21" t="s">
        <v>155</v>
      </c>
      <c r="E408" s="8" t="s">
        <v>307</v>
      </c>
      <c r="F408" s="4">
        <f>SUM(F409:F412)</f>
        <v>0</v>
      </c>
      <c r="G408" s="4">
        <f t="shared" ref="G408:J408" si="92">SUM(G409:G412)</f>
        <v>121.42</v>
      </c>
      <c r="H408" s="4">
        <f t="shared" si="92"/>
        <v>0</v>
      </c>
      <c r="I408" s="4">
        <f t="shared" si="92"/>
        <v>0</v>
      </c>
      <c r="J408" s="4">
        <f t="shared" si="92"/>
        <v>121.42</v>
      </c>
      <c r="K408" s="26" t="s">
        <v>357</v>
      </c>
    </row>
    <row r="409" spans="2:11" ht="25.5" x14ac:dyDescent="0.25">
      <c r="B409" s="21"/>
      <c r="C409" s="8"/>
      <c r="D409" s="21"/>
      <c r="E409" s="8" t="s">
        <v>302</v>
      </c>
      <c r="F409" s="4">
        <v>0</v>
      </c>
      <c r="G409" s="4">
        <v>121.42</v>
      </c>
      <c r="H409" s="4">
        <v>0</v>
      </c>
      <c r="I409" s="4">
        <v>0</v>
      </c>
      <c r="J409" s="4">
        <f>SUM(F409:I409)</f>
        <v>121.42</v>
      </c>
      <c r="K409" s="27"/>
    </row>
    <row r="410" spans="2:11" ht="25.5" x14ac:dyDescent="0.25">
      <c r="B410" s="21"/>
      <c r="C410" s="8"/>
      <c r="D410" s="21"/>
      <c r="E410" s="8" t="s">
        <v>303</v>
      </c>
      <c r="F410" s="4">
        <v>0</v>
      </c>
      <c r="G410" s="4">
        <v>0</v>
      </c>
      <c r="H410" s="4">
        <v>0</v>
      </c>
      <c r="I410" s="4">
        <v>0</v>
      </c>
      <c r="J410" s="4">
        <f>SUM(F410:I410)</f>
        <v>0</v>
      </c>
      <c r="K410" s="27"/>
    </row>
    <row r="411" spans="2:11" ht="25.5" x14ac:dyDescent="0.25">
      <c r="B411" s="21"/>
      <c r="C411" s="8"/>
      <c r="D411" s="21"/>
      <c r="E411" s="8" t="s">
        <v>304</v>
      </c>
      <c r="F411" s="4">
        <v>0</v>
      </c>
      <c r="G411" s="4">
        <v>0</v>
      </c>
      <c r="H411" s="4">
        <v>0</v>
      </c>
      <c r="I411" s="4">
        <v>0</v>
      </c>
      <c r="J411" s="4">
        <f>SUM(F411:I411)</f>
        <v>0</v>
      </c>
      <c r="K411" s="27"/>
    </row>
    <row r="412" spans="2:11" ht="25.5" x14ac:dyDescent="0.25">
      <c r="B412" s="21"/>
      <c r="C412" s="8"/>
      <c r="D412" s="21"/>
      <c r="E412" s="8" t="s">
        <v>305</v>
      </c>
      <c r="F412" s="4">
        <v>0</v>
      </c>
      <c r="G412" s="4">
        <v>0</v>
      </c>
      <c r="H412" s="4">
        <v>0</v>
      </c>
      <c r="I412" s="4">
        <v>0</v>
      </c>
      <c r="J412" s="4">
        <f>SUM(F412:I412)</f>
        <v>0</v>
      </c>
      <c r="K412" s="27"/>
    </row>
    <row r="413" spans="2:11" x14ac:dyDescent="0.25">
      <c r="B413" s="21" t="s">
        <v>355</v>
      </c>
      <c r="C413" s="8"/>
      <c r="D413" s="21" t="s">
        <v>156</v>
      </c>
      <c r="E413" s="8" t="s">
        <v>307</v>
      </c>
      <c r="F413" s="4">
        <f>SUM(F414:F417)</f>
        <v>0</v>
      </c>
      <c r="G413" s="4">
        <f t="shared" ref="G413:J413" si="93">SUM(G414:G417)</f>
        <v>417.62</v>
      </c>
      <c r="H413" s="4">
        <f t="shared" si="93"/>
        <v>0</v>
      </c>
      <c r="I413" s="4">
        <f t="shared" si="93"/>
        <v>0</v>
      </c>
      <c r="J413" s="4">
        <f t="shared" si="93"/>
        <v>417.62</v>
      </c>
      <c r="K413" s="27"/>
    </row>
    <row r="414" spans="2:11" ht="25.5" x14ac:dyDescent="0.25">
      <c r="B414" s="21"/>
      <c r="C414" s="8"/>
      <c r="D414" s="21"/>
      <c r="E414" s="8" t="s">
        <v>302</v>
      </c>
      <c r="F414" s="4">
        <v>0</v>
      </c>
      <c r="G414" s="4">
        <v>417.62</v>
      </c>
      <c r="H414" s="4">
        <v>0</v>
      </c>
      <c r="I414" s="4">
        <v>0</v>
      </c>
      <c r="J414" s="4">
        <f>SUM(F414:I414)</f>
        <v>417.62</v>
      </c>
      <c r="K414" s="27"/>
    </row>
    <row r="415" spans="2:11" ht="25.5" x14ac:dyDescent="0.25">
      <c r="B415" s="21"/>
      <c r="C415" s="8"/>
      <c r="D415" s="21"/>
      <c r="E415" s="8" t="s">
        <v>303</v>
      </c>
      <c r="F415" s="4">
        <v>0</v>
      </c>
      <c r="G415" s="4">
        <v>0</v>
      </c>
      <c r="H415" s="4">
        <v>0</v>
      </c>
      <c r="I415" s="4">
        <v>0</v>
      </c>
      <c r="J415" s="4">
        <f>SUM(F415:I415)</f>
        <v>0</v>
      </c>
      <c r="K415" s="27"/>
    </row>
    <row r="416" spans="2:11" ht="25.5" x14ac:dyDescent="0.25">
      <c r="B416" s="21"/>
      <c r="C416" s="8"/>
      <c r="D416" s="21"/>
      <c r="E416" s="8" t="s">
        <v>304</v>
      </c>
      <c r="F416" s="4">
        <v>0</v>
      </c>
      <c r="G416" s="4">
        <v>0</v>
      </c>
      <c r="H416" s="4">
        <v>0</v>
      </c>
      <c r="I416" s="4">
        <v>0</v>
      </c>
      <c r="J416" s="4">
        <f>SUM(F416:I416)</f>
        <v>0</v>
      </c>
      <c r="K416" s="27"/>
    </row>
    <row r="417" spans="2:11" ht="25.5" x14ac:dyDescent="0.25">
      <c r="B417" s="21"/>
      <c r="C417" s="8"/>
      <c r="D417" s="21"/>
      <c r="E417" s="8" t="s">
        <v>305</v>
      </c>
      <c r="F417" s="4">
        <v>0</v>
      </c>
      <c r="G417" s="4">
        <v>0</v>
      </c>
      <c r="H417" s="4">
        <v>0</v>
      </c>
      <c r="I417" s="4">
        <v>0</v>
      </c>
      <c r="J417" s="4">
        <f>SUM(F417:I417)</f>
        <v>0</v>
      </c>
      <c r="K417" s="27"/>
    </row>
    <row r="418" spans="2:11" x14ac:dyDescent="0.25">
      <c r="B418" s="21" t="s">
        <v>354</v>
      </c>
      <c r="C418" s="8"/>
      <c r="D418" s="21" t="s">
        <v>157</v>
      </c>
      <c r="E418" s="8" t="s">
        <v>307</v>
      </c>
      <c r="F418" s="4">
        <f>SUM(F419:F422)</f>
        <v>0</v>
      </c>
      <c r="G418" s="4">
        <f t="shared" ref="G418:J418" si="94">SUM(G419:G422)</f>
        <v>249.49</v>
      </c>
      <c r="H418" s="4">
        <f t="shared" si="94"/>
        <v>0</v>
      </c>
      <c r="I418" s="4">
        <f t="shared" si="94"/>
        <v>0</v>
      </c>
      <c r="J418" s="4">
        <f t="shared" si="94"/>
        <v>249.49</v>
      </c>
      <c r="K418" s="27"/>
    </row>
    <row r="419" spans="2:11" ht="25.5" x14ac:dyDescent="0.25">
      <c r="B419" s="21"/>
      <c r="C419" s="8"/>
      <c r="D419" s="21"/>
      <c r="E419" s="8" t="s">
        <v>302</v>
      </c>
      <c r="F419" s="4">
        <v>0</v>
      </c>
      <c r="G419" s="4">
        <v>249.49</v>
      </c>
      <c r="H419" s="4">
        <v>0</v>
      </c>
      <c r="I419" s="4">
        <v>0</v>
      </c>
      <c r="J419" s="4">
        <f>SUM(F419:I419)</f>
        <v>249.49</v>
      </c>
      <c r="K419" s="27"/>
    </row>
    <row r="420" spans="2:11" ht="25.5" x14ac:dyDescent="0.25">
      <c r="B420" s="21"/>
      <c r="C420" s="8"/>
      <c r="D420" s="21"/>
      <c r="E420" s="8" t="s">
        <v>303</v>
      </c>
      <c r="F420" s="4">
        <v>0</v>
      </c>
      <c r="G420" s="4">
        <v>0</v>
      </c>
      <c r="H420" s="4">
        <v>0</v>
      </c>
      <c r="I420" s="4">
        <v>0</v>
      </c>
      <c r="J420" s="4">
        <f>SUM(F420:I420)</f>
        <v>0</v>
      </c>
      <c r="K420" s="27"/>
    </row>
    <row r="421" spans="2:11" ht="25.5" x14ac:dyDescent="0.25">
      <c r="B421" s="21"/>
      <c r="C421" s="8"/>
      <c r="D421" s="21"/>
      <c r="E421" s="8" t="s">
        <v>304</v>
      </c>
      <c r="F421" s="4">
        <v>0</v>
      </c>
      <c r="G421" s="4">
        <v>0</v>
      </c>
      <c r="H421" s="4">
        <v>0</v>
      </c>
      <c r="I421" s="4">
        <v>0</v>
      </c>
      <c r="J421" s="4">
        <f>SUM(F421:I421)</f>
        <v>0</v>
      </c>
      <c r="K421" s="27"/>
    </row>
    <row r="422" spans="2:11" ht="25.5" x14ac:dyDescent="0.25">
      <c r="B422" s="21"/>
      <c r="C422" s="8"/>
      <c r="D422" s="21"/>
      <c r="E422" s="8" t="s">
        <v>305</v>
      </c>
      <c r="F422" s="4">
        <v>0</v>
      </c>
      <c r="G422" s="4">
        <v>0</v>
      </c>
      <c r="H422" s="4">
        <v>0</v>
      </c>
      <c r="I422" s="4">
        <v>0</v>
      </c>
      <c r="J422" s="4">
        <f>SUM(F422:I422)</f>
        <v>0</v>
      </c>
      <c r="K422" s="27"/>
    </row>
    <row r="423" spans="2:11" x14ac:dyDescent="0.25">
      <c r="B423" s="26" t="s">
        <v>396</v>
      </c>
      <c r="C423" s="8"/>
      <c r="D423" s="26" t="s">
        <v>399</v>
      </c>
      <c r="E423" s="8" t="s">
        <v>307</v>
      </c>
      <c r="F423" s="4">
        <f>SUM(F424:F427)</f>
        <v>0</v>
      </c>
      <c r="G423" s="4">
        <f t="shared" ref="G423:J423" si="95">SUM(G424:G427)</f>
        <v>235.29</v>
      </c>
      <c r="H423" s="4">
        <f t="shared" si="95"/>
        <v>0</v>
      </c>
      <c r="I423" s="4">
        <f t="shared" si="95"/>
        <v>0</v>
      </c>
      <c r="J423" s="4">
        <f t="shared" si="95"/>
        <v>235.29</v>
      </c>
      <c r="K423" s="27"/>
    </row>
    <row r="424" spans="2:11" ht="25.5" x14ac:dyDescent="0.25">
      <c r="B424" s="27"/>
      <c r="C424" s="8"/>
      <c r="D424" s="27"/>
      <c r="E424" s="8" t="s">
        <v>302</v>
      </c>
      <c r="F424" s="4">
        <v>0</v>
      </c>
      <c r="G424" s="4">
        <v>235.29</v>
      </c>
      <c r="H424" s="4">
        <v>0</v>
      </c>
      <c r="I424" s="4">
        <v>0</v>
      </c>
      <c r="J424" s="4">
        <f>SUM(F424:I424)</f>
        <v>235.29</v>
      </c>
      <c r="K424" s="27"/>
    </row>
    <row r="425" spans="2:11" ht="25.5" x14ac:dyDescent="0.25">
      <c r="B425" s="27"/>
      <c r="C425" s="8"/>
      <c r="D425" s="27"/>
      <c r="E425" s="8" t="s">
        <v>303</v>
      </c>
      <c r="F425" s="4">
        <v>0</v>
      </c>
      <c r="G425" s="4">
        <v>0</v>
      </c>
      <c r="H425" s="4">
        <v>0</v>
      </c>
      <c r="I425" s="4">
        <v>0</v>
      </c>
      <c r="J425" s="4">
        <f t="shared" ref="J425:J427" si="96">SUM(F425:I425)</f>
        <v>0</v>
      </c>
      <c r="K425" s="27"/>
    </row>
    <row r="426" spans="2:11" ht="25.5" x14ac:dyDescent="0.25">
      <c r="B426" s="27"/>
      <c r="C426" s="8"/>
      <c r="D426" s="27"/>
      <c r="E426" s="8" t="s">
        <v>304</v>
      </c>
      <c r="F426" s="4">
        <v>0</v>
      </c>
      <c r="G426" s="4">
        <v>0</v>
      </c>
      <c r="H426" s="4">
        <v>0</v>
      </c>
      <c r="I426" s="4">
        <v>0</v>
      </c>
      <c r="J426" s="4">
        <f t="shared" si="96"/>
        <v>0</v>
      </c>
      <c r="K426" s="27"/>
    </row>
    <row r="427" spans="2:11" ht="25.5" x14ac:dyDescent="0.25">
      <c r="B427" s="28"/>
      <c r="C427" s="8"/>
      <c r="D427" s="28"/>
      <c r="E427" s="8" t="s">
        <v>305</v>
      </c>
      <c r="F427" s="4">
        <v>0</v>
      </c>
      <c r="G427" s="4">
        <v>0</v>
      </c>
      <c r="H427" s="4">
        <v>0</v>
      </c>
      <c r="I427" s="4">
        <v>0</v>
      </c>
      <c r="J427" s="4">
        <f t="shared" si="96"/>
        <v>0</v>
      </c>
      <c r="K427" s="28"/>
    </row>
    <row r="428" spans="2:11" x14ac:dyDescent="0.25">
      <c r="B428" s="23" t="s">
        <v>331</v>
      </c>
      <c r="C428" s="23"/>
      <c r="D428" s="23"/>
      <c r="E428" s="23"/>
      <c r="F428" s="23"/>
      <c r="G428" s="23"/>
      <c r="H428" s="23"/>
      <c r="I428" s="23"/>
      <c r="J428" s="23"/>
      <c r="K428" s="23"/>
    </row>
    <row r="429" spans="2:11" x14ac:dyDescent="0.25">
      <c r="B429" s="22" t="s">
        <v>361</v>
      </c>
      <c r="C429" s="19"/>
      <c r="D429" s="22" t="s">
        <v>332</v>
      </c>
      <c r="E429" s="8" t="s">
        <v>307</v>
      </c>
      <c r="F429" s="17">
        <f>F434+F444+F449+F439+F454+F459+F464+F469+F474+F479+F484+F489+F494+F499+F504+F509+F514+F519+F524</f>
        <v>1113.7719999999999</v>
      </c>
      <c r="G429" s="17">
        <f t="shared" ref="G429:J429" si="97">G434+G444+G449+G439+G454+G459+G464+G469+G474+G479+G484+G489+G494+G499+G504+G509+G514+G519+G524</f>
        <v>736.62</v>
      </c>
      <c r="H429" s="17">
        <f t="shared" si="97"/>
        <v>6056.2600000000011</v>
      </c>
      <c r="I429" s="17">
        <f t="shared" si="97"/>
        <v>736.62</v>
      </c>
      <c r="J429" s="17">
        <f t="shared" si="97"/>
        <v>8643.271999999999</v>
      </c>
      <c r="K429" s="21" t="s">
        <v>391</v>
      </c>
    </row>
    <row r="430" spans="2:11" ht="25.5" x14ac:dyDescent="0.25">
      <c r="B430" s="22"/>
      <c r="C430" s="19"/>
      <c r="D430" s="22"/>
      <c r="E430" s="8" t="s">
        <v>302</v>
      </c>
      <c r="F430" s="17">
        <f>F435+F445+F450+F440+F455+F460+F465+F470+F475+F480+F485+F490+F495+F500+F505+F510+F515+F520+F525</f>
        <v>1113.7719999999999</v>
      </c>
      <c r="G430" s="17">
        <f t="shared" ref="G430:J430" si="98">G435+G445+G450+G440+G455+G460+G465+G470+G475+G480+G485+G490+G495+G500+G505+G510+G515+G520+G525</f>
        <v>736.62</v>
      </c>
      <c r="H430" s="17">
        <f t="shared" si="98"/>
        <v>6056.2600000000011</v>
      </c>
      <c r="I430" s="17">
        <f t="shared" si="98"/>
        <v>736.62</v>
      </c>
      <c r="J430" s="17">
        <f t="shared" si="98"/>
        <v>8643.271999999999</v>
      </c>
      <c r="K430" s="21"/>
    </row>
    <row r="431" spans="2:11" ht="25.5" x14ac:dyDescent="0.25">
      <c r="B431" s="22"/>
      <c r="C431" s="19"/>
      <c r="D431" s="22"/>
      <c r="E431" s="8" t="s">
        <v>303</v>
      </c>
      <c r="F431" s="4">
        <v>0</v>
      </c>
      <c r="G431" s="4">
        <v>0</v>
      </c>
      <c r="H431" s="4">
        <v>0</v>
      </c>
      <c r="I431" s="4">
        <v>0</v>
      </c>
      <c r="J431" s="4">
        <v>0</v>
      </c>
      <c r="K431" s="21"/>
    </row>
    <row r="432" spans="2:11" ht="25.5" x14ac:dyDescent="0.25">
      <c r="B432" s="22"/>
      <c r="C432" s="19"/>
      <c r="D432" s="22"/>
      <c r="E432" s="8" t="s">
        <v>304</v>
      </c>
      <c r="F432" s="4">
        <v>0</v>
      </c>
      <c r="G432" s="4">
        <v>0</v>
      </c>
      <c r="H432" s="4">
        <v>0</v>
      </c>
      <c r="I432" s="4">
        <v>0</v>
      </c>
      <c r="J432" s="4">
        <v>0</v>
      </c>
      <c r="K432" s="21"/>
    </row>
    <row r="433" spans="2:11" ht="25.5" x14ac:dyDescent="0.25">
      <c r="B433" s="22"/>
      <c r="C433" s="19"/>
      <c r="D433" s="22"/>
      <c r="E433" s="8" t="s">
        <v>305</v>
      </c>
      <c r="F433" s="4">
        <v>0</v>
      </c>
      <c r="G433" s="4">
        <v>0</v>
      </c>
      <c r="H433" s="4">
        <v>0</v>
      </c>
      <c r="I433" s="4">
        <v>0</v>
      </c>
      <c r="J433" s="4">
        <v>0</v>
      </c>
      <c r="K433" s="21"/>
    </row>
    <row r="434" spans="2:11" x14ac:dyDescent="0.25">
      <c r="B434" s="21" t="s">
        <v>243</v>
      </c>
      <c r="C434" s="8"/>
      <c r="D434" s="21" t="s">
        <v>333</v>
      </c>
      <c r="E434" s="8" t="s">
        <v>307</v>
      </c>
      <c r="F434" s="4">
        <f>SUM(F435:F438)</f>
        <v>362.54</v>
      </c>
      <c r="G434" s="4">
        <f t="shared" ref="G434:J434" si="99">SUM(G435:G438)</f>
        <v>462</v>
      </c>
      <c r="H434" s="4">
        <f t="shared" si="99"/>
        <v>462</v>
      </c>
      <c r="I434" s="4">
        <f t="shared" si="99"/>
        <v>462</v>
      </c>
      <c r="J434" s="4">
        <f t="shared" si="99"/>
        <v>1748.54</v>
      </c>
      <c r="K434" s="21"/>
    </row>
    <row r="435" spans="2:11" ht="25.5" x14ac:dyDescent="0.25">
      <c r="B435" s="21"/>
      <c r="C435" s="8"/>
      <c r="D435" s="21"/>
      <c r="E435" s="8" t="s">
        <v>302</v>
      </c>
      <c r="F435" s="4">
        <v>362.54</v>
      </c>
      <c r="G435" s="4">
        <v>462</v>
      </c>
      <c r="H435" s="4">
        <v>462</v>
      </c>
      <c r="I435" s="4">
        <v>462</v>
      </c>
      <c r="J435" s="4">
        <f>SUM(F435:I435)</f>
        <v>1748.54</v>
      </c>
      <c r="K435" s="21"/>
    </row>
    <row r="436" spans="2:11" ht="25.5" x14ac:dyDescent="0.25">
      <c r="B436" s="21"/>
      <c r="C436" s="8"/>
      <c r="D436" s="21"/>
      <c r="E436" s="8" t="s">
        <v>303</v>
      </c>
      <c r="F436" s="4">
        <v>0</v>
      </c>
      <c r="G436" s="4">
        <v>0</v>
      </c>
      <c r="H436" s="4">
        <v>0</v>
      </c>
      <c r="I436" s="4">
        <v>0</v>
      </c>
      <c r="J436" s="4">
        <f>SUM(F436:I436)</f>
        <v>0</v>
      </c>
      <c r="K436" s="21"/>
    </row>
    <row r="437" spans="2:11" ht="25.5" x14ac:dyDescent="0.25">
      <c r="B437" s="21"/>
      <c r="C437" s="8"/>
      <c r="D437" s="21"/>
      <c r="E437" s="8" t="s">
        <v>304</v>
      </c>
      <c r="F437" s="4">
        <v>0</v>
      </c>
      <c r="G437" s="4">
        <v>0</v>
      </c>
      <c r="H437" s="4">
        <v>0</v>
      </c>
      <c r="I437" s="4">
        <v>0</v>
      </c>
      <c r="J437" s="4">
        <f>SUM(F437:I437)</f>
        <v>0</v>
      </c>
      <c r="K437" s="21"/>
    </row>
    <row r="438" spans="2:11" ht="25.5" x14ac:dyDescent="0.25">
      <c r="B438" s="21"/>
      <c r="C438" s="8"/>
      <c r="D438" s="21"/>
      <c r="E438" s="8" t="s">
        <v>305</v>
      </c>
      <c r="F438" s="4">
        <v>0</v>
      </c>
      <c r="G438" s="4">
        <v>0</v>
      </c>
      <c r="H438" s="4">
        <v>0</v>
      </c>
      <c r="I438" s="4">
        <v>0</v>
      </c>
      <c r="J438" s="4">
        <f>SUM(F438:I438)</f>
        <v>0</v>
      </c>
      <c r="K438" s="21"/>
    </row>
    <row r="439" spans="2:11" x14ac:dyDescent="0.25">
      <c r="B439" s="21" t="s">
        <v>244</v>
      </c>
      <c r="C439" s="8"/>
      <c r="D439" s="21" t="s">
        <v>334</v>
      </c>
      <c r="E439" s="8" t="s">
        <v>307</v>
      </c>
      <c r="F439" s="4">
        <f>SUM(F440:F443)</f>
        <v>0</v>
      </c>
      <c r="G439" s="4">
        <f t="shared" ref="G439:J439" si="100">SUM(G440:G443)</f>
        <v>274.62</v>
      </c>
      <c r="H439" s="4">
        <f t="shared" si="100"/>
        <v>274.62</v>
      </c>
      <c r="I439" s="4">
        <f t="shared" si="100"/>
        <v>274.62</v>
      </c>
      <c r="J439" s="4">
        <f t="shared" si="100"/>
        <v>823.86</v>
      </c>
      <c r="K439" s="21"/>
    </row>
    <row r="440" spans="2:11" ht="25.5" x14ac:dyDescent="0.25">
      <c r="B440" s="21"/>
      <c r="C440" s="8"/>
      <c r="D440" s="21"/>
      <c r="E440" s="8" t="s">
        <v>302</v>
      </c>
      <c r="F440" s="4">
        <v>0</v>
      </c>
      <c r="G440" s="4">
        <v>274.62</v>
      </c>
      <c r="H440" s="4">
        <v>274.62</v>
      </c>
      <c r="I440" s="4">
        <v>274.62</v>
      </c>
      <c r="J440" s="4">
        <f>SUM(F440:I440)</f>
        <v>823.86</v>
      </c>
      <c r="K440" s="21"/>
    </row>
    <row r="441" spans="2:11" ht="25.5" x14ac:dyDescent="0.25">
      <c r="B441" s="21"/>
      <c r="C441" s="8"/>
      <c r="D441" s="21"/>
      <c r="E441" s="8" t="s">
        <v>303</v>
      </c>
      <c r="F441" s="4">
        <v>0</v>
      </c>
      <c r="G441" s="4">
        <v>0</v>
      </c>
      <c r="H441" s="4">
        <v>0</v>
      </c>
      <c r="I441" s="4">
        <v>0</v>
      </c>
      <c r="J441" s="4">
        <f>SUM(F441:I441)</f>
        <v>0</v>
      </c>
      <c r="K441" s="21"/>
    </row>
    <row r="442" spans="2:11" ht="25.5" x14ac:dyDescent="0.25">
      <c r="B442" s="21"/>
      <c r="C442" s="8"/>
      <c r="D442" s="21"/>
      <c r="E442" s="8" t="s">
        <v>304</v>
      </c>
      <c r="F442" s="4">
        <v>0</v>
      </c>
      <c r="G442" s="4">
        <v>0</v>
      </c>
      <c r="H442" s="4">
        <v>0</v>
      </c>
      <c r="I442" s="4">
        <v>0</v>
      </c>
      <c r="J442" s="4">
        <f>SUM(F442:I442)</f>
        <v>0</v>
      </c>
      <c r="K442" s="21"/>
    </row>
    <row r="443" spans="2:11" ht="25.5" x14ac:dyDescent="0.25">
      <c r="B443" s="21"/>
      <c r="C443" s="8"/>
      <c r="D443" s="21"/>
      <c r="E443" s="8" t="s">
        <v>305</v>
      </c>
      <c r="F443" s="4">
        <v>0</v>
      </c>
      <c r="G443" s="4">
        <v>0</v>
      </c>
      <c r="H443" s="4">
        <v>0</v>
      </c>
      <c r="I443" s="4">
        <v>0</v>
      </c>
      <c r="J443" s="4">
        <f>SUM(F443:I443)</f>
        <v>0</v>
      </c>
      <c r="K443" s="21"/>
    </row>
    <row r="444" spans="2:11" x14ac:dyDescent="0.25">
      <c r="B444" s="21" t="s">
        <v>362</v>
      </c>
      <c r="C444" s="8"/>
      <c r="D444" s="21" t="s">
        <v>335</v>
      </c>
      <c r="E444" s="8" t="s">
        <v>307</v>
      </c>
      <c r="F444" s="4">
        <f>SUM(F445:F448)</f>
        <v>55</v>
      </c>
      <c r="G444" s="4">
        <f t="shared" ref="G444:J444" si="101">SUM(G445:G448)</f>
        <v>0</v>
      </c>
      <c r="H444" s="4">
        <f t="shared" si="101"/>
        <v>0</v>
      </c>
      <c r="I444" s="4">
        <f t="shared" si="101"/>
        <v>0</v>
      </c>
      <c r="J444" s="4">
        <f t="shared" si="101"/>
        <v>55</v>
      </c>
      <c r="K444" s="21" t="s">
        <v>391</v>
      </c>
    </row>
    <row r="445" spans="2:11" ht="25.5" x14ac:dyDescent="0.25">
      <c r="B445" s="21"/>
      <c r="C445" s="8"/>
      <c r="D445" s="21"/>
      <c r="E445" s="8" t="s">
        <v>302</v>
      </c>
      <c r="F445" s="4">
        <v>55</v>
      </c>
      <c r="G445" s="4">
        <v>0</v>
      </c>
      <c r="H445" s="4">
        <v>0</v>
      </c>
      <c r="I445" s="4">
        <v>0</v>
      </c>
      <c r="J445" s="4">
        <f>SUM(F445:I445)</f>
        <v>55</v>
      </c>
      <c r="K445" s="21"/>
    </row>
    <row r="446" spans="2:11" ht="25.5" x14ac:dyDescent="0.25">
      <c r="B446" s="21"/>
      <c r="C446" s="8"/>
      <c r="D446" s="21"/>
      <c r="E446" s="8" t="s">
        <v>303</v>
      </c>
      <c r="F446" s="4">
        <v>0</v>
      </c>
      <c r="G446" s="4">
        <v>0</v>
      </c>
      <c r="H446" s="4">
        <v>0</v>
      </c>
      <c r="I446" s="4">
        <v>0</v>
      </c>
      <c r="J446" s="4">
        <f>SUM(F446:I446)</f>
        <v>0</v>
      </c>
      <c r="K446" s="21"/>
    </row>
    <row r="447" spans="2:11" ht="25.5" x14ac:dyDescent="0.25">
      <c r="B447" s="21"/>
      <c r="C447" s="8"/>
      <c r="D447" s="21"/>
      <c r="E447" s="8" t="s">
        <v>304</v>
      </c>
      <c r="F447" s="4">
        <v>0</v>
      </c>
      <c r="G447" s="4">
        <v>0</v>
      </c>
      <c r="H447" s="4">
        <v>0</v>
      </c>
      <c r="I447" s="4">
        <v>0</v>
      </c>
      <c r="J447" s="4">
        <f>SUM(F447:I447)</f>
        <v>0</v>
      </c>
      <c r="K447" s="21"/>
    </row>
    <row r="448" spans="2:11" ht="25.5" x14ac:dyDescent="0.25">
      <c r="B448" s="21"/>
      <c r="C448" s="8"/>
      <c r="D448" s="21"/>
      <c r="E448" s="8" t="s">
        <v>305</v>
      </c>
      <c r="F448" s="4">
        <v>0</v>
      </c>
      <c r="G448" s="4">
        <v>0</v>
      </c>
      <c r="H448" s="4">
        <v>0</v>
      </c>
      <c r="I448" s="4">
        <v>0</v>
      </c>
      <c r="J448" s="4">
        <f>SUM(F448:I448)</f>
        <v>0</v>
      </c>
      <c r="K448" s="21"/>
    </row>
    <row r="449" spans="2:11" x14ac:dyDescent="0.25">
      <c r="B449" s="21" t="s">
        <v>390</v>
      </c>
      <c r="C449" s="8"/>
      <c r="D449" s="21" t="s">
        <v>389</v>
      </c>
      <c r="E449" s="8" t="s">
        <v>307</v>
      </c>
      <c r="F449" s="4">
        <f>SUM(F450:F453)</f>
        <v>0</v>
      </c>
      <c r="G449" s="4">
        <f t="shared" ref="G449:J449" si="102">SUM(G450:G453)</f>
        <v>0</v>
      </c>
      <c r="H449" s="4">
        <f t="shared" si="102"/>
        <v>507.5</v>
      </c>
      <c r="I449" s="4">
        <f t="shared" si="102"/>
        <v>0</v>
      </c>
      <c r="J449" s="4">
        <f t="shared" si="102"/>
        <v>507.5</v>
      </c>
      <c r="K449" s="21"/>
    </row>
    <row r="450" spans="2:11" ht="25.5" x14ac:dyDescent="0.25">
      <c r="B450" s="21"/>
      <c r="C450" s="8"/>
      <c r="D450" s="21"/>
      <c r="E450" s="8" t="s">
        <v>302</v>
      </c>
      <c r="F450" s="4">
        <v>0</v>
      </c>
      <c r="G450" s="4">
        <v>0</v>
      </c>
      <c r="H450" s="4">
        <v>507.5</v>
      </c>
      <c r="I450" s="4">
        <v>0</v>
      </c>
      <c r="J450" s="4">
        <f>SUM(F450:I450)</f>
        <v>507.5</v>
      </c>
      <c r="K450" s="21"/>
    </row>
    <row r="451" spans="2:11" ht="25.5" x14ac:dyDescent="0.25">
      <c r="B451" s="21"/>
      <c r="C451" s="8"/>
      <c r="D451" s="21"/>
      <c r="E451" s="8" t="s">
        <v>303</v>
      </c>
      <c r="F451" s="4">
        <v>0</v>
      </c>
      <c r="G451" s="4">
        <v>0</v>
      </c>
      <c r="H451" s="4">
        <v>0</v>
      </c>
      <c r="I451" s="4">
        <v>0</v>
      </c>
      <c r="J451" s="4">
        <f>SUM(F451:I451)</f>
        <v>0</v>
      </c>
      <c r="K451" s="21"/>
    </row>
    <row r="452" spans="2:11" ht="25.5" x14ac:dyDescent="0.25">
      <c r="B452" s="21"/>
      <c r="C452" s="13"/>
      <c r="D452" s="21"/>
      <c r="E452" s="8" t="s">
        <v>304</v>
      </c>
      <c r="F452" s="4">
        <v>0</v>
      </c>
      <c r="G452" s="4">
        <v>0</v>
      </c>
      <c r="H452" s="4">
        <v>0</v>
      </c>
      <c r="I452" s="4">
        <v>0</v>
      </c>
      <c r="J452" s="4">
        <f>SUM(F452:I452)</f>
        <v>0</v>
      </c>
      <c r="K452" s="21"/>
    </row>
    <row r="453" spans="2:11" ht="25.5" x14ac:dyDescent="0.25">
      <c r="B453" s="21"/>
      <c r="C453" s="13"/>
      <c r="D453" s="21"/>
      <c r="E453" s="8" t="s">
        <v>305</v>
      </c>
      <c r="F453" s="4">
        <v>0</v>
      </c>
      <c r="G453" s="4">
        <v>0</v>
      </c>
      <c r="H453" s="4">
        <v>0</v>
      </c>
      <c r="I453" s="4">
        <v>0</v>
      </c>
      <c r="J453" s="4">
        <f>SUM(F453:I453)</f>
        <v>0</v>
      </c>
      <c r="K453" s="21"/>
    </row>
    <row r="454" spans="2:11" x14ac:dyDescent="0.25">
      <c r="B454" s="21" t="s">
        <v>388</v>
      </c>
      <c r="C454" s="8"/>
      <c r="D454" s="21" t="s">
        <v>387</v>
      </c>
      <c r="E454" s="8" t="s">
        <v>307</v>
      </c>
      <c r="F454" s="4">
        <f>SUM(F455:F458)</f>
        <v>0</v>
      </c>
      <c r="G454" s="4">
        <f t="shared" ref="G454:J454" si="103">SUM(G455:G458)</f>
        <v>0</v>
      </c>
      <c r="H454" s="4">
        <f t="shared" si="103"/>
        <v>258.33999999999997</v>
      </c>
      <c r="I454" s="4">
        <f t="shared" si="103"/>
        <v>0</v>
      </c>
      <c r="J454" s="4">
        <f t="shared" si="103"/>
        <v>258.33999999999997</v>
      </c>
      <c r="K454" s="21" t="s">
        <v>391</v>
      </c>
    </row>
    <row r="455" spans="2:11" ht="25.5" x14ac:dyDescent="0.25">
      <c r="B455" s="21"/>
      <c r="C455" s="8"/>
      <c r="D455" s="21"/>
      <c r="E455" s="8" t="s">
        <v>302</v>
      </c>
      <c r="F455" s="4">
        <v>0</v>
      </c>
      <c r="G455" s="4">
        <v>0</v>
      </c>
      <c r="H455" s="4">
        <v>258.33999999999997</v>
      </c>
      <c r="I455" s="4">
        <v>0</v>
      </c>
      <c r="J455" s="4">
        <f>SUM(F455:I455)</f>
        <v>258.33999999999997</v>
      </c>
      <c r="K455" s="21"/>
    </row>
    <row r="456" spans="2:11" ht="25.5" x14ac:dyDescent="0.25">
      <c r="B456" s="21"/>
      <c r="C456" s="8"/>
      <c r="D456" s="21"/>
      <c r="E456" s="8" t="s">
        <v>303</v>
      </c>
      <c r="F456" s="4">
        <v>0</v>
      </c>
      <c r="G456" s="4">
        <v>0</v>
      </c>
      <c r="H456" s="4">
        <v>0</v>
      </c>
      <c r="I456" s="4">
        <v>0</v>
      </c>
      <c r="J456" s="4">
        <f>SUM(F456:I456)</f>
        <v>0</v>
      </c>
      <c r="K456" s="21"/>
    </row>
    <row r="457" spans="2:11" ht="25.5" x14ac:dyDescent="0.25">
      <c r="B457" s="21"/>
      <c r="C457" s="13"/>
      <c r="D457" s="21"/>
      <c r="E457" s="8" t="s">
        <v>304</v>
      </c>
      <c r="F457" s="4">
        <v>0</v>
      </c>
      <c r="G457" s="4">
        <v>0</v>
      </c>
      <c r="H457" s="4">
        <v>0</v>
      </c>
      <c r="I457" s="4">
        <v>0</v>
      </c>
      <c r="J457" s="4">
        <f>SUM(F457:I457)</f>
        <v>0</v>
      </c>
      <c r="K457" s="21"/>
    </row>
    <row r="458" spans="2:11" ht="25.5" x14ac:dyDescent="0.25">
      <c r="B458" s="21"/>
      <c r="C458" s="13"/>
      <c r="D458" s="21"/>
      <c r="E458" s="8" t="s">
        <v>305</v>
      </c>
      <c r="F458" s="4">
        <v>0</v>
      </c>
      <c r="G458" s="4">
        <v>0</v>
      </c>
      <c r="H458" s="4">
        <v>0</v>
      </c>
      <c r="I458" s="4">
        <v>0</v>
      </c>
      <c r="J458" s="4">
        <f>SUM(F458:I458)</f>
        <v>0</v>
      </c>
      <c r="K458" s="21"/>
    </row>
    <row r="459" spans="2:11" x14ac:dyDescent="0.25">
      <c r="B459" s="21" t="s">
        <v>386</v>
      </c>
      <c r="C459" s="8"/>
      <c r="D459" s="21" t="s">
        <v>385</v>
      </c>
      <c r="E459" s="8" t="s">
        <v>307</v>
      </c>
      <c r="F459" s="4">
        <f>SUM(F460:F463)</f>
        <v>0</v>
      </c>
      <c r="G459" s="4">
        <f t="shared" ref="G459:J459" si="104">SUM(G460:G463)</f>
        <v>0</v>
      </c>
      <c r="H459" s="4">
        <f t="shared" si="104"/>
        <v>164.7</v>
      </c>
      <c r="I459" s="4">
        <f t="shared" si="104"/>
        <v>0</v>
      </c>
      <c r="J459" s="4">
        <f t="shared" si="104"/>
        <v>164.7</v>
      </c>
      <c r="K459" s="21"/>
    </row>
    <row r="460" spans="2:11" ht="25.5" x14ac:dyDescent="0.25">
      <c r="B460" s="21"/>
      <c r="C460" s="8"/>
      <c r="D460" s="21"/>
      <c r="E460" s="8" t="s">
        <v>302</v>
      </c>
      <c r="F460" s="4">
        <v>0</v>
      </c>
      <c r="G460" s="4">
        <v>0</v>
      </c>
      <c r="H460" s="4">
        <v>164.7</v>
      </c>
      <c r="I460" s="4">
        <v>0</v>
      </c>
      <c r="J460" s="4">
        <f>SUM(F460:I460)</f>
        <v>164.7</v>
      </c>
      <c r="K460" s="21"/>
    </row>
    <row r="461" spans="2:11" ht="25.5" x14ac:dyDescent="0.25">
      <c r="B461" s="21"/>
      <c r="C461" s="8"/>
      <c r="D461" s="21"/>
      <c r="E461" s="8" t="s">
        <v>303</v>
      </c>
      <c r="F461" s="4">
        <v>0</v>
      </c>
      <c r="G461" s="4">
        <v>0</v>
      </c>
      <c r="H461" s="4">
        <v>0</v>
      </c>
      <c r="I461" s="4">
        <v>0</v>
      </c>
      <c r="J461" s="4">
        <f>SUM(F461:I461)</f>
        <v>0</v>
      </c>
      <c r="K461" s="21"/>
    </row>
    <row r="462" spans="2:11" ht="25.5" x14ac:dyDescent="0.25">
      <c r="B462" s="21"/>
      <c r="C462" s="13"/>
      <c r="D462" s="21"/>
      <c r="E462" s="8" t="s">
        <v>304</v>
      </c>
      <c r="F462" s="4">
        <v>0</v>
      </c>
      <c r="G462" s="4">
        <v>0</v>
      </c>
      <c r="H462" s="4">
        <v>0</v>
      </c>
      <c r="I462" s="4">
        <v>0</v>
      </c>
      <c r="J462" s="4">
        <f>SUM(F462:I462)</f>
        <v>0</v>
      </c>
      <c r="K462" s="21"/>
    </row>
    <row r="463" spans="2:11" ht="25.5" x14ac:dyDescent="0.25">
      <c r="B463" s="21"/>
      <c r="C463" s="13"/>
      <c r="D463" s="21"/>
      <c r="E463" s="8" t="s">
        <v>305</v>
      </c>
      <c r="F463" s="4">
        <v>0</v>
      </c>
      <c r="G463" s="4">
        <v>0</v>
      </c>
      <c r="H463" s="4">
        <v>0</v>
      </c>
      <c r="I463" s="4">
        <v>0</v>
      </c>
      <c r="J463" s="4">
        <f>SUM(F463:I463)</f>
        <v>0</v>
      </c>
      <c r="K463" s="21"/>
    </row>
    <row r="464" spans="2:11" x14ac:dyDescent="0.25">
      <c r="B464" s="21" t="s">
        <v>384</v>
      </c>
      <c r="C464" s="8"/>
      <c r="D464" s="21" t="s">
        <v>383</v>
      </c>
      <c r="E464" s="8" t="s">
        <v>307</v>
      </c>
      <c r="F464" s="4">
        <f>SUM(F465:F468)</f>
        <v>0</v>
      </c>
      <c r="G464" s="4">
        <f t="shared" ref="G464:J464" si="105">SUM(G465:G468)</f>
        <v>0</v>
      </c>
      <c r="H464" s="4">
        <f t="shared" si="105"/>
        <v>866.9</v>
      </c>
      <c r="I464" s="4">
        <f t="shared" si="105"/>
        <v>0</v>
      </c>
      <c r="J464" s="4">
        <f t="shared" si="105"/>
        <v>866.9</v>
      </c>
      <c r="K464" s="21" t="s">
        <v>391</v>
      </c>
    </row>
    <row r="465" spans="2:11" ht="25.5" x14ac:dyDescent="0.25">
      <c r="B465" s="21"/>
      <c r="C465" s="8"/>
      <c r="D465" s="21"/>
      <c r="E465" s="8" t="s">
        <v>302</v>
      </c>
      <c r="F465" s="4">
        <v>0</v>
      </c>
      <c r="G465" s="4">
        <v>0</v>
      </c>
      <c r="H465" s="4">
        <v>866.9</v>
      </c>
      <c r="I465" s="4">
        <v>0</v>
      </c>
      <c r="J465" s="4">
        <f>SUM(F465:I465)</f>
        <v>866.9</v>
      </c>
      <c r="K465" s="21"/>
    </row>
    <row r="466" spans="2:11" ht="25.5" x14ac:dyDescent="0.25">
      <c r="B466" s="21"/>
      <c r="C466" s="8"/>
      <c r="D466" s="21"/>
      <c r="E466" s="8" t="s">
        <v>303</v>
      </c>
      <c r="F466" s="4">
        <v>0</v>
      </c>
      <c r="G466" s="4">
        <v>0</v>
      </c>
      <c r="H466" s="4">
        <v>0</v>
      </c>
      <c r="I466" s="4">
        <v>0</v>
      </c>
      <c r="J466" s="4">
        <f>SUM(F466:I466)</f>
        <v>0</v>
      </c>
      <c r="K466" s="21"/>
    </row>
    <row r="467" spans="2:11" ht="25.5" x14ac:dyDescent="0.25">
      <c r="B467" s="21"/>
      <c r="C467" s="8"/>
      <c r="D467" s="21"/>
      <c r="E467" s="8" t="s">
        <v>304</v>
      </c>
      <c r="F467" s="4">
        <v>0</v>
      </c>
      <c r="G467" s="4">
        <v>0</v>
      </c>
      <c r="H467" s="4">
        <v>0</v>
      </c>
      <c r="I467" s="4">
        <v>0</v>
      </c>
      <c r="J467" s="4">
        <f>SUM(F467:I467)</f>
        <v>0</v>
      </c>
      <c r="K467" s="21"/>
    </row>
    <row r="468" spans="2:11" ht="25.5" x14ac:dyDescent="0.25">
      <c r="B468" s="21"/>
      <c r="C468" s="13"/>
      <c r="D468" s="21"/>
      <c r="E468" s="8" t="s">
        <v>305</v>
      </c>
      <c r="F468" s="4">
        <v>0</v>
      </c>
      <c r="G468" s="4">
        <v>0</v>
      </c>
      <c r="H468" s="4">
        <v>0</v>
      </c>
      <c r="I468" s="4">
        <v>0</v>
      </c>
      <c r="J468" s="4">
        <f>SUM(F468:I468)</f>
        <v>0</v>
      </c>
      <c r="K468" s="21"/>
    </row>
    <row r="469" spans="2:11" x14ac:dyDescent="0.25">
      <c r="B469" s="21" t="s">
        <v>382</v>
      </c>
      <c r="C469" s="8"/>
      <c r="D469" s="21" t="s">
        <v>381</v>
      </c>
      <c r="E469" s="8" t="s">
        <v>307</v>
      </c>
      <c r="F469" s="4">
        <f>SUM(F470:F473)</f>
        <v>0</v>
      </c>
      <c r="G469" s="4">
        <f t="shared" ref="G469:J469" si="106">SUM(G470:G473)</f>
        <v>0</v>
      </c>
      <c r="H469" s="4">
        <f t="shared" si="106"/>
        <v>308.5</v>
      </c>
      <c r="I469" s="4">
        <f t="shared" si="106"/>
        <v>0</v>
      </c>
      <c r="J469" s="4">
        <f t="shared" si="106"/>
        <v>308.5</v>
      </c>
      <c r="K469" s="21"/>
    </row>
    <row r="470" spans="2:11" ht="25.5" x14ac:dyDescent="0.25">
      <c r="B470" s="21"/>
      <c r="C470" s="8"/>
      <c r="D470" s="21"/>
      <c r="E470" s="8" t="s">
        <v>302</v>
      </c>
      <c r="F470" s="4">
        <v>0</v>
      </c>
      <c r="G470" s="4">
        <v>0</v>
      </c>
      <c r="H470" s="4">
        <v>308.5</v>
      </c>
      <c r="I470" s="4">
        <v>0</v>
      </c>
      <c r="J470" s="4">
        <f>SUM(F470:I470)</f>
        <v>308.5</v>
      </c>
      <c r="K470" s="21"/>
    </row>
    <row r="471" spans="2:11" ht="25.5" x14ac:dyDescent="0.25">
      <c r="B471" s="21"/>
      <c r="C471" s="8"/>
      <c r="D471" s="21"/>
      <c r="E471" s="8" t="s">
        <v>303</v>
      </c>
      <c r="F471" s="4">
        <v>0</v>
      </c>
      <c r="G471" s="4">
        <v>0</v>
      </c>
      <c r="H471" s="4">
        <v>0</v>
      </c>
      <c r="I471" s="4">
        <v>0</v>
      </c>
      <c r="J471" s="4">
        <f>SUM(F471:I471)</f>
        <v>0</v>
      </c>
      <c r="K471" s="21"/>
    </row>
    <row r="472" spans="2:11" ht="25.5" x14ac:dyDescent="0.25">
      <c r="B472" s="21"/>
      <c r="C472" s="8"/>
      <c r="D472" s="21"/>
      <c r="E472" s="8" t="s">
        <v>304</v>
      </c>
      <c r="F472" s="4">
        <v>0</v>
      </c>
      <c r="G472" s="4">
        <v>0</v>
      </c>
      <c r="H472" s="4">
        <v>0</v>
      </c>
      <c r="I472" s="4">
        <v>0</v>
      </c>
      <c r="J472" s="4">
        <f>SUM(F472:I472)</f>
        <v>0</v>
      </c>
      <c r="K472" s="21"/>
    </row>
    <row r="473" spans="2:11" ht="25.5" x14ac:dyDescent="0.25">
      <c r="B473" s="21"/>
      <c r="C473" s="13"/>
      <c r="D473" s="21"/>
      <c r="E473" s="8" t="s">
        <v>305</v>
      </c>
      <c r="F473" s="4">
        <v>0</v>
      </c>
      <c r="G473" s="4">
        <v>0</v>
      </c>
      <c r="H473" s="4">
        <v>0</v>
      </c>
      <c r="I473" s="4">
        <v>0</v>
      </c>
      <c r="J473" s="4">
        <f>SUM(F473:I473)</f>
        <v>0</v>
      </c>
      <c r="K473" s="21"/>
    </row>
    <row r="474" spans="2:11" x14ac:dyDescent="0.25">
      <c r="B474" s="21" t="s">
        <v>380</v>
      </c>
      <c r="C474" s="8"/>
      <c r="D474" s="21" t="s">
        <v>379</v>
      </c>
      <c r="E474" s="8" t="s">
        <v>307</v>
      </c>
      <c r="F474" s="4">
        <f>SUM(F475:F478)</f>
        <v>0</v>
      </c>
      <c r="G474" s="4">
        <f t="shared" ref="G474:J474" si="107">SUM(G475:G478)</f>
        <v>0</v>
      </c>
      <c r="H474" s="4">
        <f t="shared" si="107"/>
        <v>186.8</v>
      </c>
      <c r="I474" s="4">
        <f t="shared" si="107"/>
        <v>0</v>
      </c>
      <c r="J474" s="4">
        <f t="shared" si="107"/>
        <v>186.8</v>
      </c>
      <c r="K474" s="21" t="s">
        <v>391</v>
      </c>
    </row>
    <row r="475" spans="2:11" ht="25.5" x14ac:dyDescent="0.25">
      <c r="B475" s="21"/>
      <c r="C475" s="8"/>
      <c r="D475" s="21"/>
      <c r="E475" s="8" t="s">
        <v>302</v>
      </c>
      <c r="F475" s="4">
        <v>0</v>
      </c>
      <c r="G475" s="4">
        <v>0</v>
      </c>
      <c r="H475" s="4">
        <v>186.8</v>
      </c>
      <c r="I475" s="4">
        <v>0</v>
      </c>
      <c r="J475" s="4">
        <f>SUM(F475:I475)</f>
        <v>186.8</v>
      </c>
      <c r="K475" s="21"/>
    </row>
    <row r="476" spans="2:11" ht="25.5" x14ac:dyDescent="0.25">
      <c r="B476" s="21"/>
      <c r="C476" s="13"/>
      <c r="D476" s="21"/>
      <c r="E476" s="8" t="s">
        <v>303</v>
      </c>
      <c r="F476" s="4">
        <v>0</v>
      </c>
      <c r="G476" s="4">
        <v>0</v>
      </c>
      <c r="H476" s="4">
        <v>0</v>
      </c>
      <c r="I476" s="4">
        <v>0</v>
      </c>
      <c r="J476" s="4">
        <f>SUM(F476:I476)</f>
        <v>0</v>
      </c>
      <c r="K476" s="21"/>
    </row>
    <row r="477" spans="2:11" ht="25.5" x14ac:dyDescent="0.25">
      <c r="B477" s="21"/>
      <c r="C477" s="13"/>
      <c r="D477" s="21"/>
      <c r="E477" s="8" t="s">
        <v>304</v>
      </c>
      <c r="F477" s="4">
        <v>0</v>
      </c>
      <c r="G477" s="4">
        <v>0</v>
      </c>
      <c r="H477" s="4">
        <v>0</v>
      </c>
      <c r="I477" s="4">
        <v>0</v>
      </c>
      <c r="J477" s="4">
        <f>SUM(F477:I477)</f>
        <v>0</v>
      </c>
      <c r="K477" s="21"/>
    </row>
    <row r="478" spans="2:11" ht="25.5" x14ac:dyDescent="0.25">
      <c r="B478" s="21"/>
      <c r="C478" s="13"/>
      <c r="D478" s="21"/>
      <c r="E478" s="8" t="s">
        <v>305</v>
      </c>
      <c r="F478" s="4">
        <v>0</v>
      </c>
      <c r="G478" s="4">
        <v>0</v>
      </c>
      <c r="H478" s="4">
        <v>0</v>
      </c>
      <c r="I478" s="4">
        <v>0</v>
      </c>
      <c r="J478" s="4">
        <f>SUM(F478:I478)</f>
        <v>0</v>
      </c>
      <c r="K478" s="21"/>
    </row>
    <row r="479" spans="2:11" x14ac:dyDescent="0.25">
      <c r="B479" s="21" t="s">
        <v>378</v>
      </c>
      <c r="C479" s="8"/>
      <c r="D479" s="21" t="s">
        <v>377</v>
      </c>
      <c r="E479" s="8" t="s">
        <v>307</v>
      </c>
      <c r="F479" s="4">
        <f>SUM(F480:F483)</f>
        <v>0</v>
      </c>
      <c r="G479" s="4">
        <f t="shared" ref="G479:J479" si="108">SUM(G480:G483)</f>
        <v>0</v>
      </c>
      <c r="H479" s="4">
        <f t="shared" si="108"/>
        <v>532.9</v>
      </c>
      <c r="I479" s="4">
        <f t="shared" si="108"/>
        <v>0</v>
      </c>
      <c r="J479" s="4">
        <f t="shared" si="108"/>
        <v>532.9</v>
      </c>
      <c r="K479" s="21"/>
    </row>
    <row r="480" spans="2:11" ht="25.5" x14ac:dyDescent="0.25">
      <c r="B480" s="21"/>
      <c r="C480" s="8"/>
      <c r="D480" s="21"/>
      <c r="E480" s="8" t="s">
        <v>302</v>
      </c>
      <c r="F480" s="4">
        <v>0</v>
      </c>
      <c r="G480" s="4">
        <v>0</v>
      </c>
      <c r="H480" s="4">
        <v>532.9</v>
      </c>
      <c r="I480" s="4">
        <v>0</v>
      </c>
      <c r="J480" s="4">
        <f>SUM(F480:I480)</f>
        <v>532.9</v>
      </c>
      <c r="K480" s="21"/>
    </row>
    <row r="481" spans="2:11" ht="25.5" x14ac:dyDescent="0.25">
      <c r="B481" s="21"/>
      <c r="C481" s="13"/>
      <c r="D481" s="21"/>
      <c r="E481" s="8" t="s">
        <v>303</v>
      </c>
      <c r="F481" s="4">
        <v>0</v>
      </c>
      <c r="G481" s="4">
        <v>0</v>
      </c>
      <c r="H481" s="4">
        <v>0</v>
      </c>
      <c r="I481" s="4">
        <v>0</v>
      </c>
      <c r="J481" s="4">
        <f>SUM(F481:I481)</f>
        <v>0</v>
      </c>
      <c r="K481" s="21"/>
    </row>
    <row r="482" spans="2:11" ht="25.5" x14ac:dyDescent="0.25">
      <c r="B482" s="21"/>
      <c r="C482" s="13"/>
      <c r="D482" s="21"/>
      <c r="E482" s="8" t="s">
        <v>304</v>
      </c>
      <c r="F482" s="4">
        <v>0</v>
      </c>
      <c r="G482" s="4">
        <v>0</v>
      </c>
      <c r="H482" s="4">
        <v>0</v>
      </c>
      <c r="I482" s="4">
        <v>0</v>
      </c>
      <c r="J482" s="4">
        <f>SUM(F482:I482)</f>
        <v>0</v>
      </c>
      <c r="K482" s="21"/>
    </row>
    <row r="483" spans="2:11" ht="25.5" x14ac:dyDescent="0.25">
      <c r="B483" s="21"/>
      <c r="C483" s="13"/>
      <c r="D483" s="21"/>
      <c r="E483" s="8" t="s">
        <v>305</v>
      </c>
      <c r="F483" s="4">
        <v>0</v>
      </c>
      <c r="G483" s="4">
        <v>0</v>
      </c>
      <c r="H483" s="4">
        <v>0</v>
      </c>
      <c r="I483" s="4">
        <v>0</v>
      </c>
      <c r="J483" s="4">
        <f>SUM(F483:I483)</f>
        <v>0</v>
      </c>
      <c r="K483" s="21"/>
    </row>
    <row r="484" spans="2:11" x14ac:dyDescent="0.25">
      <c r="B484" s="21" t="s">
        <v>376</v>
      </c>
      <c r="C484" s="8"/>
      <c r="D484" s="21" t="s">
        <v>375</v>
      </c>
      <c r="E484" s="8" t="s">
        <v>307</v>
      </c>
      <c r="F484" s="4">
        <f>SUM(F485:F488)</f>
        <v>0</v>
      </c>
      <c r="G484" s="4">
        <f t="shared" ref="G484:J484" si="109">SUM(G485:G488)</f>
        <v>0</v>
      </c>
      <c r="H484" s="4">
        <f t="shared" si="109"/>
        <v>1069.0999999999999</v>
      </c>
      <c r="I484" s="4">
        <f t="shared" si="109"/>
        <v>0</v>
      </c>
      <c r="J484" s="4">
        <f t="shared" si="109"/>
        <v>1069.0999999999999</v>
      </c>
      <c r="K484" s="21" t="s">
        <v>391</v>
      </c>
    </row>
    <row r="485" spans="2:11" ht="25.5" x14ac:dyDescent="0.25">
      <c r="B485" s="21"/>
      <c r="C485" s="8"/>
      <c r="D485" s="21"/>
      <c r="E485" s="8" t="s">
        <v>302</v>
      </c>
      <c r="F485" s="4">
        <v>0</v>
      </c>
      <c r="G485" s="4">
        <v>0</v>
      </c>
      <c r="H485" s="4">
        <v>1069.0999999999999</v>
      </c>
      <c r="I485" s="4">
        <v>0</v>
      </c>
      <c r="J485" s="4">
        <f>SUM(F485:I485)</f>
        <v>1069.0999999999999</v>
      </c>
      <c r="K485" s="21"/>
    </row>
    <row r="486" spans="2:11" ht="25.5" x14ac:dyDescent="0.25">
      <c r="B486" s="21"/>
      <c r="C486" s="13"/>
      <c r="D486" s="21"/>
      <c r="E486" s="8" t="s">
        <v>303</v>
      </c>
      <c r="F486" s="4">
        <v>0</v>
      </c>
      <c r="G486" s="4">
        <v>0</v>
      </c>
      <c r="H486" s="4">
        <v>0</v>
      </c>
      <c r="I486" s="4">
        <v>0</v>
      </c>
      <c r="J486" s="4">
        <f>SUM(F486:I486)</f>
        <v>0</v>
      </c>
      <c r="K486" s="21"/>
    </row>
    <row r="487" spans="2:11" ht="25.5" x14ac:dyDescent="0.25">
      <c r="B487" s="21"/>
      <c r="C487" s="13"/>
      <c r="D487" s="21"/>
      <c r="E487" s="8" t="s">
        <v>304</v>
      </c>
      <c r="F487" s="4">
        <v>0</v>
      </c>
      <c r="G487" s="4">
        <v>0</v>
      </c>
      <c r="H487" s="4">
        <v>0</v>
      </c>
      <c r="I487" s="4">
        <v>0</v>
      </c>
      <c r="J487" s="4">
        <f>SUM(F487:I487)</f>
        <v>0</v>
      </c>
      <c r="K487" s="21"/>
    </row>
    <row r="488" spans="2:11" ht="25.5" x14ac:dyDescent="0.25">
      <c r="B488" s="21"/>
      <c r="C488" s="13"/>
      <c r="D488" s="21"/>
      <c r="E488" s="8" t="s">
        <v>305</v>
      </c>
      <c r="F488" s="4">
        <v>0</v>
      </c>
      <c r="G488" s="4">
        <v>0</v>
      </c>
      <c r="H488" s="4">
        <v>0</v>
      </c>
      <c r="I488" s="4">
        <v>0</v>
      </c>
      <c r="J488" s="4">
        <f>SUM(F488:I488)</f>
        <v>0</v>
      </c>
      <c r="K488" s="21"/>
    </row>
    <row r="489" spans="2:11" x14ac:dyDescent="0.25">
      <c r="B489" s="21" t="s">
        <v>374</v>
      </c>
      <c r="C489" s="8"/>
      <c r="D489" s="21" t="s">
        <v>373</v>
      </c>
      <c r="E489" s="8" t="s">
        <v>307</v>
      </c>
      <c r="F489" s="4">
        <f>SUM(F490:F493)</f>
        <v>202.72499999999999</v>
      </c>
      <c r="G489" s="4">
        <f t="shared" ref="G489:J489" si="110">SUM(G490:G493)</f>
        <v>0</v>
      </c>
      <c r="H489" s="4">
        <f t="shared" si="110"/>
        <v>0</v>
      </c>
      <c r="I489" s="4">
        <f t="shared" si="110"/>
        <v>0</v>
      </c>
      <c r="J489" s="4">
        <f t="shared" si="110"/>
        <v>202.72499999999999</v>
      </c>
      <c r="K489" s="21"/>
    </row>
    <row r="490" spans="2:11" ht="25.5" x14ac:dyDescent="0.25">
      <c r="B490" s="21"/>
      <c r="C490" s="8"/>
      <c r="D490" s="21"/>
      <c r="E490" s="8" t="s">
        <v>302</v>
      </c>
      <c r="F490" s="4">
        <v>202.72499999999999</v>
      </c>
      <c r="G490" s="4">
        <v>0</v>
      </c>
      <c r="H490" s="4">
        <v>0</v>
      </c>
      <c r="I490" s="4">
        <v>0</v>
      </c>
      <c r="J490" s="4">
        <f>SUM(F490:I490)</f>
        <v>202.72499999999999</v>
      </c>
      <c r="K490" s="21"/>
    </row>
    <row r="491" spans="2:11" ht="25.5" x14ac:dyDescent="0.25">
      <c r="B491" s="21"/>
      <c r="C491" s="13"/>
      <c r="D491" s="21"/>
      <c r="E491" s="8" t="s">
        <v>303</v>
      </c>
      <c r="F491" s="4">
        <v>0</v>
      </c>
      <c r="G491" s="4">
        <v>0</v>
      </c>
      <c r="H491" s="4">
        <v>0</v>
      </c>
      <c r="I491" s="4">
        <v>0</v>
      </c>
      <c r="J491" s="4">
        <f>SUM(F491:I491)</f>
        <v>0</v>
      </c>
      <c r="K491" s="21"/>
    </row>
    <row r="492" spans="2:11" ht="25.5" x14ac:dyDescent="0.25">
      <c r="B492" s="21"/>
      <c r="C492" s="13"/>
      <c r="D492" s="21"/>
      <c r="E492" s="8" t="s">
        <v>304</v>
      </c>
      <c r="F492" s="4">
        <v>0</v>
      </c>
      <c r="G492" s="4">
        <v>0</v>
      </c>
      <c r="H492" s="4">
        <v>0</v>
      </c>
      <c r="I492" s="4">
        <v>0</v>
      </c>
      <c r="J492" s="4">
        <f>SUM(F492:I492)</f>
        <v>0</v>
      </c>
      <c r="K492" s="21"/>
    </row>
    <row r="493" spans="2:11" ht="25.5" x14ac:dyDescent="0.25">
      <c r="B493" s="21"/>
      <c r="C493" s="13"/>
      <c r="D493" s="21"/>
      <c r="E493" s="8" t="s">
        <v>305</v>
      </c>
      <c r="F493" s="4">
        <v>0</v>
      </c>
      <c r="G493" s="4">
        <v>0</v>
      </c>
      <c r="H493" s="4">
        <v>0</v>
      </c>
      <c r="I493" s="4">
        <v>0</v>
      </c>
      <c r="J493" s="4">
        <f>SUM(F493:I493)</f>
        <v>0</v>
      </c>
      <c r="K493" s="21"/>
    </row>
    <row r="494" spans="2:11" x14ac:dyDescent="0.25">
      <c r="B494" s="21" t="s">
        <v>372</v>
      </c>
      <c r="C494" s="8"/>
      <c r="D494" s="21" t="s">
        <v>371</v>
      </c>
      <c r="E494" s="8" t="s">
        <v>307</v>
      </c>
      <c r="F494" s="4">
        <f>SUM(F495:F498)</f>
        <v>155.15199999999999</v>
      </c>
      <c r="G494" s="4">
        <f t="shared" ref="G494:J494" si="111">SUM(G495:G498)</f>
        <v>0</v>
      </c>
      <c r="H494" s="4">
        <f t="shared" si="111"/>
        <v>0</v>
      </c>
      <c r="I494" s="4">
        <f t="shared" si="111"/>
        <v>0</v>
      </c>
      <c r="J494" s="4">
        <f t="shared" si="111"/>
        <v>155.15199999999999</v>
      </c>
      <c r="K494" s="21" t="s">
        <v>391</v>
      </c>
    </row>
    <row r="495" spans="2:11" ht="25.5" x14ac:dyDescent="0.25">
      <c r="B495" s="21"/>
      <c r="C495" s="8"/>
      <c r="D495" s="21"/>
      <c r="E495" s="8" t="s">
        <v>302</v>
      </c>
      <c r="F495" s="4">
        <v>155.15199999999999</v>
      </c>
      <c r="G495" s="4">
        <v>0</v>
      </c>
      <c r="H495" s="4">
        <v>0</v>
      </c>
      <c r="I495" s="4">
        <v>0</v>
      </c>
      <c r="J495" s="4">
        <f>SUM(F495:I495)</f>
        <v>155.15199999999999</v>
      </c>
      <c r="K495" s="21"/>
    </row>
    <row r="496" spans="2:11" ht="25.5" x14ac:dyDescent="0.25">
      <c r="B496" s="21"/>
      <c r="C496" s="8"/>
      <c r="D496" s="21"/>
      <c r="E496" s="8" t="s">
        <v>303</v>
      </c>
      <c r="F496" s="4">
        <v>0</v>
      </c>
      <c r="G496" s="4">
        <v>0</v>
      </c>
      <c r="H496" s="4">
        <v>0</v>
      </c>
      <c r="I496" s="4">
        <v>0</v>
      </c>
      <c r="J496" s="4">
        <f>SUM(F496:I496)</f>
        <v>0</v>
      </c>
      <c r="K496" s="21"/>
    </row>
    <row r="497" spans="2:11" ht="25.5" x14ac:dyDescent="0.25">
      <c r="B497" s="21"/>
      <c r="C497" s="13"/>
      <c r="D497" s="21"/>
      <c r="E497" s="8" t="s">
        <v>304</v>
      </c>
      <c r="F497" s="4">
        <v>0</v>
      </c>
      <c r="G497" s="4">
        <v>0</v>
      </c>
      <c r="H497" s="4">
        <v>0</v>
      </c>
      <c r="I497" s="4">
        <v>0</v>
      </c>
      <c r="J497" s="4">
        <f>SUM(F497:I497)</f>
        <v>0</v>
      </c>
      <c r="K497" s="21"/>
    </row>
    <row r="498" spans="2:11" ht="25.5" x14ac:dyDescent="0.25">
      <c r="B498" s="21"/>
      <c r="C498" s="13"/>
      <c r="D498" s="21"/>
      <c r="E498" s="8" t="s">
        <v>305</v>
      </c>
      <c r="F498" s="4">
        <v>0</v>
      </c>
      <c r="G498" s="4">
        <v>0</v>
      </c>
      <c r="H498" s="4">
        <v>0</v>
      </c>
      <c r="I498" s="4">
        <v>0</v>
      </c>
      <c r="J498" s="4">
        <f>SUM(F498:I498)</f>
        <v>0</v>
      </c>
      <c r="K498" s="21"/>
    </row>
    <row r="499" spans="2:11" x14ac:dyDescent="0.25">
      <c r="B499" s="43" t="s">
        <v>370</v>
      </c>
      <c r="C499" s="8"/>
      <c r="D499" s="21" t="s">
        <v>369</v>
      </c>
      <c r="E499" s="8" t="s">
        <v>307</v>
      </c>
      <c r="F499" s="4">
        <f>SUM(F500:F503)</f>
        <v>178.61500000000001</v>
      </c>
      <c r="G499" s="4">
        <f t="shared" ref="G499:J499" si="112">SUM(G500:G503)</f>
        <v>0</v>
      </c>
      <c r="H499" s="4">
        <f t="shared" si="112"/>
        <v>0</v>
      </c>
      <c r="I499" s="4">
        <f t="shared" si="112"/>
        <v>0</v>
      </c>
      <c r="J499" s="4">
        <f t="shared" si="112"/>
        <v>178.61500000000001</v>
      </c>
      <c r="K499" s="21"/>
    </row>
    <row r="500" spans="2:11" ht="25.5" x14ac:dyDescent="0.25">
      <c r="B500" s="21"/>
      <c r="C500" s="8"/>
      <c r="D500" s="21"/>
      <c r="E500" s="8" t="s">
        <v>302</v>
      </c>
      <c r="F500" s="4">
        <v>178.61500000000001</v>
      </c>
      <c r="G500" s="4">
        <v>0</v>
      </c>
      <c r="H500" s="4">
        <v>0</v>
      </c>
      <c r="I500" s="4">
        <v>0</v>
      </c>
      <c r="J500" s="4">
        <f>SUM(F500:I500)</f>
        <v>178.61500000000001</v>
      </c>
      <c r="K500" s="21"/>
    </row>
    <row r="501" spans="2:11" ht="25.5" x14ac:dyDescent="0.25">
      <c r="B501" s="21"/>
      <c r="C501" s="8"/>
      <c r="D501" s="21"/>
      <c r="E501" s="8" t="s">
        <v>303</v>
      </c>
      <c r="F501" s="4">
        <v>0</v>
      </c>
      <c r="G501" s="4">
        <v>0</v>
      </c>
      <c r="H501" s="4">
        <v>0</v>
      </c>
      <c r="I501" s="4">
        <v>0</v>
      </c>
      <c r="J501" s="4">
        <f>SUM(F501:I501)</f>
        <v>0</v>
      </c>
      <c r="K501" s="21"/>
    </row>
    <row r="502" spans="2:11" ht="25.5" x14ac:dyDescent="0.25">
      <c r="B502" s="21"/>
      <c r="C502" s="13"/>
      <c r="D502" s="21"/>
      <c r="E502" s="8" t="s">
        <v>304</v>
      </c>
      <c r="F502" s="4">
        <v>0</v>
      </c>
      <c r="G502" s="4">
        <v>0</v>
      </c>
      <c r="H502" s="4">
        <v>0</v>
      </c>
      <c r="I502" s="4">
        <v>0</v>
      </c>
      <c r="J502" s="4">
        <f>SUM(F502:I502)</f>
        <v>0</v>
      </c>
      <c r="K502" s="21"/>
    </row>
    <row r="503" spans="2:11" ht="25.5" x14ac:dyDescent="0.25">
      <c r="B503" s="21"/>
      <c r="C503" s="13"/>
      <c r="D503" s="21"/>
      <c r="E503" s="8" t="s">
        <v>305</v>
      </c>
      <c r="F503" s="4">
        <v>0</v>
      </c>
      <c r="G503" s="4">
        <v>0</v>
      </c>
      <c r="H503" s="4">
        <v>0</v>
      </c>
      <c r="I503" s="4">
        <v>0</v>
      </c>
      <c r="J503" s="4">
        <f>SUM(F503:I503)</f>
        <v>0</v>
      </c>
      <c r="K503" s="21"/>
    </row>
    <row r="504" spans="2:11" x14ac:dyDescent="0.25">
      <c r="B504" s="21" t="s">
        <v>368</v>
      </c>
      <c r="C504" s="8"/>
      <c r="D504" s="21" t="s">
        <v>367</v>
      </c>
      <c r="E504" s="8" t="s">
        <v>307</v>
      </c>
      <c r="F504" s="4">
        <f>SUM(F505:F508)</f>
        <v>103.28</v>
      </c>
      <c r="G504" s="4">
        <f t="shared" ref="G504:J504" si="113">SUM(G505:G508)</f>
        <v>0</v>
      </c>
      <c r="H504" s="4">
        <f t="shared" si="113"/>
        <v>0</v>
      </c>
      <c r="I504" s="4">
        <f t="shared" si="113"/>
        <v>0</v>
      </c>
      <c r="J504" s="4">
        <f t="shared" si="113"/>
        <v>103.28</v>
      </c>
      <c r="K504" s="21"/>
    </row>
    <row r="505" spans="2:11" ht="25.5" x14ac:dyDescent="0.25">
      <c r="B505" s="21"/>
      <c r="C505" s="8"/>
      <c r="D505" s="21"/>
      <c r="E505" s="8" t="s">
        <v>302</v>
      </c>
      <c r="F505" s="4">
        <v>103.28</v>
      </c>
      <c r="G505" s="4">
        <v>0</v>
      </c>
      <c r="H505" s="4">
        <v>0</v>
      </c>
      <c r="I505" s="4">
        <v>0</v>
      </c>
      <c r="J505" s="4">
        <f>SUM(F505:I505)</f>
        <v>103.28</v>
      </c>
      <c r="K505" s="21"/>
    </row>
    <row r="506" spans="2:11" ht="25.5" x14ac:dyDescent="0.25">
      <c r="B506" s="21"/>
      <c r="C506" s="8"/>
      <c r="D506" s="21"/>
      <c r="E506" s="8" t="s">
        <v>303</v>
      </c>
      <c r="F506" s="4">
        <v>0</v>
      </c>
      <c r="G506" s="4">
        <v>0</v>
      </c>
      <c r="H506" s="4">
        <v>0</v>
      </c>
      <c r="I506" s="4">
        <v>0</v>
      </c>
      <c r="J506" s="4">
        <f>SUM(F506:I506)</f>
        <v>0</v>
      </c>
      <c r="K506" s="21"/>
    </row>
    <row r="507" spans="2:11" ht="25.5" x14ac:dyDescent="0.25">
      <c r="B507" s="21"/>
      <c r="C507" s="13"/>
      <c r="D507" s="21"/>
      <c r="E507" s="8" t="s">
        <v>304</v>
      </c>
      <c r="F507" s="4">
        <v>0</v>
      </c>
      <c r="G507" s="4">
        <v>0</v>
      </c>
      <c r="H507" s="4">
        <v>0</v>
      </c>
      <c r="I507" s="4">
        <v>0</v>
      </c>
      <c r="J507" s="4">
        <f>SUM(F507:I507)</f>
        <v>0</v>
      </c>
      <c r="K507" s="21"/>
    </row>
    <row r="508" spans="2:11" ht="25.5" x14ac:dyDescent="0.25">
      <c r="B508" s="21"/>
      <c r="C508" s="13"/>
      <c r="D508" s="21"/>
      <c r="E508" s="8" t="s">
        <v>305</v>
      </c>
      <c r="F508" s="4">
        <v>0</v>
      </c>
      <c r="G508" s="4">
        <v>0</v>
      </c>
      <c r="H508" s="4">
        <v>0</v>
      </c>
      <c r="I508" s="4">
        <v>0</v>
      </c>
      <c r="J508" s="4">
        <f>SUM(F508:I508)</f>
        <v>0</v>
      </c>
      <c r="K508" s="21"/>
    </row>
    <row r="509" spans="2:11" x14ac:dyDescent="0.25">
      <c r="B509" s="21" t="s">
        <v>366</v>
      </c>
      <c r="C509" s="8"/>
      <c r="D509" s="21" t="s">
        <v>162</v>
      </c>
      <c r="E509" s="8" t="s">
        <v>307</v>
      </c>
      <c r="F509" s="4">
        <f>SUM(F510:F513)</f>
        <v>0</v>
      </c>
      <c r="G509" s="4">
        <f t="shared" ref="G509:J509" si="114">SUM(G510:G513)</f>
        <v>0</v>
      </c>
      <c r="H509" s="4">
        <f t="shared" si="114"/>
        <v>318.3</v>
      </c>
      <c r="I509" s="4">
        <f t="shared" si="114"/>
        <v>0</v>
      </c>
      <c r="J509" s="4">
        <f t="shared" si="114"/>
        <v>318.3</v>
      </c>
      <c r="K509" s="21" t="s">
        <v>391</v>
      </c>
    </row>
    <row r="510" spans="2:11" ht="25.5" x14ac:dyDescent="0.25">
      <c r="B510" s="21"/>
      <c r="C510" s="8"/>
      <c r="D510" s="21"/>
      <c r="E510" s="8" t="s">
        <v>302</v>
      </c>
      <c r="F510" s="4">
        <v>0</v>
      </c>
      <c r="G510" s="4">
        <v>0</v>
      </c>
      <c r="H510" s="4">
        <v>318.3</v>
      </c>
      <c r="I510" s="4">
        <v>0</v>
      </c>
      <c r="J510" s="4">
        <f>SUM(F510:I510)</f>
        <v>318.3</v>
      </c>
      <c r="K510" s="21"/>
    </row>
    <row r="511" spans="2:11" ht="25.5" x14ac:dyDescent="0.25">
      <c r="B511" s="21"/>
      <c r="C511" s="8"/>
      <c r="D511" s="21"/>
      <c r="E511" s="8" t="s">
        <v>303</v>
      </c>
      <c r="F511" s="4">
        <v>0</v>
      </c>
      <c r="G511" s="4">
        <v>0</v>
      </c>
      <c r="H511" s="4">
        <v>0</v>
      </c>
      <c r="I511" s="4">
        <v>0</v>
      </c>
      <c r="J511" s="4">
        <f>SUM(F511:I511)</f>
        <v>0</v>
      </c>
      <c r="K511" s="21"/>
    </row>
    <row r="512" spans="2:11" ht="25.5" x14ac:dyDescent="0.25">
      <c r="B512" s="21"/>
      <c r="C512" s="8"/>
      <c r="D512" s="21"/>
      <c r="E512" s="8" t="s">
        <v>304</v>
      </c>
      <c r="F512" s="4">
        <v>0</v>
      </c>
      <c r="G512" s="4">
        <v>0</v>
      </c>
      <c r="H512" s="4">
        <v>0</v>
      </c>
      <c r="I512" s="4">
        <v>0</v>
      </c>
      <c r="J512" s="4">
        <f>SUM(F512:I512)</f>
        <v>0</v>
      </c>
      <c r="K512" s="21"/>
    </row>
    <row r="513" spans="2:11" ht="25.5" x14ac:dyDescent="0.25">
      <c r="B513" s="21"/>
      <c r="C513" s="8"/>
      <c r="D513" s="21"/>
      <c r="E513" s="8" t="s">
        <v>305</v>
      </c>
      <c r="F513" s="4">
        <v>0</v>
      </c>
      <c r="G513" s="4">
        <v>0</v>
      </c>
      <c r="H513" s="4">
        <v>0</v>
      </c>
      <c r="I513" s="4">
        <v>0</v>
      </c>
      <c r="J513" s="4">
        <f>SUM(F513:I513)</f>
        <v>0</v>
      </c>
      <c r="K513" s="21"/>
    </row>
    <row r="514" spans="2:11" x14ac:dyDescent="0.25">
      <c r="B514" s="21" t="s">
        <v>365</v>
      </c>
      <c r="C514" s="8"/>
      <c r="D514" s="21" t="s">
        <v>163</v>
      </c>
      <c r="E514" s="8" t="s">
        <v>307</v>
      </c>
      <c r="F514" s="4">
        <f>SUM(F515:F518)</f>
        <v>0</v>
      </c>
      <c r="G514" s="4">
        <f t="shared" ref="G514:J514" si="115">SUM(G515:G518)</f>
        <v>0</v>
      </c>
      <c r="H514" s="4">
        <f t="shared" si="115"/>
        <v>528</v>
      </c>
      <c r="I514" s="4">
        <f t="shared" si="115"/>
        <v>0</v>
      </c>
      <c r="J514" s="4">
        <f t="shared" si="115"/>
        <v>528</v>
      </c>
      <c r="K514" s="21"/>
    </row>
    <row r="515" spans="2:11" ht="25.5" x14ac:dyDescent="0.25">
      <c r="B515" s="21"/>
      <c r="C515" s="8"/>
      <c r="D515" s="21"/>
      <c r="E515" s="8" t="s">
        <v>302</v>
      </c>
      <c r="F515" s="4">
        <v>0</v>
      </c>
      <c r="G515" s="4">
        <v>0</v>
      </c>
      <c r="H515" s="4">
        <v>528</v>
      </c>
      <c r="I515" s="4">
        <v>0</v>
      </c>
      <c r="J515" s="4">
        <f>SUM(F515:I515)</f>
        <v>528</v>
      </c>
      <c r="K515" s="21"/>
    </row>
    <row r="516" spans="2:11" ht="25.5" x14ac:dyDescent="0.25">
      <c r="B516" s="21"/>
      <c r="C516" s="8"/>
      <c r="D516" s="21"/>
      <c r="E516" s="8" t="s">
        <v>303</v>
      </c>
      <c r="F516" s="4">
        <v>0</v>
      </c>
      <c r="G516" s="4">
        <v>0</v>
      </c>
      <c r="H516" s="4">
        <v>0</v>
      </c>
      <c r="I516" s="4">
        <v>0</v>
      </c>
      <c r="J516" s="4">
        <f>SUM(F516:I516)</f>
        <v>0</v>
      </c>
      <c r="K516" s="21"/>
    </row>
    <row r="517" spans="2:11" ht="25.5" x14ac:dyDescent="0.25">
      <c r="B517" s="21"/>
      <c r="C517" s="13"/>
      <c r="D517" s="21"/>
      <c r="E517" s="8" t="s">
        <v>304</v>
      </c>
      <c r="F517" s="4">
        <v>0</v>
      </c>
      <c r="G517" s="4">
        <v>0</v>
      </c>
      <c r="H517" s="4">
        <v>0</v>
      </c>
      <c r="I517" s="4">
        <v>0</v>
      </c>
      <c r="J517" s="4">
        <f>SUM(F517:I517)</f>
        <v>0</v>
      </c>
      <c r="K517" s="21"/>
    </row>
    <row r="518" spans="2:11" ht="25.5" x14ac:dyDescent="0.25">
      <c r="B518" s="21"/>
      <c r="C518" s="13"/>
      <c r="D518" s="21"/>
      <c r="E518" s="8" t="s">
        <v>305</v>
      </c>
      <c r="F518" s="4">
        <v>0</v>
      </c>
      <c r="G518" s="4">
        <v>0</v>
      </c>
      <c r="H518" s="4">
        <v>0</v>
      </c>
      <c r="I518" s="4">
        <v>0</v>
      </c>
      <c r="J518" s="4">
        <f>SUM(F518:I518)</f>
        <v>0</v>
      </c>
      <c r="K518" s="21"/>
    </row>
    <row r="519" spans="2:11" ht="16.5" customHeight="1" x14ac:dyDescent="0.25">
      <c r="B519" s="21" t="s">
        <v>364</v>
      </c>
      <c r="C519" s="8"/>
      <c r="D519" s="21" t="s">
        <v>336</v>
      </c>
      <c r="E519" s="8" t="s">
        <v>307</v>
      </c>
      <c r="F519" s="4">
        <f>SUM(F520:F523)</f>
        <v>0</v>
      </c>
      <c r="G519" s="4">
        <f t="shared" ref="G519:J519" si="116">SUM(G520:G523)</f>
        <v>0</v>
      </c>
      <c r="H519" s="4">
        <f t="shared" si="116"/>
        <v>578.6</v>
      </c>
      <c r="I519" s="4">
        <f t="shared" si="116"/>
        <v>0</v>
      </c>
      <c r="J519" s="4">
        <f t="shared" si="116"/>
        <v>578.6</v>
      </c>
      <c r="K519" s="21" t="s">
        <v>391</v>
      </c>
    </row>
    <row r="520" spans="2:11" ht="30.75" customHeight="1" x14ac:dyDescent="0.25">
      <c r="B520" s="21"/>
      <c r="C520" s="8"/>
      <c r="D520" s="21"/>
      <c r="E520" s="8" t="s">
        <v>302</v>
      </c>
      <c r="F520" s="4">
        <v>0</v>
      </c>
      <c r="G520" s="4">
        <v>0</v>
      </c>
      <c r="H520" s="4">
        <v>578.6</v>
      </c>
      <c r="I520" s="4">
        <v>0</v>
      </c>
      <c r="J520" s="4">
        <f>SUM(F520:I520)</f>
        <v>578.6</v>
      </c>
      <c r="K520" s="21"/>
    </row>
    <row r="521" spans="2:11" ht="30.75" customHeight="1" x14ac:dyDescent="0.25">
      <c r="B521" s="21"/>
      <c r="C521" s="8"/>
      <c r="D521" s="21"/>
      <c r="E521" s="8" t="s">
        <v>303</v>
      </c>
      <c r="F521" s="4">
        <v>0</v>
      </c>
      <c r="G521" s="4">
        <v>0</v>
      </c>
      <c r="H521" s="4">
        <v>0</v>
      </c>
      <c r="I521" s="4">
        <v>0</v>
      </c>
      <c r="J521" s="4">
        <f>SUM(F521:I521)</f>
        <v>0</v>
      </c>
      <c r="K521" s="21"/>
    </row>
    <row r="522" spans="2:11" ht="30.75" customHeight="1" x14ac:dyDescent="0.25">
      <c r="B522" s="21"/>
      <c r="C522" s="8"/>
      <c r="D522" s="21"/>
      <c r="E522" s="8" t="s">
        <v>304</v>
      </c>
      <c r="F522" s="4">
        <v>0</v>
      </c>
      <c r="G522" s="4">
        <v>0</v>
      </c>
      <c r="H522" s="4">
        <v>0</v>
      </c>
      <c r="I522" s="4">
        <v>0</v>
      </c>
      <c r="J522" s="4">
        <f>SUM(F522:I522)</f>
        <v>0</v>
      </c>
      <c r="K522" s="21"/>
    </row>
    <row r="523" spans="2:11" ht="30.75" customHeight="1" x14ac:dyDescent="0.25">
      <c r="B523" s="21"/>
      <c r="C523" s="8"/>
      <c r="D523" s="21"/>
      <c r="E523" s="8" t="s">
        <v>305</v>
      </c>
      <c r="F523" s="4">
        <v>0</v>
      </c>
      <c r="G523" s="4">
        <v>0</v>
      </c>
      <c r="H523" s="4">
        <v>0</v>
      </c>
      <c r="I523" s="4">
        <v>0</v>
      </c>
      <c r="J523" s="4">
        <f>SUM(F523:I523)</f>
        <v>0</v>
      </c>
      <c r="K523" s="21"/>
    </row>
    <row r="524" spans="2:11" ht="18.75" customHeight="1" x14ac:dyDescent="0.25">
      <c r="B524" s="21" t="s">
        <v>363</v>
      </c>
      <c r="C524" s="8" t="s">
        <v>337</v>
      </c>
      <c r="D524" s="21" t="s">
        <v>337</v>
      </c>
      <c r="E524" s="8" t="s">
        <v>307</v>
      </c>
      <c r="F524" s="4">
        <f>SUM(F525:F528)</f>
        <v>56.46</v>
      </c>
      <c r="G524" s="4">
        <f t="shared" ref="G524:J524" si="117">SUM(G525:G528)</f>
        <v>0</v>
      </c>
      <c r="H524" s="4">
        <f t="shared" si="117"/>
        <v>0</v>
      </c>
      <c r="I524" s="4">
        <f t="shared" si="117"/>
        <v>0</v>
      </c>
      <c r="J524" s="4">
        <f t="shared" si="117"/>
        <v>56.46</v>
      </c>
      <c r="K524" s="21"/>
    </row>
    <row r="525" spans="2:11" ht="25.5" x14ac:dyDescent="0.25">
      <c r="B525" s="21"/>
      <c r="C525" s="8"/>
      <c r="D525" s="21"/>
      <c r="E525" s="8" t="s">
        <v>302</v>
      </c>
      <c r="F525" s="4">
        <v>56.46</v>
      </c>
      <c r="G525" s="4">
        <v>0</v>
      </c>
      <c r="H525" s="4">
        <v>0</v>
      </c>
      <c r="I525" s="4">
        <v>0</v>
      </c>
      <c r="J525" s="4">
        <f>SUM(F525:I525)</f>
        <v>56.46</v>
      </c>
      <c r="K525" s="21"/>
    </row>
    <row r="526" spans="2:11" ht="25.5" x14ac:dyDescent="0.25">
      <c r="B526" s="21"/>
      <c r="C526" s="8"/>
      <c r="D526" s="21"/>
      <c r="E526" s="8" t="s">
        <v>303</v>
      </c>
      <c r="F526" s="4">
        <v>0</v>
      </c>
      <c r="G526" s="4">
        <v>0</v>
      </c>
      <c r="H526" s="4">
        <v>0</v>
      </c>
      <c r="I526" s="4">
        <v>0</v>
      </c>
      <c r="J526" s="4">
        <f>SUM(F526:I526)</f>
        <v>0</v>
      </c>
      <c r="K526" s="21"/>
    </row>
    <row r="527" spans="2:11" ht="25.5" x14ac:dyDescent="0.25">
      <c r="B527" s="21"/>
      <c r="C527" s="8"/>
      <c r="D527" s="21"/>
      <c r="E527" s="8" t="s">
        <v>304</v>
      </c>
      <c r="F527" s="4">
        <v>0</v>
      </c>
      <c r="G527" s="4">
        <v>0</v>
      </c>
      <c r="H527" s="4">
        <v>0</v>
      </c>
      <c r="I527" s="4">
        <v>0</v>
      </c>
      <c r="J527" s="4">
        <f>SUM(F527:I527)</f>
        <v>0</v>
      </c>
      <c r="K527" s="21"/>
    </row>
    <row r="528" spans="2:11" ht="25.5" x14ac:dyDescent="0.25">
      <c r="B528" s="21"/>
      <c r="C528" s="8"/>
      <c r="D528" s="21"/>
      <c r="E528" s="8" t="s">
        <v>305</v>
      </c>
      <c r="F528" s="4">
        <v>0</v>
      </c>
      <c r="G528" s="4">
        <v>0</v>
      </c>
      <c r="H528" s="4">
        <v>0</v>
      </c>
      <c r="I528" s="4">
        <v>0</v>
      </c>
      <c r="J528" s="4">
        <f>SUM(F528:I528)</f>
        <v>0</v>
      </c>
      <c r="K528" s="21"/>
    </row>
    <row r="529" spans="2:11" x14ac:dyDescent="0.25">
      <c r="B529" s="37"/>
      <c r="C529" s="37"/>
      <c r="D529" s="37"/>
      <c r="E529" s="37"/>
      <c r="F529" s="37"/>
      <c r="G529" s="37"/>
      <c r="H529" s="37"/>
      <c r="I529" s="37"/>
      <c r="J529" s="37"/>
      <c r="K529" s="37"/>
    </row>
    <row r="530" spans="2:11" x14ac:dyDescent="0.25">
      <c r="F530" s="7"/>
      <c r="G530" s="7"/>
      <c r="H530" s="7"/>
      <c r="I530" s="7"/>
      <c r="J530" s="7"/>
    </row>
    <row r="531" spans="2:11" x14ac:dyDescent="0.25">
      <c r="F531" s="7"/>
      <c r="G531" s="7"/>
      <c r="H531" s="7"/>
      <c r="I531" s="7"/>
      <c r="J531" s="7"/>
    </row>
    <row r="532" spans="2:11" x14ac:dyDescent="0.25">
      <c r="F532" s="7"/>
      <c r="G532" s="7"/>
      <c r="H532" s="7"/>
      <c r="I532" s="7"/>
      <c r="J532" s="7"/>
    </row>
    <row r="533" spans="2:11" x14ac:dyDescent="0.25">
      <c r="F533" s="7"/>
      <c r="G533" s="7"/>
      <c r="H533" s="7"/>
      <c r="I533" s="7"/>
      <c r="J533" s="7"/>
    </row>
    <row r="534" spans="2:11" x14ac:dyDescent="0.25">
      <c r="F534" s="7"/>
      <c r="G534" s="7"/>
      <c r="H534" s="7"/>
      <c r="I534" s="7"/>
      <c r="J534" s="7"/>
    </row>
    <row r="535" spans="2:11" x14ac:dyDescent="0.25">
      <c r="F535" s="7"/>
      <c r="G535" s="7"/>
      <c r="H535" s="7"/>
      <c r="I535" s="7"/>
      <c r="J535" s="7"/>
    </row>
    <row r="536" spans="2:11" x14ac:dyDescent="0.25">
      <c r="F536" s="7"/>
      <c r="G536" s="7"/>
      <c r="H536" s="7"/>
      <c r="I536" s="7"/>
      <c r="J536" s="7"/>
    </row>
    <row r="537" spans="2:11" x14ac:dyDescent="0.25">
      <c r="F537" s="7"/>
      <c r="G537" s="7"/>
      <c r="H537" s="7"/>
      <c r="I537" s="7"/>
      <c r="J537" s="7"/>
    </row>
    <row r="538" spans="2:11" x14ac:dyDescent="0.25">
      <c r="F538" s="7"/>
      <c r="G538" s="7"/>
      <c r="H538" s="7"/>
      <c r="I538" s="7"/>
      <c r="J538" s="7"/>
    </row>
    <row r="539" spans="2:11" x14ac:dyDescent="0.25">
      <c r="F539" s="7"/>
      <c r="G539" s="7"/>
      <c r="H539" s="7"/>
      <c r="I539" s="7"/>
      <c r="J539" s="7"/>
    </row>
    <row r="540" spans="2:11" x14ac:dyDescent="0.25">
      <c r="F540" s="7"/>
      <c r="G540" s="7"/>
      <c r="H540" s="7"/>
      <c r="I540" s="7"/>
      <c r="J540" s="7"/>
    </row>
    <row r="541" spans="2:11" x14ac:dyDescent="0.25">
      <c r="F541" s="7"/>
      <c r="G541" s="7"/>
      <c r="H541" s="7"/>
      <c r="I541" s="7"/>
      <c r="J541" s="7"/>
    </row>
    <row r="542" spans="2:11" x14ac:dyDescent="0.25">
      <c r="F542" s="7"/>
      <c r="G542" s="7"/>
      <c r="H542" s="7"/>
      <c r="I542" s="7"/>
      <c r="J542" s="7"/>
    </row>
    <row r="543" spans="2:11" x14ac:dyDescent="0.25">
      <c r="F543" s="7"/>
      <c r="G543" s="7"/>
      <c r="H543" s="7"/>
      <c r="I543" s="7"/>
      <c r="J543" s="7"/>
    </row>
    <row r="544" spans="2:11" x14ac:dyDescent="0.25">
      <c r="F544" s="7"/>
      <c r="G544" s="7"/>
      <c r="H544" s="7"/>
      <c r="I544" s="7"/>
      <c r="J544" s="7"/>
    </row>
    <row r="545" spans="6:10" x14ac:dyDescent="0.25">
      <c r="F545" s="7"/>
      <c r="G545" s="7"/>
      <c r="H545" s="7"/>
      <c r="I545" s="7"/>
      <c r="J545" s="7"/>
    </row>
    <row r="546" spans="6:10" x14ac:dyDescent="0.25">
      <c r="F546" s="7"/>
      <c r="G546" s="7"/>
      <c r="H546" s="7"/>
      <c r="I546" s="7"/>
      <c r="J546" s="7"/>
    </row>
    <row r="547" spans="6:10" x14ac:dyDescent="0.25">
      <c r="F547" s="7"/>
      <c r="G547" s="7"/>
      <c r="H547" s="7"/>
      <c r="I547" s="7"/>
      <c r="J547" s="7"/>
    </row>
    <row r="548" spans="6:10" x14ac:dyDescent="0.25">
      <c r="F548" s="7"/>
      <c r="G548" s="7"/>
      <c r="H548" s="7"/>
      <c r="I548" s="7"/>
      <c r="J548" s="7"/>
    </row>
  </sheetData>
  <mergeCells count="271">
    <mergeCell ref="K408:K427"/>
    <mergeCell ref="B22:B26"/>
    <mergeCell ref="K22:K26"/>
    <mergeCell ref="K27:K36"/>
    <mergeCell ref="K16:K20"/>
    <mergeCell ref="B21:K21"/>
    <mergeCell ref="D16:D20"/>
    <mergeCell ref="B16:B20"/>
    <mergeCell ref="D22:D26"/>
    <mergeCell ref="D47:D51"/>
    <mergeCell ref="B52:B56"/>
    <mergeCell ref="B57:B61"/>
    <mergeCell ref="B62:B66"/>
    <mergeCell ref="D77:D81"/>
    <mergeCell ref="D82:D86"/>
    <mergeCell ref="B72:B76"/>
    <mergeCell ref="B77:B81"/>
    <mergeCell ref="B82:B86"/>
    <mergeCell ref="D132:D136"/>
    <mergeCell ref="B132:B136"/>
    <mergeCell ref="D127:D131"/>
    <mergeCell ref="D122:D126"/>
    <mergeCell ref="D87:D91"/>
    <mergeCell ref="B87:B91"/>
    <mergeCell ref="F13:J13"/>
    <mergeCell ref="K13:K14"/>
    <mergeCell ref="D13:D14"/>
    <mergeCell ref="B13:B14"/>
    <mergeCell ref="B278:B282"/>
    <mergeCell ref="K207:K211"/>
    <mergeCell ref="D207:D211"/>
    <mergeCell ref="B207:B211"/>
    <mergeCell ref="D172:D176"/>
    <mergeCell ref="D72:D76"/>
    <mergeCell ref="D68:D71"/>
    <mergeCell ref="B67:B71"/>
    <mergeCell ref="D27:D31"/>
    <mergeCell ref="B47:B51"/>
    <mergeCell ref="D42:D46"/>
    <mergeCell ref="B42:B46"/>
    <mergeCell ref="D37:D41"/>
    <mergeCell ref="B37:B41"/>
    <mergeCell ref="B27:B31"/>
    <mergeCell ref="D32:D36"/>
    <mergeCell ref="B32:B36"/>
    <mergeCell ref="D62:D66"/>
    <mergeCell ref="D57:D61"/>
    <mergeCell ref="D52:D56"/>
    <mergeCell ref="B459:B463"/>
    <mergeCell ref="D454:D458"/>
    <mergeCell ref="B454:B458"/>
    <mergeCell ref="D449:D453"/>
    <mergeCell ref="B449:B453"/>
    <mergeCell ref="D418:D422"/>
    <mergeCell ref="B418:B422"/>
    <mergeCell ref="D413:D417"/>
    <mergeCell ref="B413:B417"/>
    <mergeCell ref="B423:B427"/>
    <mergeCell ref="D423:D427"/>
    <mergeCell ref="B11:K11"/>
    <mergeCell ref="B12:K12"/>
    <mergeCell ref="E13:E14"/>
    <mergeCell ref="D524:D528"/>
    <mergeCell ref="B524:B528"/>
    <mergeCell ref="D519:D523"/>
    <mergeCell ref="B519:B523"/>
    <mergeCell ref="D514:D518"/>
    <mergeCell ref="B514:B518"/>
    <mergeCell ref="D494:D498"/>
    <mergeCell ref="B494:B498"/>
    <mergeCell ref="D489:D493"/>
    <mergeCell ref="B489:B493"/>
    <mergeCell ref="D484:D488"/>
    <mergeCell ref="B484:B488"/>
    <mergeCell ref="D479:D483"/>
    <mergeCell ref="B479:B483"/>
    <mergeCell ref="D474:D478"/>
    <mergeCell ref="B474:B478"/>
    <mergeCell ref="D469:D473"/>
    <mergeCell ref="B469:B473"/>
    <mergeCell ref="D464:D468"/>
    <mergeCell ref="B464:B468"/>
    <mergeCell ref="D459:D463"/>
    <mergeCell ref="B92:B96"/>
    <mergeCell ref="B97:B101"/>
    <mergeCell ref="B102:B106"/>
    <mergeCell ref="B107:B111"/>
    <mergeCell ref="D117:D121"/>
    <mergeCell ref="D112:D116"/>
    <mergeCell ref="D107:D111"/>
    <mergeCell ref="D102:D106"/>
    <mergeCell ref="D97:D101"/>
    <mergeCell ref="D92:D96"/>
    <mergeCell ref="D182:D186"/>
    <mergeCell ref="B182:B186"/>
    <mergeCell ref="D177:D181"/>
    <mergeCell ref="B177:B181"/>
    <mergeCell ref="B112:B116"/>
    <mergeCell ref="B117:B121"/>
    <mergeCell ref="B122:B126"/>
    <mergeCell ref="B127:B131"/>
    <mergeCell ref="D202:D206"/>
    <mergeCell ref="B202:B206"/>
    <mergeCell ref="D197:D201"/>
    <mergeCell ref="B197:B201"/>
    <mergeCell ref="D192:D196"/>
    <mergeCell ref="D142:D146"/>
    <mergeCell ref="B142:B146"/>
    <mergeCell ref="D137:D141"/>
    <mergeCell ref="B137:B141"/>
    <mergeCell ref="D147:D151"/>
    <mergeCell ref="B147:B151"/>
    <mergeCell ref="B192:B196"/>
    <mergeCell ref="D187:D191"/>
    <mergeCell ref="B187:B191"/>
    <mergeCell ref="D222:D226"/>
    <mergeCell ref="B222:B226"/>
    <mergeCell ref="D217:D221"/>
    <mergeCell ref="B217:B221"/>
    <mergeCell ref="D212:D216"/>
    <mergeCell ref="B212:B216"/>
    <mergeCell ref="D157:D161"/>
    <mergeCell ref="B157:B161"/>
    <mergeCell ref="D152:D156"/>
    <mergeCell ref="B152:B156"/>
    <mergeCell ref="D167:D171"/>
    <mergeCell ref="B167:B171"/>
    <mergeCell ref="B172:B176"/>
    <mergeCell ref="D162:D166"/>
    <mergeCell ref="B162:B166"/>
    <mergeCell ref="D237:D241"/>
    <mergeCell ref="B237:B241"/>
    <mergeCell ref="D232:D236"/>
    <mergeCell ref="B232:B236"/>
    <mergeCell ref="D227:D231"/>
    <mergeCell ref="B227:B231"/>
    <mergeCell ref="B288:B292"/>
    <mergeCell ref="B293:B297"/>
    <mergeCell ref="B298:B302"/>
    <mergeCell ref="D252:D256"/>
    <mergeCell ref="B252:B256"/>
    <mergeCell ref="D247:D251"/>
    <mergeCell ref="B247:B251"/>
    <mergeCell ref="D242:D246"/>
    <mergeCell ref="B242:B246"/>
    <mergeCell ref="B303:B307"/>
    <mergeCell ref="D308:D312"/>
    <mergeCell ref="B308:B312"/>
    <mergeCell ref="K257:K276"/>
    <mergeCell ref="D277:K277"/>
    <mergeCell ref="D303:D307"/>
    <mergeCell ref="D298:D302"/>
    <mergeCell ref="D293:D297"/>
    <mergeCell ref="D288:D292"/>
    <mergeCell ref="D283:D287"/>
    <mergeCell ref="D278:D282"/>
    <mergeCell ref="D272:D276"/>
    <mergeCell ref="D267:D271"/>
    <mergeCell ref="D262:D266"/>
    <mergeCell ref="D257:D261"/>
    <mergeCell ref="B257:B261"/>
    <mergeCell ref="B262:B266"/>
    <mergeCell ref="B267:B271"/>
    <mergeCell ref="B272:B276"/>
    <mergeCell ref="K308:K312"/>
    <mergeCell ref="B283:B287"/>
    <mergeCell ref="D328:D332"/>
    <mergeCell ref="B328:B332"/>
    <mergeCell ref="D313:D317"/>
    <mergeCell ref="B313:B317"/>
    <mergeCell ref="D318:D322"/>
    <mergeCell ref="B318:B322"/>
    <mergeCell ref="D323:D327"/>
    <mergeCell ref="B323:B327"/>
    <mergeCell ref="D408:D412"/>
    <mergeCell ref="B408:B412"/>
    <mergeCell ref="D358:D362"/>
    <mergeCell ref="B358:B362"/>
    <mergeCell ref="B363:B367"/>
    <mergeCell ref="K388:K407"/>
    <mergeCell ref="K333:K337"/>
    <mergeCell ref="D333:D337"/>
    <mergeCell ref="B333:B337"/>
    <mergeCell ref="D388:D392"/>
    <mergeCell ref="B388:B392"/>
    <mergeCell ref="D383:D387"/>
    <mergeCell ref="B383:B387"/>
    <mergeCell ref="D378:D382"/>
    <mergeCell ref="B378:B382"/>
    <mergeCell ref="D403:D407"/>
    <mergeCell ref="B403:B407"/>
    <mergeCell ref="D398:D402"/>
    <mergeCell ref="B398:B402"/>
    <mergeCell ref="D393:D397"/>
    <mergeCell ref="B393:B397"/>
    <mergeCell ref="D338:D342"/>
    <mergeCell ref="B338:B342"/>
    <mergeCell ref="B343:B347"/>
    <mergeCell ref="D373:D377"/>
    <mergeCell ref="D368:D372"/>
    <mergeCell ref="B368:B372"/>
    <mergeCell ref="B373:B377"/>
    <mergeCell ref="D363:D367"/>
    <mergeCell ref="K519:K528"/>
    <mergeCell ref="K509:K518"/>
    <mergeCell ref="K494:K508"/>
    <mergeCell ref="K484:K493"/>
    <mergeCell ref="D509:D513"/>
    <mergeCell ref="B509:B513"/>
    <mergeCell ref="D504:D508"/>
    <mergeCell ref="B504:B508"/>
    <mergeCell ref="D499:D503"/>
    <mergeCell ref="B499:B503"/>
    <mergeCell ref="K378:K387"/>
    <mergeCell ref="K368:K377"/>
    <mergeCell ref="K348:K367"/>
    <mergeCell ref="K338:K347"/>
    <mergeCell ref="K328:K332"/>
    <mergeCell ref="K474:K483"/>
    <mergeCell ref="K464:K473"/>
    <mergeCell ref="K454:K463"/>
    <mergeCell ref="K444:K453"/>
    <mergeCell ref="K429:K443"/>
    <mergeCell ref="B428:K428"/>
    <mergeCell ref="D429:D433"/>
    <mergeCell ref="B429:B433"/>
    <mergeCell ref="D434:D438"/>
    <mergeCell ref="D439:D443"/>
    <mergeCell ref="D444:D448"/>
    <mergeCell ref="B434:B438"/>
    <mergeCell ref="B439:B443"/>
    <mergeCell ref="B444:B448"/>
    <mergeCell ref="D353:D357"/>
    <mergeCell ref="D348:D352"/>
    <mergeCell ref="B348:B352"/>
    <mergeCell ref="B353:B357"/>
    <mergeCell ref="D343:D347"/>
    <mergeCell ref="K247:K251"/>
    <mergeCell ref="K237:K246"/>
    <mergeCell ref="K232:K236"/>
    <mergeCell ref="K227:K231"/>
    <mergeCell ref="K222:K226"/>
    <mergeCell ref="K318:K327"/>
    <mergeCell ref="K313:K317"/>
    <mergeCell ref="K298:K307"/>
    <mergeCell ref="K283:K297"/>
    <mergeCell ref="K252:K256"/>
    <mergeCell ref="K278:K282"/>
    <mergeCell ref="K167:K176"/>
    <mergeCell ref="K162:K166"/>
    <mergeCell ref="K152:K156"/>
    <mergeCell ref="K142:K151"/>
    <mergeCell ref="K137:K141"/>
    <mergeCell ref="K212:K221"/>
    <mergeCell ref="K202:K206"/>
    <mergeCell ref="K197:K201"/>
    <mergeCell ref="K192:K196"/>
    <mergeCell ref="K177:K191"/>
    <mergeCell ref="K157:K161"/>
    <mergeCell ref="K72:K81"/>
    <mergeCell ref="K67:K71"/>
    <mergeCell ref="K57:K66"/>
    <mergeCell ref="K52:K56"/>
    <mergeCell ref="K47:K51"/>
    <mergeCell ref="K37:K46"/>
    <mergeCell ref="K132:K136"/>
    <mergeCell ref="K127:K131"/>
    <mergeCell ref="K112:K126"/>
    <mergeCell ref="K97:K111"/>
    <mergeCell ref="K87:K96"/>
    <mergeCell ref="K82:K86"/>
  </mergeCells>
  <pageMargins left="0.70866141732283472" right="0.51181102362204722" top="0.55118110236220474" bottom="0.55118110236220474" header="0.31496062992125984" footer="0.31496062992125984"/>
  <pageSetup paperSize="9" scale="78" fitToHeight="2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индикатор</vt:lpstr>
      <vt:lpstr>расход</vt:lpstr>
      <vt:lpstr>Лист3</vt:lpstr>
      <vt:lpstr>индикатор!Область_печати</vt:lpstr>
      <vt:lpstr>расход!Область_печати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2020-09-12T22:11:47Z</cp:lastPrinted>
  <dcterms:created xsi:type="dcterms:W3CDTF">2020-09-12T16:34:18Z</dcterms:created>
  <dcterms:modified xsi:type="dcterms:W3CDTF">2020-09-22T16:43:05Z</dcterms:modified>
</cp:coreProperties>
</file>