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5440" windowHeight="15990"/>
  </bookViews>
  <sheets>
    <sheet name="Документ" sheetId="2" r:id="rId1"/>
  </sheets>
  <definedNames>
    <definedName name="_xlnm._FilterDatabase" localSheetId="0" hidden="1">Документ!$A$14:$X$1041</definedName>
    <definedName name="_xlnm.Print_Titles" localSheetId="0">Документ!$13:$15</definedName>
    <definedName name="_xlnm.Print_Area" localSheetId="0">Документ!$A$1:$W$1041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41" i="2"/>
  <c r="I878"/>
  <c r="I607"/>
  <c r="K21"/>
  <c r="J724" l="1"/>
  <c r="G106" l="1"/>
  <c r="K106"/>
  <c r="K105" s="1"/>
  <c r="K104" s="1"/>
  <c r="K103" s="1"/>
  <c r="K102" s="1"/>
  <c r="F105"/>
  <c r="F104" s="1"/>
  <c r="F103" s="1"/>
  <c r="F102" s="1"/>
  <c r="H150" l="1"/>
  <c r="J816" l="1"/>
  <c r="G816" s="1"/>
  <c r="G753"/>
  <c r="G599"/>
  <c r="G529"/>
  <c r="G527"/>
  <c r="G561"/>
  <c r="G121"/>
  <c r="G110"/>
  <c r="J1041" l="1"/>
  <c r="K973"/>
  <c r="K972"/>
  <c r="G607"/>
  <c r="H607" s="1"/>
  <c r="G549"/>
  <c r="H549" s="1"/>
  <c r="H1041" s="1"/>
  <c r="G146"/>
  <c r="G1041" s="1"/>
  <c r="F443"/>
  <c r="S416"/>
  <c r="S415" s="1"/>
  <c r="N416"/>
  <c r="N415" s="1"/>
  <c r="F416"/>
  <c r="F415" s="1"/>
  <c r="V1040" l="1"/>
  <c r="V1039" s="1"/>
  <c r="V1038" s="1"/>
  <c r="V1037" s="1"/>
  <c r="S1039"/>
  <c r="S1038" s="1"/>
  <c r="S1037" s="1"/>
  <c r="V1036"/>
  <c r="V1035" s="1"/>
  <c r="V1034" s="1"/>
  <c r="V1033" s="1"/>
  <c r="S1035"/>
  <c r="S1034" s="1"/>
  <c r="S1033" s="1"/>
  <c r="V1032"/>
  <c r="V1031" s="1"/>
  <c r="V1030" s="1"/>
  <c r="V1029" s="1"/>
  <c r="S1031"/>
  <c r="S1030" s="1"/>
  <c r="S1029" s="1"/>
  <c r="V1028"/>
  <c r="V1027" s="1"/>
  <c r="V1026" s="1"/>
  <c r="S1027"/>
  <c r="S1026" s="1"/>
  <c r="V1025"/>
  <c r="V1024" s="1"/>
  <c r="V1023" s="1"/>
  <c r="S1024"/>
  <c r="S1023" s="1"/>
  <c r="V1021"/>
  <c r="V1020" s="1"/>
  <c r="V1019" s="1"/>
  <c r="V1018" s="1"/>
  <c r="S1020"/>
  <c r="S1019" s="1"/>
  <c r="S1018" s="1"/>
  <c r="V1017"/>
  <c r="V1016" s="1"/>
  <c r="V1015" s="1"/>
  <c r="V1014" s="1"/>
  <c r="S1016"/>
  <c r="S1015" s="1"/>
  <c r="S1014" s="1"/>
  <c r="V1012"/>
  <c r="V1011" s="1"/>
  <c r="V1010" s="1"/>
  <c r="V1009" s="1"/>
  <c r="S1011"/>
  <c r="S1010" s="1"/>
  <c r="S1009" s="1"/>
  <c r="V1008"/>
  <c r="V1007"/>
  <c r="V1006"/>
  <c r="S1005"/>
  <c r="S1004" s="1"/>
  <c r="S1003" s="1"/>
  <c r="V1002"/>
  <c r="V1001"/>
  <c r="S1000"/>
  <c r="S999" s="1"/>
  <c r="S998" s="1"/>
  <c r="V997"/>
  <c r="V996"/>
  <c r="V995"/>
  <c r="S994"/>
  <c r="S993" s="1"/>
  <c r="S992" s="1"/>
  <c r="V991"/>
  <c r="V990"/>
  <c r="S989"/>
  <c r="S988" s="1"/>
  <c r="S987" s="1"/>
  <c r="V986"/>
  <c r="V985"/>
  <c r="V984"/>
  <c r="S983"/>
  <c r="S982" s="1"/>
  <c r="S981" s="1"/>
  <c r="V980"/>
  <c r="V979"/>
  <c r="V978"/>
  <c r="S977"/>
  <c r="S976" s="1"/>
  <c r="S975" s="1"/>
  <c r="V974"/>
  <c r="V973"/>
  <c r="V972"/>
  <c r="S971"/>
  <c r="S970" s="1"/>
  <c r="S969" s="1"/>
  <c r="V967"/>
  <c r="V966" s="1"/>
  <c r="V965" s="1"/>
  <c r="S966"/>
  <c r="S965" s="1"/>
  <c r="V964"/>
  <c r="V963" s="1"/>
  <c r="V962" s="1"/>
  <c r="S963"/>
  <c r="S962" s="1"/>
  <c r="V960"/>
  <c r="V959"/>
  <c r="V958"/>
  <c r="V957"/>
  <c r="S956"/>
  <c r="S955" s="1"/>
  <c r="V954"/>
  <c r="V953"/>
  <c r="S952"/>
  <c r="S951" s="1"/>
  <c r="V949"/>
  <c r="V948" s="1"/>
  <c r="V947" s="1"/>
  <c r="V946" s="1"/>
  <c r="S948"/>
  <c r="S947" s="1"/>
  <c r="S946" s="1"/>
  <c r="V945"/>
  <c r="V944" s="1"/>
  <c r="V943" s="1"/>
  <c r="V942" s="1"/>
  <c r="S944"/>
  <c r="S943" s="1"/>
  <c r="S942" s="1"/>
  <c r="V941"/>
  <c r="V940" s="1"/>
  <c r="V939" s="1"/>
  <c r="V938" s="1"/>
  <c r="S940"/>
  <c r="S939" s="1"/>
  <c r="S938" s="1"/>
  <c r="V937"/>
  <c r="V936"/>
  <c r="S935"/>
  <c r="S934" s="1"/>
  <c r="S933" s="1"/>
  <c r="V930"/>
  <c r="V929"/>
  <c r="S928"/>
  <c r="S927" s="1"/>
  <c r="V926"/>
  <c r="V925" s="1"/>
  <c r="V924" s="1"/>
  <c r="S925"/>
  <c r="S924" s="1"/>
  <c r="V923"/>
  <c r="V922" s="1"/>
  <c r="V921" s="1"/>
  <c r="S922"/>
  <c r="S921" s="1"/>
  <c r="V916"/>
  <c r="V915" s="1"/>
  <c r="V914" s="1"/>
  <c r="V913" s="1"/>
  <c r="S915"/>
  <c r="S914" s="1"/>
  <c r="S913" s="1"/>
  <c r="V912"/>
  <c r="V911" s="1"/>
  <c r="V910" s="1"/>
  <c r="V909" s="1"/>
  <c r="S911"/>
  <c r="S910" s="1"/>
  <c r="S909" s="1"/>
  <c r="V906"/>
  <c r="V905" s="1"/>
  <c r="V904" s="1"/>
  <c r="V903" s="1"/>
  <c r="S905"/>
  <c r="S904" s="1"/>
  <c r="S903" s="1"/>
  <c r="V902"/>
  <c r="V901" s="1"/>
  <c r="V900" s="1"/>
  <c r="V899" s="1"/>
  <c r="S901"/>
  <c r="S900" s="1"/>
  <c r="S899" s="1"/>
  <c r="V898"/>
  <c r="V897" s="1"/>
  <c r="V896" s="1"/>
  <c r="V895" s="1"/>
  <c r="S897"/>
  <c r="S896" s="1"/>
  <c r="S895" s="1"/>
  <c r="V892"/>
  <c r="V891" s="1"/>
  <c r="V890" s="1"/>
  <c r="V889" s="1"/>
  <c r="S891"/>
  <c r="S890" s="1"/>
  <c r="S889" s="1"/>
  <c r="V888"/>
  <c r="V887" s="1"/>
  <c r="V886" s="1"/>
  <c r="V885" s="1"/>
  <c r="S887"/>
  <c r="S886" s="1"/>
  <c r="S885" s="1"/>
  <c r="V882"/>
  <c r="V881" s="1"/>
  <c r="V880" s="1"/>
  <c r="V879" s="1"/>
  <c r="S881"/>
  <c r="S880" s="1"/>
  <c r="S879" s="1"/>
  <c r="V878"/>
  <c r="V877" s="1"/>
  <c r="V876" s="1"/>
  <c r="V875" s="1"/>
  <c r="S877"/>
  <c r="S876" s="1"/>
  <c r="S875" s="1"/>
  <c r="V872"/>
  <c r="V871" s="1"/>
  <c r="V870" s="1"/>
  <c r="V869" s="1"/>
  <c r="V868" s="1"/>
  <c r="S871"/>
  <c r="S870" s="1"/>
  <c r="S869" s="1"/>
  <c r="S868" s="1"/>
  <c r="V867"/>
  <c r="V866" s="1"/>
  <c r="V865" s="1"/>
  <c r="V864" s="1"/>
  <c r="V863" s="1"/>
  <c r="S866"/>
  <c r="S865" s="1"/>
  <c r="S864" s="1"/>
  <c r="S863" s="1"/>
  <c r="V862"/>
  <c r="V861" s="1"/>
  <c r="V860" s="1"/>
  <c r="V859" s="1"/>
  <c r="V858" s="1"/>
  <c r="S861"/>
  <c r="S860" s="1"/>
  <c r="S859" s="1"/>
  <c r="S858" s="1"/>
  <c r="V857"/>
  <c r="V856" s="1"/>
  <c r="V855" s="1"/>
  <c r="V854" s="1"/>
  <c r="S856"/>
  <c r="S855" s="1"/>
  <c r="S854" s="1"/>
  <c r="V853"/>
  <c r="V852" s="1"/>
  <c r="V851" s="1"/>
  <c r="V850" s="1"/>
  <c r="S852"/>
  <c r="S851" s="1"/>
  <c r="S850" s="1"/>
  <c r="V848"/>
  <c r="V847" s="1"/>
  <c r="V846" s="1"/>
  <c r="V845" s="1"/>
  <c r="S847"/>
  <c r="S846" s="1"/>
  <c r="S845" s="1"/>
  <c r="V844"/>
  <c r="V843"/>
  <c r="S842"/>
  <c r="S841" s="1"/>
  <c r="S840" s="1"/>
  <c r="V839"/>
  <c r="V838" s="1"/>
  <c r="V837" s="1"/>
  <c r="V836" s="1"/>
  <c r="S838"/>
  <c r="S837" s="1"/>
  <c r="S836" s="1"/>
  <c r="V833"/>
  <c r="V832" s="1"/>
  <c r="V831" s="1"/>
  <c r="V830" s="1"/>
  <c r="V829" s="1"/>
  <c r="S832"/>
  <c r="S831" s="1"/>
  <c r="S830" s="1"/>
  <c r="S829" s="1"/>
  <c r="V828"/>
  <c r="V827" s="1"/>
  <c r="V826" s="1"/>
  <c r="V825" s="1"/>
  <c r="S827"/>
  <c r="S826" s="1"/>
  <c r="S825" s="1"/>
  <c r="V824"/>
  <c r="V823" s="1"/>
  <c r="V822" s="1"/>
  <c r="V821" s="1"/>
  <c r="S823"/>
  <c r="S822" s="1"/>
  <c r="S821" s="1"/>
  <c r="V820"/>
  <c r="V819" s="1"/>
  <c r="V818" s="1"/>
  <c r="V817" s="1"/>
  <c r="S819"/>
  <c r="S818" s="1"/>
  <c r="S817" s="1"/>
  <c r="V816"/>
  <c r="V815" s="1"/>
  <c r="V814" s="1"/>
  <c r="V813" s="1"/>
  <c r="S815"/>
  <c r="S814" s="1"/>
  <c r="S813" s="1"/>
  <c r="V812"/>
  <c r="V811" s="1"/>
  <c r="V810" s="1"/>
  <c r="V809" s="1"/>
  <c r="S811"/>
  <c r="S810" s="1"/>
  <c r="S809" s="1"/>
  <c r="V807"/>
  <c r="V806" s="1"/>
  <c r="V805" s="1"/>
  <c r="V804" s="1"/>
  <c r="S806"/>
  <c r="S805" s="1"/>
  <c r="S804" s="1"/>
  <c r="V803"/>
  <c r="V802" s="1"/>
  <c r="V801" s="1"/>
  <c r="V800" s="1"/>
  <c r="S802"/>
  <c r="S801" s="1"/>
  <c r="S800" s="1"/>
  <c r="V799"/>
  <c r="V798" s="1"/>
  <c r="V797" s="1"/>
  <c r="V796" s="1"/>
  <c r="S798"/>
  <c r="S797" s="1"/>
  <c r="S796" s="1"/>
  <c r="V795"/>
  <c r="V794" s="1"/>
  <c r="V793" s="1"/>
  <c r="V792" s="1"/>
  <c r="S794"/>
  <c r="S793" s="1"/>
  <c r="S792" s="1"/>
  <c r="V791"/>
  <c r="V790" s="1"/>
  <c r="V789" s="1"/>
  <c r="V788" s="1"/>
  <c r="S790"/>
  <c r="S789" s="1"/>
  <c r="S788" s="1"/>
  <c r="V787"/>
  <c r="V786" s="1"/>
  <c r="V785" s="1"/>
  <c r="V784" s="1"/>
  <c r="S786"/>
  <c r="S785" s="1"/>
  <c r="S784" s="1"/>
  <c r="V782"/>
  <c r="V781" s="1"/>
  <c r="V780" s="1"/>
  <c r="V779" s="1"/>
  <c r="S781"/>
  <c r="S780" s="1"/>
  <c r="S779" s="1"/>
  <c r="V778"/>
  <c r="V777" s="1"/>
  <c r="V776" s="1"/>
  <c r="V775" s="1"/>
  <c r="S777"/>
  <c r="S776" s="1"/>
  <c r="S775" s="1"/>
  <c r="V774"/>
  <c r="V773" s="1"/>
  <c r="V772" s="1"/>
  <c r="V771" s="1"/>
  <c r="S773"/>
  <c r="S772" s="1"/>
  <c r="S771" s="1"/>
  <c r="V770"/>
  <c r="V769" s="1"/>
  <c r="V768" s="1"/>
  <c r="V767" s="1"/>
  <c r="S769"/>
  <c r="S768" s="1"/>
  <c r="S767" s="1"/>
  <c r="V766"/>
  <c r="V765" s="1"/>
  <c r="V764" s="1"/>
  <c r="V763" s="1"/>
  <c r="S765"/>
  <c r="S764" s="1"/>
  <c r="S763" s="1"/>
  <c r="V762"/>
  <c r="V761" s="1"/>
  <c r="V760" s="1"/>
  <c r="V759" s="1"/>
  <c r="S761"/>
  <c r="S760" s="1"/>
  <c r="S759" s="1"/>
  <c r="V757"/>
  <c r="V756" s="1"/>
  <c r="V755" s="1"/>
  <c r="V754" s="1"/>
  <c r="S756"/>
  <c r="S755" s="1"/>
  <c r="S754" s="1"/>
  <c r="V753"/>
  <c r="V752" s="1"/>
  <c r="V751" s="1"/>
  <c r="V750" s="1"/>
  <c r="S752"/>
  <c r="S751" s="1"/>
  <c r="S750" s="1"/>
  <c r="V749"/>
  <c r="V748" s="1"/>
  <c r="V747" s="1"/>
  <c r="V746" s="1"/>
  <c r="S748"/>
  <c r="S747" s="1"/>
  <c r="S746" s="1"/>
  <c r="V744"/>
  <c r="V743" s="1"/>
  <c r="V742" s="1"/>
  <c r="V741" s="1"/>
  <c r="V740" s="1"/>
  <c r="S743"/>
  <c r="S742" s="1"/>
  <c r="S741" s="1"/>
  <c r="S740" s="1"/>
  <c r="V739"/>
  <c r="V738" s="1"/>
  <c r="V737" s="1"/>
  <c r="V736" s="1"/>
  <c r="S738"/>
  <c r="S737" s="1"/>
  <c r="S736" s="1"/>
  <c r="V735"/>
  <c r="V734" s="1"/>
  <c r="V733" s="1"/>
  <c r="V732" s="1"/>
  <c r="S734"/>
  <c r="S733" s="1"/>
  <c r="S732" s="1"/>
  <c r="V731"/>
  <c r="V730" s="1"/>
  <c r="V729" s="1"/>
  <c r="V728" s="1"/>
  <c r="S730"/>
  <c r="S729" s="1"/>
  <c r="S728" s="1"/>
  <c r="V724"/>
  <c r="V723" s="1"/>
  <c r="V722" s="1"/>
  <c r="V721" s="1"/>
  <c r="S723"/>
  <c r="S722" s="1"/>
  <c r="S721" s="1"/>
  <c r="V720"/>
  <c r="V719" s="1"/>
  <c r="V718" s="1"/>
  <c r="V717" s="1"/>
  <c r="S719"/>
  <c r="S718" s="1"/>
  <c r="S717" s="1"/>
  <c r="V716"/>
  <c r="V715" s="1"/>
  <c r="V714" s="1"/>
  <c r="V713" s="1"/>
  <c r="S715"/>
  <c r="S714" s="1"/>
  <c r="S713" s="1"/>
  <c r="V712"/>
  <c r="V711" s="1"/>
  <c r="V710" s="1"/>
  <c r="V709" s="1"/>
  <c r="S711"/>
  <c r="S710" s="1"/>
  <c r="S709" s="1"/>
  <c r="V708"/>
  <c r="V707" s="1"/>
  <c r="V706" s="1"/>
  <c r="V705" s="1"/>
  <c r="S707"/>
  <c r="S706" s="1"/>
  <c r="S705" s="1"/>
  <c r="V704"/>
  <c r="V703" s="1"/>
  <c r="V702" s="1"/>
  <c r="V701" s="1"/>
  <c r="S703"/>
  <c r="S702" s="1"/>
  <c r="S701" s="1"/>
  <c r="V699"/>
  <c r="V698" s="1"/>
  <c r="V697" s="1"/>
  <c r="V696" s="1"/>
  <c r="S698"/>
  <c r="S697" s="1"/>
  <c r="S696" s="1"/>
  <c r="V695"/>
  <c r="V694" s="1"/>
  <c r="V693" s="1"/>
  <c r="V692" s="1"/>
  <c r="S694"/>
  <c r="S693" s="1"/>
  <c r="S692" s="1"/>
  <c r="V689"/>
  <c r="V688"/>
  <c r="S687"/>
  <c r="S686" s="1"/>
  <c r="S685" s="1"/>
  <c r="V684"/>
  <c r="V683" s="1"/>
  <c r="V682" s="1"/>
  <c r="V681" s="1"/>
  <c r="S683"/>
  <c r="S682" s="1"/>
  <c r="S681" s="1"/>
  <c r="V680"/>
  <c r="V679"/>
  <c r="S678"/>
  <c r="S677" s="1"/>
  <c r="S676" s="1"/>
  <c r="V675"/>
  <c r="V674" s="1"/>
  <c r="V673" s="1"/>
  <c r="V672" s="1"/>
  <c r="S674"/>
  <c r="S673" s="1"/>
  <c r="S672" s="1"/>
  <c r="V669"/>
  <c r="V668" s="1"/>
  <c r="V667" s="1"/>
  <c r="V666" s="1"/>
  <c r="S668"/>
  <c r="S667" s="1"/>
  <c r="S666" s="1"/>
  <c r="V665"/>
  <c r="V664" s="1"/>
  <c r="V663" s="1"/>
  <c r="V662" s="1"/>
  <c r="S664"/>
  <c r="S663" s="1"/>
  <c r="S662" s="1"/>
  <c r="V661"/>
  <c r="V660" s="1"/>
  <c r="V659" s="1"/>
  <c r="V658" s="1"/>
  <c r="S660"/>
  <c r="S659" s="1"/>
  <c r="S658" s="1"/>
  <c r="V657"/>
  <c r="V656" s="1"/>
  <c r="V655" s="1"/>
  <c r="V654" s="1"/>
  <c r="S656"/>
  <c r="S655" s="1"/>
  <c r="S654" s="1"/>
  <c r="V651"/>
  <c r="V650" s="1"/>
  <c r="V649" s="1"/>
  <c r="V648" s="1"/>
  <c r="V647" s="1"/>
  <c r="V646" s="1"/>
  <c r="S650"/>
  <c r="S649" s="1"/>
  <c r="S648" s="1"/>
  <c r="S647" s="1"/>
  <c r="S646" s="1"/>
  <c r="V645"/>
  <c r="V644"/>
  <c r="S643"/>
  <c r="S642" s="1"/>
  <c r="S641" s="1"/>
  <c r="V640"/>
  <c r="V639" s="1"/>
  <c r="V638" s="1"/>
  <c r="V637" s="1"/>
  <c r="S639"/>
  <c r="S638" s="1"/>
  <c r="S637" s="1"/>
  <c r="V636"/>
  <c r="V635"/>
  <c r="S634"/>
  <c r="S633" s="1"/>
  <c r="S632" s="1"/>
  <c r="V629"/>
  <c r="V628" s="1"/>
  <c r="V627" s="1"/>
  <c r="V626" s="1"/>
  <c r="V625" s="1"/>
  <c r="S628"/>
  <c r="S627" s="1"/>
  <c r="S626" s="1"/>
  <c r="S625" s="1"/>
  <c r="V624"/>
  <c r="V623" s="1"/>
  <c r="V622" s="1"/>
  <c r="V621" s="1"/>
  <c r="S623"/>
  <c r="S622" s="1"/>
  <c r="S621" s="1"/>
  <c r="V620"/>
  <c r="V619" s="1"/>
  <c r="V618" s="1"/>
  <c r="V617" s="1"/>
  <c r="S619"/>
  <c r="S618" s="1"/>
  <c r="S617" s="1"/>
  <c r="V616"/>
  <c r="V615" s="1"/>
  <c r="V614" s="1"/>
  <c r="V613" s="1"/>
  <c r="S615"/>
  <c r="S614" s="1"/>
  <c r="S613" s="1"/>
  <c r="V611"/>
  <c r="V610" s="1"/>
  <c r="V609" s="1"/>
  <c r="V608" s="1"/>
  <c r="S610"/>
  <c r="S609" s="1"/>
  <c r="S608" s="1"/>
  <c r="V607"/>
  <c r="V606" s="1"/>
  <c r="V605" s="1"/>
  <c r="V604" s="1"/>
  <c r="S606"/>
  <c r="S605" s="1"/>
  <c r="S604" s="1"/>
  <c r="V603"/>
  <c r="V602" s="1"/>
  <c r="V601" s="1"/>
  <c r="V600" s="1"/>
  <c r="S602"/>
  <c r="S601" s="1"/>
  <c r="S600" s="1"/>
  <c r="V599"/>
  <c r="V598" s="1"/>
  <c r="V597" s="1"/>
  <c r="V596" s="1"/>
  <c r="S598"/>
  <c r="S597" s="1"/>
  <c r="S596" s="1"/>
  <c r="V595"/>
  <c r="V594" s="1"/>
  <c r="V593" s="1"/>
  <c r="V592" s="1"/>
  <c r="S594"/>
  <c r="S593" s="1"/>
  <c r="S592" s="1"/>
  <c r="V591"/>
  <c r="V590" s="1"/>
  <c r="V589" s="1"/>
  <c r="V588" s="1"/>
  <c r="S590"/>
  <c r="S589" s="1"/>
  <c r="S588" s="1"/>
  <c r="V585"/>
  <c r="V584" s="1"/>
  <c r="V583" s="1"/>
  <c r="V582" s="1"/>
  <c r="S584"/>
  <c r="S583" s="1"/>
  <c r="S582" s="1"/>
  <c r="V581"/>
  <c r="V580" s="1"/>
  <c r="V579" s="1"/>
  <c r="V578" s="1"/>
  <c r="S580"/>
  <c r="S579" s="1"/>
  <c r="S578" s="1"/>
  <c r="V577"/>
  <c r="V576" s="1"/>
  <c r="V575" s="1"/>
  <c r="V574" s="1"/>
  <c r="S576"/>
  <c r="S575" s="1"/>
  <c r="S574" s="1"/>
  <c r="V571"/>
  <c r="V570"/>
  <c r="S569"/>
  <c r="S568" s="1"/>
  <c r="S567" s="1"/>
  <c r="V566"/>
  <c r="V565" s="1"/>
  <c r="V564" s="1"/>
  <c r="V563" s="1"/>
  <c r="S565"/>
  <c r="S564" s="1"/>
  <c r="S563" s="1"/>
  <c r="V562"/>
  <c r="V561"/>
  <c r="S560"/>
  <c r="S559" s="1"/>
  <c r="S558" s="1"/>
  <c r="V557"/>
  <c r="V556"/>
  <c r="V555"/>
  <c r="S554"/>
  <c r="S553" s="1"/>
  <c r="S552" s="1"/>
  <c r="V549"/>
  <c r="V548" s="1"/>
  <c r="V547" s="1"/>
  <c r="V546" s="1"/>
  <c r="S548"/>
  <c r="S547" s="1"/>
  <c r="S546" s="1"/>
  <c r="V545"/>
  <c r="V544" s="1"/>
  <c r="V543" s="1"/>
  <c r="V542" s="1"/>
  <c r="S544"/>
  <c r="S543" s="1"/>
  <c r="S542" s="1"/>
  <c r="V540"/>
  <c r="V539"/>
  <c r="S538"/>
  <c r="S537" s="1"/>
  <c r="S536" s="1"/>
  <c r="V535"/>
  <c r="V534" s="1"/>
  <c r="V533" s="1"/>
  <c r="V532" s="1"/>
  <c r="S534"/>
  <c r="S533" s="1"/>
  <c r="S532" s="1"/>
  <c r="V529"/>
  <c r="V528"/>
  <c r="V527"/>
  <c r="V526"/>
  <c r="S525"/>
  <c r="S524" s="1"/>
  <c r="S523" s="1"/>
  <c r="S522" s="1"/>
  <c r="S521" s="1"/>
  <c r="V519"/>
  <c r="V518" s="1"/>
  <c r="V517" s="1"/>
  <c r="V516" s="1"/>
  <c r="V515" s="1"/>
  <c r="V514" s="1"/>
  <c r="S518"/>
  <c r="S517" s="1"/>
  <c r="S516" s="1"/>
  <c r="S515" s="1"/>
  <c r="S514" s="1"/>
  <c r="V513"/>
  <c r="V512" s="1"/>
  <c r="V511" s="1"/>
  <c r="V510" s="1"/>
  <c r="V509" s="1"/>
  <c r="V508" s="1"/>
  <c r="S512"/>
  <c r="S511" s="1"/>
  <c r="S510" s="1"/>
  <c r="S509" s="1"/>
  <c r="S508" s="1"/>
  <c r="V507"/>
  <c r="V506" s="1"/>
  <c r="V505" s="1"/>
  <c r="V504" s="1"/>
  <c r="S506"/>
  <c r="S505" s="1"/>
  <c r="S504" s="1"/>
  <c r="V503"/>
  <c r="V502"/>
  <c r="S501"/>
  <c r="S500" s="1"/>
  <c r="S499" s="1"/>
  <c r="V495"/>
  <c r="V494" s="1"/>
  <c r="V493" s="1"/>
  <c r="V492" s="1"/>
  <c r="S494"/>
  <c r="S493" s="1"/>
  <c r="S492" s="1"/>
  <c r="V491"/>
  <c r="V490" s="1"/>
  <c r="V489" s="1"/>
  <c r="V488" s="1"/>
  <c r="S490"/>
  <c r="S489" s="1"/>
  <c r="S488" s="1"/>
  <c r="V487"/>
  <c r="V486" s="1"/>
  <c r="V485" s="1"/>
  <c r="V484" s="1"/>
  <c r="S486"/>
  <c r="S485" s="1"/>
  <c r="S484" s="1"/>
  <c r="V483"/>
  <c r="V482" s="1"/>
  <c r="V481" s="1"/>
  <c r="V480" s="1"/>
  <c r="S482"/>
  <c r="S481" s="1"/>
  <c r="S480" s="1"/>
  <c r="V479"/>
  <c r="V478"/>
  <c r="S477"/>
  <c r="S476" s="1"/>
  <c r="V475"/>
  <c r="V474"/>
  <c r="V473"/>
  <c r="S472"/>
  <c r="S471" s="1"/>
  <c r="V468"/>
  <c r="V467" s="1"/>
  <c r="V466" s="1"/>
  <c r="V465" s="1"/>
  <c r="S467"/>
  <c r="S466" s="1"/>
  <c r="S465" s="1"/>
  <c r="V464"/>
  <c r="V463" s="1"/>
  <c r="V462" s="1"/>
  <c r="V461" s="1"/>
  <c r="S463"/>
  <c r="S462" s="1"/>
  <c r="S461" s="1"/>
  <c r="V460"/>
  <c r="V459" s="1"/>
  <c r="V458" s="1"/>
  <c r="V457" s="1"/>
  <c r="S459"/>
  <c r="S458" s="1"/>
  <c r="S457" s="1"/>
  <c r="V456"/>
  <c r="V455"/>
  <c r="S454"/>
  <c r="S453" s="1"/>
  <c r="S452" s="1"/>
  <c r="V450"/>
  <c r="V449" s="1"/>
  <c r="V448" s="1"/>
  <c r="V447" s="1"/>
  <c r="V446" s="1"/>
  <c r="S449"/>
  <c r="S448" s="1"/>
  <c r="S447" s="1"/>
  <c r="S446" s="1"/>
  <c r="V444"/>
  <c r="V443" s="1"/>
  <c r="V442" s="1"/>
  <c r="V441" s="1"/>
  <c r="S443"/>
  <c r="S442" s="1"/>
  <c r="S441" s="1"/>
  <c r="V440"/>
  <c r="V439"/>
  <c r="S438"/>
  <c r="S437" s="1"/>
  <c r="S436" s="1"/>
  <c r="V435"/>
  <c r="V434"/>
  <c r="S433"/>
  <c r="S432" s="1"/>
  <c r="S431" s="1"/>
  <c r="V428"/>
  <c r="V427"/>
  <c r="S426"/>
  <c r="S425" s="1"/>
  <c r="S424" s="1"/>
  <c r="S423" s="1"/>
  <c r="S422" s="1"/>
  <c r="V421"/>
  <c r="V420" s="1"/>
  <c r="V419" s="1"/>
  <c r="V418" s="1"/>
  <c r="S420"/>
  <c r="S419" s="1"/>
  <c r="S418" s="1"/>
  <c r="V417"/>
  <c r="V416" s="1"/>
  <c r="V415" s="1"/>
  <c r="V414" s="1"/>
  <c r="S414"/>
  <c r="V413"/>
  <c r="V412" s="1"/>
  <c r="V411" s="1"/>
  <c r="V410" s="1"/>
  <c r="S412"/>
  <c r="S411" s="1"/>
  <c r="S410" s="1"/>
  <c r="V406"/>
  <c r="V405"/>
  <c r="S404"/>
  <c r="S403" s="1"/>
  <c r="S402" s="1"/>
  <c r="S401" s="1"/>
  <c r="S400" s="1"/>
  <c r="V399"/>
  <c r="V398" s="1"/>
  <c r="V397" s="1"/>
  <c r="V396" s="1"/>
  <c r="S398"/>
  <c r="S397" s="1"/>
  <c r="S396" s="1"/>
  <c r="V395"/>
  <c r="V394" s="1"/>
  <c r="V393" s="1"/>
  <c r="S394"/>
  <c r="S393" s="1"/>
  <c r="V392"/>
  <c r="V391" s="1"/>
  <c r="V390" s="1"/>
  <c r="S391"/>
  <c r="S390" s="1"/>
  <c r="V388"/>
  <c r="V387" s="1"/>
  <c r="V386" s="1"/>
  <c r="S387"/>
  <c r="S386" s="1"/>
  <c r="V385"/>
  <c r="V384" s="1"/>
  <c r="V383" s="1"/>
  <c r="S384"/>
  <c r="S383" s="1"/>
  <c r="V379"/>
  <c r="V378" s="1"/>
  <c r="V377" s="1"/>
  <c r="V376" s="1"/>
  <c r="S378"/>
  <c r="S377" s="1"/>
  <c r="S376" s="1"/>
  <c r="V375"/>
  <c r="V374" s="1"/>
  <c r="V373" s="1"/>
  <c r="V372" s="1"/>
  <c r="S374"/>
  <c r="S373" s="1"/>
  <c r="S372" s="1"/>
  <c r="V371"/>
  <c r="V370" s="1"/>
  <c r="V369" s="1"/>
  <c r="S370"/>
  <c r="S369" s="1"/>
  <c r="V368"/>
  <c r="V367" s="1"/>
  <c r="V366" s="1"/>
  <c r="S367"/>
  <c r="S366" s="1"/>
  <c r="V364"/>
  <c r="V363" s="1"/>
  <c r="V362" s="1"/>
  <c r="V361" s="1"/>
  <c r="S363"/>
  <c r="S362" s="1"/>
  <c r="S361" s="1"/>
  <c r="V360"/>
  <c r="V359" s="1"/>
  <c r="V358" s="1"/>
  <c r="V357" s="1"/>
  <c r="S359"/>
  <c r="S358" s="1"/>
  <c r="S357" s="1"/>
  <c r="V356"/>
  <c r="V355" s="1"/>
  <c r="V354" s="1"/>
  <c r="V353" s="1"/>
  <c r="S355"/>
  <c r="S354" s="1"/>
  <c r="S353" s="1"/>
  <c r="V352"/>
  <c r="V351" s="1"/>
  <c r="V350" s="1"/>
  <c r="V349" s="1"/>
  <c r="S351"/>
  <c r="S350" s="1"/>
  <c r="S349" s="1"/>
  <c r="V347"/>
  <c r="V346" s="1"/>
  <c r="V345" s="1"/>
  <c r="V344" s="1"/>
  <c r="V343" s="1"/>
  <c r="S346"/>
  <c r="S345" s="1"/>
  <c r="S344" s="1"/>
  <c r="S343" s="1"/>
  <c r="V342"/>
  <c r="V341" s="1"/>
  <c r="V340" s="1"/>
  <c r="V339" s="1"/>
  <c r="S341"/>
  <c r="S340" s="1"/>
  <c r="S339" s="1"/>
  <c r="V338"/>
  <c r="V337" s="1"/>
  <c r="V336" s="1"/>
  <c r="V335" s="1"/>
  <c r="S337"/>
  <c r="S336" s="1"/>
  <c r="S335" s="1"/>
  <c r="V334"/>
  <c r="V333"/>
  <c r="V332"/>
  <c r="S331"/>
  <c r="S330" s="1"/>
  <c r="S329" s="1"/>
  <c r="V328"/>
  <c r="V327" s="1"/>
  <c r="V326" s="1"/>
  <c r="V325" s="1"/>
  <c r="S327"/>
  <c r="S326" s="1"/>
  <c r="S325" s="1"/>
  <c r="V322"/>
  <c r="V321" s="1"/>
  <c r="V320" s="1"/>
  <c r="V319" s="1"/>
  <c r="S321"/>
  <c r="S320" s="1"/>
  <c r="S319" s="1"/>
  <c r="V318"/>
  <c r="V317" s="1"/>
  <c r="V316" s="1"/>
  <c r="V315" s="1"/>
  <c r="S317"/>
  <c r="S316" s="1"/>
  <c r="S315" s="1"/>
  <c r="V314"/>
  <c r="V313" s="1"/>
  <c r="V312" s="1"/>
  <c r="V311" s="1"/>
  <c r="S313"/>
  <c r="S312" s="1"/>
  <c r="S311" s="1"/>
  <c r="V310"/>
  <c r="V309" s="1"/>
  <c r="V308" s="1"/>
  <c r="V307" s="1"/>
  <c r="S309"/>
  <c r="S308" s="1"/>
  <c r="S307" s="1"/>
  <c r="V303"/>
  <c r="V302" s="1"/>
  <c r="V301" s="1"/>
  <c r="V300" s="1"/>
  <c r="V299" s="1"/>
  <c r="S302"/>
  <c r="S301" s="1"/>
  <c r="S300" s="1"/>
  <c r="S299" s="1"/>
  <c r="V298"/>
  <c r="V297" s="1"/>
  <c r="V296" s="1"/>
  <c r="V295" s="1"/>
  <c r="S297"/>
  <c r="S296" s="1"/>
  <c r="S295" s="1"/>
  <c r="V294"/>
  <c r="V293" s="1"/>
  <c r="V292" s="1"/>
  <c r="V291" s="1"/>
  <c r="S293"/>
  <c r="S292" s="1"/>
  <c r="S291" s="1"/>
  <c r="V290"/>
  <c r="V289" s="1"/>
  <c r="V288" s="1"/>
  <c r="V287" s="1"/>
  <c r="S289"/>
  <c r="S288" s="1"/>
  <c r="S287" s="1"/>
  <c r="V286"/>
  <c r="V285" s="1"/>
  <c r="V284" s="1"/>
  <c r="V283" s="1"/>
  <c r="S285"/>
  <c r="S284" s="1"/>
  <c r="S283" s="1"/>
  <c r="V282"/>
  <c r="V281" s="1"/>
  <c r="V280" s="1"/>
  <c r="V279" s="1"/>
  <c r="S281"/>
  <c r="S280" s="1"/>
  <c r="S279" s="1"/>
  <c r="V278"/>
  <c r="V277" s="1"/>
  <c r="V276" s="1"/>
  <c r="V275" s="1"/>
  <c r="S277"/>
  <c r="S276" s="1"/>
  <c r="S275" s="1"/>
  <c r="V272"/>
  <c r="V271" s="1"/>
  <c r="V270" s="1"/>
  <c r="V269" s="1"/>
  <c r="V268" s="1"/>
  <c r="V267" s="1"/>
  <c r="S271"/>
  <c r="S270" s="1"/>
  <c r="S269" s="1"/>
  <c r="S268" s="1"/>
  <c r="S267" s="1"/>
  <c r="V266"/>
  <c r="V265" s="1"/>
  <c r="V264" s="1"/>
  <c r="V263" s="1"/>
  <c r="V262" s="1"/>
  <c r="S265"/>
  <c r="S264" s="1"/>
  <c r="S263" s="1"/>
  <c r="S262" s="1"/>
  <c r="V261"/>
  <c r="V260" s="1"/>
  <c r="V259" s="1"/>
  <c r="V258" s="1"/>
  <c r="S260"/>
  <c r="S259" s="1"/>
  <c r="S258" s="1"/>
  <c r="V257"/>
  <c r="V256" s="1"/>
  <c r="V255" s="1"/>
  <c r="V254" s="1"/>
  <c r="S256"/>
  <c r="S255" s="1"/>
  <c r="S254" s="1"/>
  <c r="V253"/>
  <c r="V252" s="1"/>
  <c r="V251" s="1"/>
  <c r="V250" s="1"/>
  <c r="S252"/>
  <c r="S251" s="1"/>
  <c r="S250" s="1"/>
  <c r="V249"/>
  <c r="V248"/>
  <c r="S247"/>
  <c r="S246" s="1"/>
  <c r="S245" s="1"/>
  <c r="V244"/>
  <c r="V243" s="1"/>
  <c r="V242" s="1"/>
  <c r="V241" s="1"/>
  <c r="S243"/>
  <c r="S242" s="1"/>
  <c r="S241" s="1"/>
  <c r="V238"/>
  <c r="V237" s="1"/>
  <c r="V236" s="1"/>
  <c r="V235" s="1"/>
  <c r="V234" s="1"/>
  <c r="S237"/>
  <c r="S236" s="1"/>
  <c r="S235" s="1"/>
  <c r="S234" s="1"/>
  <c r="V233"/>
  <c r="V232" s="1"/>
  <c r="V231" s="1"/>
  <c r="V230" s="1"/>
  <c r="S232"/>
  <c r="S231" s="1"/>
  <c r="S230" s="1"/>
  <c r="V229"/>
  <c r="V228" s="1"/>
  <c r="V227" s="1"/>
  <c r="V226" s="1"/>
  <c r="S228"/>
  <c r="S227" s="1"/>
  <c r="S226" s="1"/>
  <c r="V224"/>
  <c r="V223" s="1"/>
  <c r="V222" s="1"/>
  <c r="V221" s="1"/>
  <c r="S223"/>
  <c r="S222" s="1"/>
  <c r="S221" s="1"/>
  <c r="V220"/>
  <c r="V219" s="1"/>
  <c r="V218" s="1"/>
  <c r="V217" s="1"/>
  <c r="S219"/>
  <c r="S218" s="1"/>
  <c r="S217" s="1"/>
  <c r="V216"/>
  <c r="V215" s="1"/>
  <c r="V214" s="1"/>
  <c r="V213" s="1"/>
  <c r="S215"/>
  <c r="S214" s="1"/>
  <c r="S213" s="1"/>
  <c r="V212"/>
  <c r="V211" s="1"/>
  <c r="V210" s="1"/>
  <c r="V209" s="1"/>
  <c r="S211"/>
  <c r="S210" s="1"/>
  <c r="S209" s="1"/>
  <c r="V208"/>
  <c r="V207" s="1"/>
  <c r="V206" s="1"/>
  <c r="V205" s="1"/>
  <c r="S207"/>
  <c r="S206" s="1"/>
  <c r="S205" s="1"/>
  <c r="V204"/>
  <c r="V203"/>
  <c r="V202"/>
  <c r="S201"/>
  <c r="S200" s="1"/>
  <c r="S199" s="1"/>
  <c r="V198"/>
  <c r="V197" s="1"/>
  <c r="V196" s="1"/>
  <c r="V195" s="1"/>
  <c r="S197"/>
  <c r="S196" s="1"/>
  <c r="S195" s="1"/>
  <c r="V194"/>
  <c r="V193" s="1"/>
  <c r="V192" s="1"/>
  <c r="V191" s="1"/>
  <c r="S193"/>
  <c r="S192" s="1"/>
  <c r="S191" s="1"/>
  <c r="V190"/>
  <c r="V189" s="1"/>
  <c r="V188" s="1"/>
  <c r="V187" s="1"/>
  <c r="S189"/>
  <c r="S188" s="1"/>
  <c r="S187" s="1"/>
  <c r="V184"/>
  <c r="V183"/>
  <c r="S182"/>
  <c r="S181" s="1"/>
  <c r="S180" s="1"/>
  <c r="V179"/>
  <c r="V178"/>
  <c r="S177"/>
  <c r="S176" s="1"/>
  <c r="S175" s="1"/>
  <c r="V174"/>
  <c r="V173"/>
  <c r="S172"/>
  <c r="S171" s="1"/>
  <c r="S170" s="1"/>
  <c r="V169"/>
  <c r="V168"/>
  <c r="S167"/>
  <c r="S166" s="1"/>
  <c r="S165" s="1"/>
  <c r="V161"/>
  <c r="V160" s="1"/>
  <c r="V159" s="1"/>
  <c r="V158" s="1"/>
  <c r="V157" s="1"/>
  <c r="S160"/>
  <c r="S159" s="1"/>
  <c r="S158" s="1"/>
  <c r="S157" s="1"/>
  <c r="V156"/>
  <c r="V155" s="1"/>
  <c r="V154" s="1"/>
  <c r="S155"/>
  <c r="S154" s="1"/>
  <c r="V153"/>
  <c r="V152" s="1"/>
  <c r="V151" s="1"/>
  <c r="S152"/>
  <c r="S151" s="1"/>
  <c r="V150"/>
  <c r="V149" s="1"/>
  <c r="V148" s="1"/>
  <c r="S149"/>
  <c r="S148" s="1"/>
  <c r="V146"/>
  <c r="V145" s="1"/>
  <c r="V144" s="1"/>
  <c r="V143" s="1"/>
  <c r="S145"/>
  <c r="S144" s="1"/>
  <c r="S143" s="1"/>
  <c r="V141"/>
  <c r="V140"/>
  <c r="S139"/>
  <c r="S138" s="1"/>
  <c r="S137" s="1"/>
  <c r="S136" s="1"/>
  <c r="V135"/>
  <c r="V134" s="1"/>
  <c r="V133" s="1"/>
  <c r="S134"/>
  <c r="S133" s="1"/>
  <c r="V132"/>
  <c r="V131" s="1"/>
  <c r="V130" s="1"/>
  <c r="S131"/>
  <c r="S130" s="1"/>
  <c r="V129"/>
  <c r="V128"/>
  <c r="S127"/>
  <c r="S126" s="1"/>
  <c r="V124"/>
  <c r="V123" s="1"/>
  <c r="V122" s="1"/>
  <c r="S123"/>
  <c r="S122" s="1"/>
  <c r="V121"/>
  <c r="V120"/>
  <c r="V119"/>
  <c r="S118"/>
  <c r="S117" s="1"/>
  <c r="V116"/>
  <c r="V115"/>
  <c r="V114"/>
  <c r="S113"/>
  <c r="S112" s="1"/>
  <c r="V110"/>
  <c r="V109" s="1"/>
  <c r="V108" s="1"/>
  <c r="V107" s="1"/>
  <c r="S109"/>
  <c r="S108" s="1"/>
  <c r="S107" s="1"/>
  <c r="V101"/>
  <c r="V100" s="1"/>
  <c r="V99" s="1"/>
  <c r="V98" s="1"/>
  <c r="V97" s="1"/>
  <c r="S100"/>
  <c r="S99" s="1"/>
  <c r="S98" s="1"/>
  <c r="S97" s="1"/>
  <c r="V96"/>
  <c r="V95"/>
  <c r="V94"/>
  <c r="S93"/>
  <c r="S92" s="1"/>
  <c r="S91" s="1"/>
  <c r="S90" s="1"/>
  <c r="V89"/>
  <c r="V88" s="1"/>
  <c r="V87" s="1"/>
  <c r="V86" s="1"/>
  <c r="S88"/>
  <c r="S87" s="1"/>
  <c r="S86" s="1"/>
  <c r="V85"/>
  <c r="V84" s="1"/>
  <c r="V83" s="1"/>
  <c r="V82" s="1"/>
  <c r="S84"/>
  <c r="S83" s="1"/>
  <c r="S82" s="1"/>
  <c r="V81"/>
  <c r="V80" s="1"/>
  <c r="V79" s="1"/>
  <c r="V78" s="1"/>
  <c r="S80"/>
  <c r="S79" s="1"/>
  <c r="S78" s="1"/>
  <c r="V77"/>
  <c r="V76" s="1"/>
  <c r="V75" s="1"/>
  <c r="V74" s="1"/>
  <c r="S76"/>
  <c r="S75" s="1"/>
  <c r="S74" s="1"/>
  <c r="V73"/>
  <c r="V72"/>
  <c r="S71"/>
  <c r="S70" s="1"/>
  <c r="S69" s="1"/>
  <c r="V68"/>
  <c r="V67" s="1"/>
  <c r="V66" s="1"/>
  <c r="V65" s="1"/>
  <c r="S67"/>
  <c r="S66" s="1"/>
  <c r="S65" s="1"/>
  <c r="V63"/>
  <c r="V62"/>
  <c r="S61"/>
  <c r="S60" s="1"/>
  <c r="S59" s="1"/>
  <c r="V58"/>
  <c r="V57"/>
  <c r="S56"/>
  <c r="S55" s="1"/>
  <c r="S54" s="1"/>
  <c r="V52"/>
  <c r="V51" s="1"/>
  <c r="V50" s="1"/>
  <c r="S51"/>
  <c r="S50" s="1"/>
  <c r="V49"/>
  <c r="V48" s="1"/>
  <c r="V47" s="1"/>
  <c r="S48"/>
  <c r="S47" s="1"/>
  <c r="V45"/>
  <c r="V44" s="1"/>
  <c r="V43" s="1"/>
  <c r="V42" s="1"/>
  <c r="S44"/>
  <c r="S43" s="1"/>
  <c r="S42" s="1"/>
  <c r="V41"/>
  <c r="V40"/>
  <c r="S39"/>
  <c r="S38" s="1"/>
  <c r="S37" s="1"/>
  <c r="V36"/>
  <c r="V35"/>
  <c r="S34"/>
  <c r="S33" s="1"/>
  <c r="S32" s="1"/>
  <c r="V31"/>
  <c r="V30"/>
  <c r="S29"/>
  <c r="S28" s="1"/>
  <c r="S27" s="1"/>
  <c r="V26"/>
  <c r="V25"/>
  <c r="V24" s="1"/>
  <c r="V23" s="1"/>
  <c r="S24"/>
  <c r="S23" s="1"/>
  <c r="V22"/>
  <c r="V21"/>
  <c r="S20"/>
  <c r="S19" s="1"/>
  <c r="Q1040"/>
  <c r="Q1039" s="1"/>
  <c r="Q1038" s="1"/>
  <c r="Q1037" s="1"/>
  <c r="N1039"/>
  <c r="N1038" s="1"/>
  <c r="N1037" s="1"/>
  <c r="Q1036"/>
  <c r="Q1035" s="1"/>
  <c r="Q1034" s="1"/>
  <c r="Q1033" s="1"/>
  <c r="N1035"/>
  <c r="N1034" s="1"/>
  <c r="N1033" s="1"/>
  <c r="Q1032"/>
  <c r="Q1031" s="1"/>
  <c r="Q1030" s="1"/>
  <c r="Q1029" s="1"/>
  <c r="N1031"/>
  <c r="N1030" s="1"/>
  <c r="N1029" s="1"/>
  <c r="Q1028"/>
  <c r="Q1027" s="1"/>
  <c r="Q1026" s="1"/>
  <c r="N1027"/>
  <c r="N1026" s="1"/>
  <c r="Q1025"/>
  <c r="Q1024" s="1"/>
  <c r="Q1023" s="1"/>
  <c r="N1024"/>
  <c r="N1023" s="1"/>
  <c r="Q1021"/>
  <c r="Q1020" s="1"/>
  <c r="Q1019" s="1"/>
  <c r="Q1018" s="1"/>
  <c r="N1020"/>
  <c r="N1019" s="1"/>
  <c r="N1018" s="1"/>
  <c r="Q1017"/>
  <c r="Q1016" s="1"/>
  <c r="Q1015" s="1"/>
  <c r="Q1014" s="1"/>
  <c r="N1016"/>
  <c r="N1015" s="1"/>
  <c r="N1014" s="1"/>
  <c r="Q1012"/>
  <c r="Q1011" s="1"/>
  <c r="Q1010" s="1"/>
  <c r="Q1009" s="1"/>
  <c r="N1011"/>
  <c r="N1010" s="1"/>
  <c r="N1009" s="1"/>
  <c r="Q1008"/>
  <c r="Q1007"/>
  <c r="Q1006"/>
  <c r="N1005"/>
  <c r="N1004" s="1"/>
  <c r="N1003" s="1"/>
  <c r="Q1002"/>
  <c r="Q1001"/>
  <c r="N1000"/>
  <c r="N999" s="1"/>
  <c r="N998" s="1"/>
  <c r="Q997"/>
  <c r="Q996"/>
  <c r="Q995"/>
  <c r="N994"/>
  <c r="N993" s="1"/>
  <c r="N992" s="1"/>
  <c r="Q991"/>
  <c r="Q990"/>
  <c r="N989"/>
  <c r="N988" s="1"/>
  <c r="N987" s="1"/>
  <c r="Q986"/>
  <c r="Q985"/>
  <c r="Q984"/>
  <c r="N983"/>
  <c r="N982" s="1"/>
  <c r="N981" s="1"/>
  <c r="Q980"/>
  <c r="Q979"/>
  <c r="Q978"/>
  <c r="N977"/>
  <c r="N976" s="1"/>
  <c r="N975" s="1"/>
  <c r="Q974"/>
  <c r="Q973"/>
  <c r="Q972"/>
  <c r="N971"/>
  <c r="N970" s="1"/>
  <c r="N969" s="1"/>
  <c r="Q967"/>
  <c r="Q966" s="1"/>
  <c r="Q965" s="1"/>
  <c r="N966"/>
  <c r="N965" s="1"/>
  <c r="Q964"/>
  <c r="Q963" s="1"/>
  <c r="Q962" s="1"/>
  <c r="N963"/>
  <c r="N962" s="1"/>
  <c r="Q960"/>
  <c r="Q959"/>
  <c r="Q958"/>
  <c r="Q957"/>
  <c r="N956"/>
  <c r="N955" s="1"/>
  <c r="Q954"/>
  <c r="Q953"/>
  <c r="N952"/>
  <c r="N951" s="1"/>
  <c r="Q949"/>
  <c r="Q948" s="1"/>
  <c r="Q947" s="1"/>
  <c r="Q946" s="1"/>
  <c r="N948"/>
  <c r="N947" s="1"/>
  <c r="N946" s="1"/>
  <c r="Q945"/>
  <c r="Q944" s="1"/>
  <c r="Q943" s="1"/>
  <c r="Q942" s="1"/>
  <c r="N944"/>
  <c r="N943" s="1"/>
  <c r="N942" s="1"/>
  <c r="Q941"/>
  <c r="Q940" s="1"/>
  <c r="Q939" s="1"/>
  <c r="Q938" s="1"/>
  <c r="N940"/>
  <c r="N939" s="1"/>
  <c r="N938" s="1"/>
  <c r="Q937"/>
  <c r="Q936"/>
  <c r="N935"/>
  <c r="N934" s="1"/>
  <c r="N933" s="1"/>
  <c r="Q930"/>
  <c r="Q929"/>
  <c r="N928"/>
  <c r="N927" s="1"/>
  <c r="Q926"/>
  <c r="Q925" s="1"/>
  <c r="Q924" s="1"/>
  <c r="N925"/>
  <c r="N924" s="1"/>
  <c r="Q923"/>
  <c r="Q922" s="1"/>
  <c r="Q921" s="1"/>
  <c r="N922"/>
  <c r="N921" s="1"/>
  <c r="Q916"/>
  <c r="Q915" s="1"/>
  <c r="Q914" s="1"/>
  <c r="Q913" s="1"/>
  <c r="N915"/>
  <c r="N914" s="1"/>
  <c r="N913" s="1"/>
  <c r="Q912"/>
  <c r="Q911" s="1"/>
  <c r="Q910" s="1"/>
  <c r="Q909" s="1"/>
  <c r="N911"/>
  <c r="N910" s="1"/>
  <c r="N909" s="1"/>
  <c r="Q906"/>
  <c r="Q905" s="1"/>
  <c r="Q904" s="1"/>
  <c r="Q903" s="1"/>
  <c r="N905"/>
  <c r="N904" s="1"/>
  <c r="N903" s="1"/>
  <c r="Q902"/>
  <c r="Q901" s="1"/>
  <c r="Q900" s="1"/>
  <c r="Q899" s="1"/>
  <c r="N901"/>
  <c r="N900" s="1"/>
  <c r="N899" s="1"/>
  <c r="Q898"/>
  <c r="Q897" s="1"/>
  <c r="Q896" s="1"/>
  <c r="Q895" s="1"/>
  <c r="N897"/>
  <c r="N896" s="1"/>
  <c r="N895" s="1"/>
  <c r="Q892"/>
  <c r="Q891" s="1"/>
  <c r="Q890" s="1"/>
  <c r="Q889" s="1"/>
  <c r="N891"/>
  <c r="N890" s="1"/>
  <c r="N889" s="1"/>
  <c r="Q888"/>
  <c r="Q887" s="1"/>
  <c r="Q886" s="1"/>
  <c r="Q885" s="1"/>
  <c r="N887"/>
  <c r="N886" s="1"/>
  <c r="N885" s="1"/>
  <c r="Q882"/>
  <c r="Q881" s="1"/>
  <c r="Q880" s="1"/>
  <c r="Q879" s="1"/>
  <c r="N881"/>
  <c r="N880" s="1"/>
  <c r="N879" s="1"/>
  <c r="Q878"/>
  <c r="Q877" s="1"/>
  <c r="Q876" s="1"/>
  <c r="Q875" s="1"/>
  <c r="N877"/>
  <c r="N876" s="1"/>
  <c r="N875" s="1"/>
  <c r="Q872"/>
  <c r="Q871" s="1"/>
  <c r="Q870" s="1"/>
  <c r="Q869" s="1"/>
  <c r="Q868" s="1"/>
  <c r="N871"/>
  <c r="N870" s="1"/>
  <c r="N869" s="1"/>
  <c r="N868" s="1"/>
  <c r="Q867"/>
  <c r="Q866" s="1"/>
  <c r="Q865" s="1"/>
  <c r="Q864" s="1"/>
  <c r="Q863" s="1"/>
  <c r="N866"/>
  <c r="N865" s="1"/>
  <c r="N864" s="1"/>
  <c r="N863" s="1"/>
  <c r="Q862"/>
  <c r="Q861" s="1"/>
  <c r="Q860" s="1"/>
  <c r="Q859" s="1"/>
  <c r="Q858" s="1"/>
  <c r="N861"/>
  <c r="N860" s="1"/>
  <c r="N859" s="1"/>
  <c r="N858" s="1"/>
  <c r="Q857"/>
  <c r="Q856" s="1"/>
  <c r="Q855" s="1"/>
  <c r="Q854" s="1"/>
  <c r="N856"/>
  <c r="N855" s="1"/>
  <c r="N854" s="1"/>
  <c r="Q853"/>
  <c r="Q852" s="1"/>
  <c r="Q851" s="1"/>
  <c r="Q850" s="1"/>
  <c r="N852"/>
  <c r="N851" s="1"/>
  <c r="N850" s="1"/>
  <c r="Q848"/>
  <c r="Q847" s="1"/>
  <c r="Q846" s="1"/>
  <c r="Q845" s="1"/>
  <c r="N847"/>
  <c r="N846" s="1"/>
  <c r="N845" s="1"/>
  <c r="Q844"/>
  <c r="Q843"/>
  <c r="N842"/>
  <c r="N841" s="1"/>
  <c r="N840" s="1"/>
  <c r="Q839"/>
  <c r="Q838" s="1"/>
  <c r="Q837" s="1"/>
  <c r="Q836" s="1"/>
  <c r="N838"/>
  <c r="N837" s="1"/>
  <c r="N836" s="1"/>
  <c r="Q833"/>
  <c r="Q832" s="1"/>
  <c r="Q831" s="1"/>
  <c r="Q830" s="1"/>
  <c r="Q829" s="1"/>
  <c r="N832"/>
  <c r="N831" s="1"/>
  <c r="N830" s="1"/>
  <c r="N829" s="1"/>
  <c r="Q828"/>
  <c r="Q827" s="1"/>
  <c r="Q826" s="1"/>
  <c r="Q825" s="1"/>
  <c r="N827"/>
  <c r="N826" s="1"/>
  <c r="N825" s="1"/>
  <c r="Q824"/>
  <c r="Q823" s="1"/>
  <c r="Q822" s="1"/>
  <c r="Q821" s="1"/>
  <c r="N823"/>
  <c r="N822" s="1"/>
  <c r="N821" s="1"/>
  <c r="Q820"/>
  <c r="Q819" s="1"/>
  <c r="Q818" s="1"/>
  <c r="Q817" s="1"/>
  <c r="N819"/>
  <c r="N818" s="1"/>
  <c r="N817" s="1"/>
  <c r="Q816"/>
  <c r="Q815" s="1"/>
  <c r="Q814" s="1"/>
  <c r="Q813" s="1"/>
  <c r="N815"/>
  <c r="N814" s="1"/>
  <c r="N813" s="1"/>
  <c r="Q812"/>
  <c r="Q811" s="1"/>
  <c r="Q810" s="1"/>
  <c r="Q809" s="1"/>
  <c r="N811"/>
  <c r="N810" s="1"/>
  <c r="N809" s="1"/>
  <c r="Q807"/>
  <c r="Q806" s="1"/>
  <c r="Q805" s="1"/>
  <c r="Q804" s="1"/>
  <c r="N806"/>
  <c r="N805" s="1"/>
  <c r="N804" s="1"/>
  <c r="Q803"/>
  <c r="Q802" s="1"/>
  <c r="Q801" s="1"/>
  <c r="Q800" s="1"/>
  <c r="N802"/>
  <c r="N801" s="1"/>
  <c r="N800" s="1"/>
  <c r="Q799"/>
  <c r="Q798" s="1"/>
  <c r="Q797" s="1"/>
  <c r="Q796" s="1"/>
  <c r="N798"/>
  <c r="N797" s="1"/>
  <c r="N796" s="1"/>
  <c r="Q795"/>
  <c r="Q794" s="1"/>
  <c r="Q793" s="1"/>
  <c r="Q792" s="1"/>
  <c r="N794"/>
  <c r="N793" s="1"/>
  <c r="N792" s="1"/>
  <c r="Q791"/>
  <c r="Q790" s="1"/>
  <c r="Q789" s="1"/>
  <c r="Q788" s="1"/>
  <c r="N790"/>
  <c r="N789" s="1"/>
  <c r="N788" s="1"/>
  <c r="Q787"/>
  <c r="Q786" s="1"/>
  <c r="Q785" s="1"/>
  <c r="Q784" s="1"/>
  <c r="N786"/>
  <c r="N785" s="1"/>
  <c r="N784" s="1"/>
  <c r="Q782"/>
  <c r="Q781" s="1"/>
  <c r="Q780" s="1"/>
  <c r="Q779" s="1"/>
  <c r="N781"/>
  <c r="N780" s="1"/>
  <c r="N779" s="1"/>
  <c r="Q778"/>
  <c r="Q777" s="1"/>
  <c r="Q776" s="1"/>
  <c r="Q775" s="1"/>
  <c r="N777"/>
  <c r="N776" s="1"/>
  <c r="N775" s="1"/>
  <c r="Q774"/>
  <c r="Q773" s="1"/>
  <c r="Q772" s="1"/>
  <c r="Q771" s="1"/>
  <c r="N773"/>
  <c r="N772" s="1"/>
  <c r="N771" s="1"/>
  <c r="Q770"/>
  <c r="Q769" s="1"/>
  <c r="Q768" s="1"/>
  <c r="Q767" s="1"/>
  <c r="N769"/>
  <c r="N768" s="1"/>
  <c r="N767" s="1"/>
  <c r="Q766"/>
  <c r="Q765" s="1"/>
  <c r="Q764" s="1"/>
  <c r="Q763" s="1"/>
  <c r="N765"/>
  <c r="N764" s="1"/>
  <c r="N763" s="1"/>
  <c r="Q762"/>
  <c r="Q761" s="1"/>
  <c r="Q760" s="1"/>
  <c r="Q759" s="1"/>
  <c r="N761"/>
  <c r="N760" s="1"/>
  <c r="N759" s="1"/>
  <c r="Q757"/>
  <c r="Q756" s="1"/>
  <c r="Q755" s="1"/>
  <c r="Q754" s="1"/>
  <c r="N756"/>
  <c r="N755" s="1"/>
  <c r="N754" s="1"/>
  <c r="Q753"/>
  <c r="Q752" s="1"/>
  <c r="Q751" s="1"/>
  <c r="Q750" s="1"/>
  <c r="N752"/>
  <c r="N751" s="1"/>
  <c r="N750" s="1"/>
  <c r="Q749"/>
  <c r="Q748" s="1"/>
  <c r="Q747" s="1"/>
  <c r="Q746" s="1"/>
  <c r="N748"/>
  <c r="N747" s="1"/>
  <c r="N746" s="1"/>
  <c r="Q744"/>
  <c r="Q743" s="1"/>
  <c r="Q742" s="1"/>
  <c r="Q741" s="1"/>
  <c r="Q740" s="1"/>
  <c r="N743"/>
  <c r="N742" s="1"/>
  <c r="N741" s="1"/>
  <c r="N740" s="1"/>
  <c r="Q739"/>
  <c r="Q738" s="1"/>
  <c r="Q737" s="1"/>
  <c r="Q736" s="1"/>
  <c r="N738"/>
  <c r="N737" s="1"/>
  <c r="N736" s="1"/>
  <c r="Q735"/>
  <c r="Q734" s="1"/>
  <c r="Q733" s="1"/>
  <c r="Q732" s="1"/>
  <c r="N734"/>
  <c r="N733" s="1"/>
  <c r="N732" s="1"/>
  <c r="Q731"/>
  <c r="Q730" s="1"/>
  <c r="Q729" s="1"/>
  <c r="Q728" s="1"/>
  <c r="N730"/>
  <c r="N729" s="1"/>
  <c r="N728" s="1"/>
  <c r="Q724"/>
  <c r="Q723" s="1"/>
  <c r="Q722" s="1"/>
  <c r="Q721" s="1"/>
  <c r="N723"/>
  <c r="N722" s="1"/>
  <c r="N721" s="1"/>
  <c r="Q720"/>
  <c r="Q719" s="1"/>
  <c r="Q718" s="1"/>
  <c r="Q717" s="1"/>
  <c r="N719"/>
  <c r="N718" s="1"/>
  <c r="N717" s="1"/>
  <c r="Q716"/>
  <c r="Q715" s="1"/>
  <c r="Q714" s="1"/>
  <c r="Q713" s="1"/>
  <c r="N715"/>
  <c r="N714" s="1"/>
  <c r="N713" s="1"/>
  <c r="Q712"/>
  <c r="Q711" s="1"/>
  <c r="Q710" s="1"/>
  <c r="Q709" s="1"/>
  <c r="N711"/>
  <c r="N710" s="1"/>
  <c r="N709" s="1"/>
  <c r="Q708"/>
  <c r="Q707" s="1"/>
  <c r="Q706" s="1"/>
  <c r="Q705" s="1"/>
  <c r="N707"/>
  <c r="N706" s="1"/>
  <c r="N705" s="1"/>
  <c r="Q704"/>
  <c r="Q703" s="1"/>
  <c r="Q702" s="1"/>
  <c r="Q701" s="1"/>
  <c r="N703"/>
  <c r="N702" s="1"/>
  <c r="N701" s="1"/>
  <c r="Q699"/>
  <c r="Q698" s="1"/>
  <c r="Q697" s="1"/>
  <c r="Q696" s="1"/>
  <c r="N698"/>
  <c r="N697" s="1"/>
  <c r="N696" s="1"/>
  <c r="Q695"/>
  <c r="Q694" s="1"/>
  <c r="Q693" s="1"/>
  <c r="Q692" s="1"/>
  <c r="N694"/>
  <c r="N693" s="1"/>
  <c r="N692" s="1"/>
  <c r="Q689"/>
  <c r="Q688"/>
  <c r="N687"/>
  <c r="N686" s="1"/>
  <c r="N685" s="1"/>
  <c r="Q684"/>
  <c r="Q683" s="1"/>
  <c r="Q682" s="1"/>
  <c r="Q681" s="1"/>
  <c r="N683"/>
  <c r="N682" s="1"/>
  <c r="N681" s="1"/>
  <c r="Q680"/>
  <c r="Q679"/>
  <c r="N678"/>
  <c r="N677" s="1"/>
  <c r="N676" s="1"/>
  <c r="Q675"/>
  <c r="Q674" s="1"/>
  <c r="Q673" s="1"/>
  <c r="Q672" s="1"/>
  <c r="N674"/>
  <c r="N673" s="1"/>
  <c r="N672" s="1"/>
  <c r="Q669"/>
  <c r="Q668" s="1"/>
  <c r="Q667" s="1"/>
  <c r="Q666" s="1"/>
  <c r="N668"/>
  <c r="N667" s="1"/>
  <c r="N666" s="1"/>
  <c r="Q665"/>
  <c r="Q664" s="1"/>
  <c r="Q663" s="1"/>
  <c r="Q662" s="1"/>
  <c r="N664"/>
  <c r="N663" s="1"/>
  <c r="N662" s="1"/>
  <c r="Q661"/>
  <c r="Q660" s="1"/>
  <c r="Q659" s="1"/>
  <c r="Q658" s="1"/>
  <c r="N660"/>
  <c r="N659" s="1"/>
  <c r="N658" s="1"/>
  <c r="Q657"/>
  <c r="Q656" s="1"/>
  <c r="Q655" s="1"/>
  <c r="Q654" s="1"/>
  <c r="N656"/>
  <c r="N655" s="1"/>
  <c r="N654" s="1"/>
  <c r="Q651"/>
  <c r="Q650" s="1"/>
  <c r="Q649" s="1"/>
  <c r="Q648" s="1"/>
  <c r="Q647" s="1"/>
  <c r="Q646" s="1"/>
  <c r="N650"/>
  <c r="N649" s="1"/>
  <c r="N648" s="1"/>
  <c r="N647" s="1"/>
  <c r="N646" s="1"/>
  <c r="Q645"/>
  <c r="Q644"/>
  <c r="N643"/>
  <c r="N642" s="1"/>
  <c r="N641" s="1"/>
  <c r="Q640"/>
  <c r="Q639" s="1"/>
  <c r="Q638" s="1"/>
  <c r="Q637" s="1"/>
  <c r="N639"/>
  <c r="N638" s="1"/>
  <c r="N637" s="1"/>
  <c r="Q636"/>
  <c r="Q635"/>
  <c r="N634"/>
  <c r="N633" s="1"/>
  <c r="N632" s="1"/>
  <c r="Q629"/>
  <c r="Q628" s="1"/>
  <c r="Q627" s="1"/>
  <c r="Q626" s="1"/>
  <c r="Q625" s="1"/>
  <c r="N628"/>
  <c r="N627" s="1"/>
  <c r="N626" s="1"/>
  <c r="N625" s="1"/>
  <c r="Q624"/>
  <c r="Q623" s="1"/>
  <c r="Q622" s="1"/>
  <c r="Q621" s="1"/>
  <c r="N623"/>
  <c r="N622" s="1"/>
  <c r="N621" s="1"/>
  <c r="Q620"/>
  <c r="Q619" s="1"/>
  <c r="Q618" s="1"/>
  <c r="Q617" s="1"/>
  <c r="N619"/>
  <c r="N618" s="1"/>
  <c r="N617" s="1"/>
  <c r="Q616"/>
  <c r="Q615" s="1"/>
  <c r="Q614" s="1"/>
  <c r="Q613" s="1"/>
  <c r="N615"/>
  <c r="N614" s="1"/>
  <c r="N613" s="1"/>
  <c r="Q611"/>
  <c r="Q610" s="1"/>
  <c r="Q609" s="1"/>
  <c r="Q608" s="1"/>
  <c r="N610"/>
  <c r="N609" s="1"/>
  <c r="N608" s="1"/>
  <c r="Q607"/>
  <c r="Q606" s="1"/>
  <c r="Q605" s="1"/>
  <c r="Q604" s="1"/>
  <c r="N606"/>
  <c r="N605" s="1"/>
  <c r="N604" s="1"/>
  <c r="Q603"/>
  <c r="Q602" s="1"/>
  <c r="Q601" s="1"/>
  <c r="Q600" s="1"/>
  <c r="N602"/>
  <c r="N601" s="1"/>
  <c r="N600" s="1"/>
  <c r="Q599"/>
  <c r="Q598" s="1"/>
  <c r="Q597" s="1"/>
  <c r="Q596" s="1"/>
  <c r="N598"/>
  <c r="N597" s="1"/>
  <c r="N596" s="1"/>
  <c r="Q595"/>
  <c r="Q594" s="1"/>
  <c r="Q593" s="1"/>
  <c r="Q592" s="1"/>
  <c r="N594"/>
  <c r="N593" s="1"/>
  <c r="N592" s="1"/>
  <c r="Q591"/>
  <c r="Q590" s="1"/>
  <c r="Q589" s="1"/>
  <c r="Q588" s="1"/>
  <c r="N590"/>
  <c r="N589" s="1"/>
  <c r="N588" s="1"/>
  <c r="Q585"/>
  <c r="Q584" s="1"/>
  <c r="Q583" s="1"/>
  <c r="Q582" s="1"/>
  <c r="N584"/>
  <c r="N583" s="1"/>
  <c r="N582" s="1"/>
  <c r="Q581"/>
  <c r="Q580" s="1"/>
  <c r="Q579" s="1"/>
  <c r="Q578" s="1"/>
  <c r="N580"/>
  <c r="N579" s="1"/>
  <c r="N578" s="1"/>
  <c r="Q577"/>
  <c r="Q576" s="1"/>
  <c r="Q575" s="1"/>
  <c r="Q574" s="1"/>
  <c r="N576"/>
  <c r="N575" s="1"/>
  <c r="N574" s="1"/>
  <c r="Q571"/>
  <c r="Q570"/>
  <c r="N569"/>
  <c r="N568" s="1"/>
  <c r="N567" s="1"/>
  <c r="Q566"/>
  <c r="Q565" s="1"/>
  <c r="Q564" s="1"/>
  <c r="Q563" s="1"/>
  <c r="N565"/>
  <c r="N564" s="1"/>
  <c r="N563" s="1"/>
  <c r="Q562"/>
  <c r="Q561"/>
  <c r="N560"/>
  <c r="N559" s="1"/>
  <c r="N558" s="1"/>
  <c r="Q557"/>
  <c r="Q556"/>
  <c r="Q555"/>
  <c r="N554"/>
  <c r="N553" s="1"/>
  <c r="N552" s="1"/>
  <c r="Q549"/>
  <c r="Q548" s="1"/>
  <c r="Q547" s="1"/>
  <c r="Q546" s="1"/>
  <c r="N548"/>
  <c r="N547" s="1"/>
  <c r="N546" s="1"/>
  <c r="Q545"/>
  <c r="Q544" s="1"/>
  <c r="Q543" s="1"/>
  <c r="Q542" s="1"/>
  <c r="N544"/>
  <c r="N543" s="1"/>
  <c r="N542" s="1"/>
  <c r="Q540"/>
  <c r="Q539"/>
  <c r="N538"/>
  <c r="N537" s="1"/>
  <c r="N536" s="1"/>
  <c r="Q535"/>
  <c r="Q534" s="1"/>
  <c r="Q533" s="1"/>
  <c r="Q532" s="1"/>
  <c r="N534"/>
  <c r="N533" s="1"/>
  <c r="N532" s="1"/>
  <c r="Q529"/>
  <c r="Q528"/>
  <c r="Q527"/>
  <c r="Q526"/>
  <c r="N525"/>
  <c r="N524" s="1"/>
  <c r="N523" s="1"/>
  <c r="N522" s="1"/>
  <c r="N521" s="1"/>
  <c r="Q519"/>
  <c r="Q518" s="1"/>
  <c r="Q517" s="1"/>
  <c r="Q516" s="1"/>
  <c r="Q515" s="1"/>
  <c r="Q514" s="1"/>
  <c r="N518"/>
  <c r="N517" s="1"/>
  <c r="N516" s="1"/>
  <c r="N515" s="1"/>
  <c r="N514" s="1"/>
  <c r="Q513"/>
  <c r="Q512" s="1"/>
  <c r="Q511" s="1"/>
  <c r="Q510" s="1"/>
  <c r="Q509" s="1"/>
  <c r="Q508" s="1"/>
  <c r="N512"/>
  <c r="N511" s="1"/>
  <c r="N510" s="1"/>
  <c r="N509" s="1"/>
  <c r="N508" s="1"/>
  <c r="Q507"/>
  <c r="Q506" s="1"/>
  <c r="Q505" s="1"/>
  <c r="Q504" s="1"/>
  <c r="N506"/>
  <c r="N505" s="1"/>
  <c r="N504" s="1"/>
  <c r="Q503"/>
  <c r="Q502"/>
  <c r="N501"/>
  <c r="N500" s="1"/>
  <c r="N499" s="1"/>
  <c r="Q495"/>
  <c r="Q494" s="1"/>
  <c r="Q493" s="1"/>
  <c r="Q492" s="1"/>
  <c r="N494"/>
  <c r="N493" s="1"/>
  <c r="N492" s="1"/>
  <c r="Q491"/>
  <c r="Q490" s="1"/>
  <c r="Q489" s="1"/>
  <c r="Q488" s="1"/>
  <c r="N490"/>
  <c r="N489" s="1"/>
  <c r="N488" s="1"/>
  <c r="Q487"/>
  <c r="Q486" s="1"/>
  <c r="Q485" s="1"/>
  <c r="Q484" s="1"/>
  <c r="N486"/>
  <c r="N485" s="1"/>
  <c r="N484" s="1"/>
  <c r="Q483"/>
  <c r="Q482" s="1"/>
  <c r="Q481" s="1"/>
  <c r="Q480" s="1"/>
  <c r="N482"/>
  <c r="N481" s="1"/>
  <c r="N480" s="1"/>
  <c r="Q479"/>
  <c r="Q478"/>
  <c r="N477"/>
  <c r="N476" s="1"/>
  <c r="Q475"/>
  <c r="Q474"/>
  <c r="Q473"/>
  <c r="N472"/>
  <c r="N471" s="1"/>
  <c r="Q468"/>
  <c r="Q467" s="1"/>
  <c r="Q466" s="1"/>
  <c r="Q465" s="1"/>
  <c r="N467"/>
  <c r="N466" s="1"/>
  <c r="N465" s="1"/>
  <c r="Q464"/>
  <c r="Q463" s="1"/>
  <c r="Q462" s="1"/>
  <c r="Q461" s="1"/>
  <c r="N463"/>
  <c r="N462" s="1"/>
  <c r="N461" s="1"/>
  <c r="Q460"/>
  <c r="Q459" s="1"/>
  <c r="Q458" s="1"/>
  <c r="Q457" s="1"/>
  <c r="N459"/>
  <c r="N458" s="1"/>
  <c r="N457" s="1"/>
  <c r="Q456"/>
  <c r="Q455"/>
  <c r="N454"/>
  <c r="N453" s="1"/>
  <c r="N452" s="1"/>
  <c r="Q450"/>
  <c r="Q449" s="1"/>
  <c r="Q448" s="1"/>
  <c r="Q447" s="1"/>
  <c r="Q446" s="1"/>
  <c r="N449"/>
  <c r="N448" s="1"/>
  <c r="N447" s="1"/>
  <c r="N446" s="1"/>
  <c r="Q444"/>
  <c r="Q443" s="1"/>
  <c r="Q442" s="1"/>
  <c r="Q441" s="1"/>
  <c r="N443"/>
  <c r="N442" s="1"/>
  <c r="N441" s="1"/>
  <c r="Q440"/>
  <c r="Q439"/>
  <c r="N438"/>
  <c r="N437" s="1"/>
  <c r="N436" s="1"/>
  <c r="Q435"/>
  <c r="Q434"/>
  <c r="N433"/>
  <c r="N432" s="1"/>
  <c r="N431" s="1"/>
  <c r="Q428"/>
  <c r="Q427"/>
  <c r="N426"/>
  <c r="N425" s="1"/>
  <c r="N424" s="1"/>
  <c r="N423" s="1"/>
  <c r="N422" s="1"/>
  <c r="Q421"/>
  <c r="Q420" s="1"/>
  <c r="Q419" s="1"/>
  <c r="Q418" s="1"/>
  <c r="N420"/>
  <c r="N419" s="1"/>
  <c r="N418" s="1"/>
  <c r="Q417"/>
  <c r="Q416" s="1"/>
  <c r="Q415" s="1"/>
  <c r="Q414" s="1"/>
  <c r="N414"/>
  <c r="Q413"/>
  <c r="Q412" s="1"/>
  <c r="Q411" s="1"/>
  <c r="Q410" s="1"/>
  <c r="N412"/>
  <c r="N411" s="1"/>
  <c r="N410" s="1"/>
  <c r="Q406"/>
  <c r="Q405"/>
  <c r="N404"/>
  <c r="N403" s="1"/>
  <c r="N402" s="1"/>
  <c r="N401" s="1"/>
  <c r="N400" s="1"/>
  <c r="Q399"/>
  <c r="Q398" s="1"/>
  <c r="Q397" s="1"/>
  <c r="Q396" s="1"/>
  <c r="N398"/>
  <c r="N397" s="1"/>
  <c r="N396" s="1"/>
  <c r="Q395"/>
  <c r="Q394" s="1"/>
  <c r="Q393" s="1"/>
  <c r="N394"/>
  <c r="N393" s="1"/>
  <c r="Q392"/>
  <c r="Q391" s="1"/>
  <c r="Q390" s="1"/>
  <c r="N391"/>
  <c r="N390" s="1"/>
  <c r="Q388"/>
  <c r="Q387" s="1"/>
  <c r="Q386" s="1"/>
  <c r="N387"/>
  <c r="N386" s="1"/>
  <c r="Q385"/>
  <c r="Q384" s="1"/>
  <c r="Q383" s="1"/>
  <c r="N384"/>
  <c r="N383" s="1"/>
  <c r="Q379"/>
  <c r="Q378" s="1"/>
  <c r="Q377" s="1"/>
  <c r="Q376" s="1"/>
  <c r="N378"/>
  <c r="N377" s="1"/>
  <c r="N376" s="1"/>
  <c r="Q375"/>
  <c r="Q374" s="1"/>
  <c r="Q373" s="1"/>
  <c r="Q372" s="1"/>
  <c r="N374"/>
  <c r="N373" s="1"/>
  <c r="N372" s="1"/>
  <c r="Q371"/>
  <c r="Q370" s="1"/>
  <c r="Q369" s="1"/>
  <c r="N370"/>
  <c r="N369" s="1"/>
  <c r="Q368"/>
  <c r="Q367" s="1"/>
  <c r="Q366" s="1"/>
  <c r="N367"/>
  <c r="N366" s="1"/>
  <c r="Q364"/>
  <c r="Q363" s="1"/>
  <c r="Q362" s="1"/>
  <c r="Q361" s="1"/>
  <c r="N363"/>
  <c r="N362" s="1"/>
  <c r="N361" s="1"/>
  <c r="Q360"/>
  <c r="Q359" s="1"/>
  <c r="Q358" s="1"/>
  <c r="Q357" s="1"/>
  <c r="N359"/>
  <c r="N358" s="1"/>
  <c r="N357" s="1"/>
  <c r="Q356"/>
  <c r="Q355" s="1"/>
  <c r="Q354" s="1"/>
  <c r="Q353" s="1"/>
  <c r="N355"/>
  <c r="N354" s="1"/>
  <c r="N353" s="1"/>
  <c r="Q352"/>
  <c r="Q351" s="1"/>
  <c r="Q350" s="1"/>
  <c r="Q349" s="1"/>
  <c r="N351"/>
  <c r="N350" s="1"/>
  <c r="N349" s="1"/>
  <c r="Q347"/>
  <c r="Q346" s="1"/>
  <c r="Q345" s="1"/>
  <c r="Q344" s="1"/>
  <c r="Q343" s="1"/>
  <c r="N346"/>
  <c r="N345" s="1"/>
  <c r="N344" s="1"/>
  <c r="N343" s="1"/>
  <c r="Q342"/>
  <c r="Q341" s="1"/>
  <c r="Q340" s="1"/>
  <c r="Q339" s="1"/>
  <c r="N341"/>
  <c r="N340" s="1"/>
  <c r="N339" s="1"/>
  <c r="Q338"/>
  <c r="Q337" s="1"/>
  <c r="Q336" s="1"/>
  <c r="Q335" s="1"/>
  <c r="N337"/>
  <c r="N336" s="1"/>
  <c r="N335" s="1"/>
  <c r="Q334"/>
  <c r="Q333"/>
  <c r="Q332"/>
  <c r="N331"/>
  <c r="N330" s="1"/>
  <c r="N329" s="1"/>
  <c r="Q328"/>
  <c r="Q327" s="1"/>
  <c r="Q326" s="1"/>
  <c r="Q325" s="1"/>
  <c r="N327"/>
  <c r="N326" s="1"/>
  <c r="N325" s="1"/>
  <c r="Q322"/>
  <c r="Q321" s="1"/>
  <c r="Q320" s="1"/>
  <c r="Q319" s="1"/>
  <c r="N321"/>
  <c r="N320" s="1"/>
  <c r="N319" s="1"/>
  <c r="Q318"/>
  <c r="Q317" s="1"/>
  <c r="Q316" s="1"/>
  <c r="Q315" s="1"/>
  <c r="N317"/>
  <c r="N316" s="1"/>
  <c r="N315" s="1"/>
  <c r="Q314"/>
  <c r="Q313" s="1"/>
  <c r="Q312" s="1"/>
  <c r="Q311" s="1"/>
  <c r="N313"/>
  <c r="N312" s="1"/>
  <c r="N311" s="1"/>
  <c r="Q310"/>
  <c r="Q309" s="1"/>
  <c r="Q308" s="1"/>
  <c r="Q307" s="1"/>
  <c r="N309"/>
  <c r="N308" s="1"/>
  <c r="N307" s="1"/>
  <c r="Q303"/>
  <c r="Q302" s="1"/>
  <c r="Q301" s="1"/>
  <c r="Q300" s="1"/>
  <c r="Q299" s="1"/>
  <c r="N302"/>
  <c r="N301" s="1"/>
  <c r="N300" s="1"/>
  <c r="N299" s="1"/>
  <c r="Q298"/>
  <c r="Q297" s="1"/>
  <c r="Q296" s="1"/>
  <c r="Q295" s="1"/>
  <c r="N297"/>
  <c r="N296" s="1"/>
  <c r="N295" s="1"/>
  <c r="Q294"/>
  <c r="Q293" s="1"/>
  <c r="Q292" s="1"/>
  <c r="Q291" s="1"/>
  <c r="N293"/>
  <c r="N292" s="1"/>
  <c r="N291" s="1"/>
  <c r="Q290"/>
  <c r="Q289" s="1"/>
  <c r="Q288" s="1"/>
  <c r="Q287" s="1"/>
  <c r="N289"/>
  <c r="N288" s="1"/>
  <c r="N287" s="1"/>
  <c r="Q286"/>
  <c r="Q285" s="1"/>
  <c r="Q284" s="1"/>
  <c r="Q283" s="1"/>
  <c r="N285"/>
  <c r="N284" s="1"/>
  <c r="N283" s="1"/>
  <c r="Q282"/>
  <c r="Q281" s="1"/>
  <c r="Q280" s="1"/>
  <c r="Q279" s="1"/>
  <c r="N281"/>
  <c r="N280" s="1"/>
  <c r="N279" s="1"/>
  <c r="Q278"/>
  <c r="Q277" s="1"/>
  <c r="Q276" s="1"/>
  <c r="Q275" s="1"/>
  <c r="N277"/>
  <c r="N276" s="1"/>
  <c r="N275" s="1"/>
  <c r="Q272"/>
  <c r="Q271" s="1"/>
  <c r="Q270" s="1"/>
  <c r="Q269" s="1"/>
  <c r="Q268" s="1"/>
  <c r="Q267" s="1"/>
  <c r="N271"/>
  <c r="N270" s="1"/>
  <c r="N269" s="1"/>
  <c r="N268" s="1"/>
  <c r="N267" s="1"/>
  <c r="Q266"/>
  <c r="Q265" s="1"/>
  <c r="Q264" s="1"/>
  <c r="Q263" s="1"/>
  <c r="Q262" s="1"/>
  <c r="N265"/>
  <c r="N264" s="1"/>
  <c r="N263" s="1"/>
  <c r="N262" s="1"/>
  <c r="Q261"/>
  <c r="Q260" s="1"/>
  <c r="Q259" s="1"/>
  <c r="Q258" s="1"/>
  <c r="N260"/>
  <c r="N259" s="1"/>
  <c r="N258" s="1"/>
  <c r="Q257"/>
  <c r="Q256" s="1"/>
  <c r="Q255" s="1"/>
  <c r="Q254" s="1"/>
  <c r="N256"/>
  <c r="N255" s="1"/>
  <c r="N254" s="1"/>
  <c r="Q253"/>
  <c r="Q252" s="1"/>
  <c r="Q251" s="1"/>
  <c r="Q250" s="1"/>
  <c r="N252"/>
  <c r="N251" s="1"/>
  <c r="N250" s="1"/>
  <c r="Q249"/>
  <c r="Q248"/>
  <c r="N247"/>
  <c r="N246" s="1"/>
  <c r="N245" s="1"/>
  <c r="Q244"/>
  <c r="Q243" s="1"/>
  <c r="Q242" s="1"/>
  <c r="Q241" s="1"/>
  <c r="N243"/>
  <c r="N242" s="1"/>
  <c r="N241" s="1"/>
  <c r="Q238"/>
  <c r="Q237" s="1"/>
  <c r="Q236" s="1"/>
  <c r="Q235" s="1"/>
  <c r="Q234" s="1"/>
  <c r="N237"/>
  <c r="N236" s="1"/>
  <c r="N235" s="1"/>
  <c r="N234" s="1"/>
  <c r="Q233"/>
  <c r="Q232" s="1"/>
  <c r="Q231" s="1"/>
  <c r="Q230" s="1"/>
  <c r="N232"/>
  <c r="N231" s="1"/>
  <c r="N230" s="1"/>
  <c r="Q229"/>
  <c r="Q228" s="1"/>
  <c r="Q227" s="1"/>
  <c r="Q226" s="1"/>
  <c r="N228"/>
  <c r="N227" s="1"/>
  <c r="N226" s="1"/>
  <c r="Q224"/>
  <c r="Q223" s="1"/>
  <c r="Q222" s="1"/>
  <c r="Q221" s="1"/>
  <c r="N223"/>
  <c r="N222" s="1"/>
  <c r="N221" s="1"/>
  <c r="Q220"/>
  <c r="Q219" s="1"/>
  <c r="Q218" s="1"/>
  <c r="Q217" s="1"/>
  <c r="N219"/>
  <c r="N218" s="1"/>
  <c r="N217" s="1"/>
  <c r="Q216"/>
  <c r="Q215" s="1"/>
  <c r="Q214" s="1"/>
  <c r="Q213" s="1"/>
  <c r="N215"/>
  <c r="N214" s="1"/>
  <c r="N213" s="1"/>
  <c r="Q212"/>
  <c r="Q211" s="1"/>
  <c r="Q210" s="1"/>
  <c r="Q209" s="1"/>
  <c r="N211"/>
  <c r="N210" s="1"/>
  <c r="N209" s="1"/>
  <c r="Q208"/>
  <c r="Q207" s="1"/>
  <c r="Q206" s="1"/>
  <c r="Q205" s="1"/>
  <c r="N207"/>
  <c r="N206" s="1"/>
  <c r="N205" s="1"/>
  <c r="Q204"/>
  <c r="Q203"/>
  <c r="Q202"/>
  <c r="N201"/>
  <c r="N200" s="1"/>
  <c r="N199" s="1"/>
  <c r="Q198"/>
  <c r="Q197" s="1"/>
  <c r="Q196" s="1"/>
  <c r="Q195" s="1"/>
  <c r="N197"/>
  <c r="N196" s="1"/>
  <c r="N195" s="1"/>
  <c r="Q194"/>
  <c r="Q193" s="1"/>
  <c r="Q192" s="1"/>
  <c r="Q191" s="1"/>
  <c r="N193"/>
  <c r="N192" s="1"/>
  <c r="N191" s="1"/>
  <c r="Q190"/>
  <c r="Q189" s="1"/>
  <c r="Q188" s="1"/>
  <c r="Q187" s="1"/>
  <c r="N189"/>
  <c r="N188" s="1"/>
  <c r="N187" s="1"/>
  <c r="Q184"/>
  <c r="Q183"/>
  <c r="N182"/>
  <c r="N181" s="1"/>
  <c r="N180" s="1"/>
  <c r="Q179"/>
  <c r="Q178"/>
  <c r="N177"/>
  <c r="N176" s="1"/>
  <c r="N175" s="1"/>
  <c r="Q174"/>
  <c r="Q173"/>
  <c r="N172"/>
  <c r="N171" s="1"/>
  <c r="N170" s="1"/>
  <c r="Q169"/>
  <c r="Q168"/>
  <c r="N167"/>
  <c r="N166" s="1"/>
  <c r="N165" s="1"/>
  <c r="Q161"/>
  <c r="Q160" s="1"/>
  <c r="Q159" s="1"/>
  <c r="Q158" s="1"/>
  <c r="Q157" s="1"/>
  <c r="N160"/>
  <c r="N159" s="1"/>
  <c r="N158" s="1"/>
  <c r="N157" s="1"/>
  <c r="Q156"/>
  <c r="Q155" s="1"/>
  <c r="Q154" s="1"/>
  <c r="N155"/>
  <c r="N154" s="1"/>
  <c r="Q153"/>
  <c r="Q152" s="1"/>
  <c r="Q151" s="1"/>
  <c r="N152"/>
  <c r="N151" s="1"/>
  <c r="Q150"/>
  <c r="Q149" s="1"/>
  <c r="Q148" s="1"/>
  <c r="N149"/>
  <c r="N148" s="1"/>
  <c r="Q146"/>
  <c r="Q145" s="1"/>
  <c r="Q144" s="1"/>
  <c r="Q143" s="1"/>
  <c r="N145"/>
  <c r="N144" s="1"/>
  <c r="N143" s="1"/>
  <c r="Q141"/>
  <c r="Q140"/>
  <c r="N139"/>
  <c r="N138" s="1"/>
  <c r="N137" s="1"/>
  <c r="N136" s="1"/>
  <c r="Q135"/>
  <c r="Q134" s="1"/>
  <c r="Q133" s="1"/>
  <c r="N134"/>
  <c r="N133" s="1"/>
  <c r="Q132"/>
  <c r="Q131" s="1"/>
  <c r="Q130" s="1"/>
  <c r="N131"/>
  <c r="N130" s="1"/>
  <c r="Q129"/>
  <c r="Q128"/>
  <c r="N127"/>
  <c r="N126" s="1"/>
  <c r="Q124"/>
  <c r="Q123" s="1"/>
  <c r="Q122" s="1"/>
  <c r="N123"/>
  <c r="N122" s="1"/>
  <c r="Q121"/>
  <c r="Q120"/>
  <c r="Q119"/>
  <c r="N118"/>
  <c r="N117" s="1"/>
  <c r="Q116"/>
  <c r="Q115"/>
  <c r="Q114"/>
  <c r="N113"/>
  <c r="N112" s="1"/>
  <c r="Q110"/>
  <c r="Q109" s="1"/>
  <c r="Q108" s="1"/>
  <c r="Q107" s="1"/>
  <c r="N109"/>
  <c r="N108" s="1"/>
  <c r="N107" s="1"/>
  <c r="Q101"/>
  <c r="Q100" s="1"/>
  <c r="Q99" s="1"/>
  <c r="Q98" s="1"/>
  <c r="Q97" s="1"/>
  <c r="N100"/>
  <c r="N99" s="1"/>
  <c r="N98" s="1"/>
  <c r="N97" s="1"/>
  <c r="Q96"/>
  <c r="Q95"/>
  <c r="Q94"/>
  <c r="N93"/>
  <c r="N92" s="1"/>
  <c r="N91" s="1"/>
  <c r="N90" s="1"/>
  <c r="Q89"/>
  <c r="Q88" s="1"/>
  <c r="Q87" s="1"/>
  <c r="Q86" s="1"/>
  <c r="N88"/>
  <c r="N87" s="1"/>
  <c r="N86" s="1"/>
  <c r="Q85"/>
  <c r="Q84" s="1"/>
  <c r="Q83" s="1"/>
  <c r="Q82" s="1"/>
  <c r="N84"/>
  <c r="N83" s="1"/>
  <c r="N82" s="1"/>
  <c r="Q81"/>
  <c r="Q80" s="1"/>
  <c r="Q79" s="1"/>
  <c r="Q78" s="1"/>
  <c r="N80"/>
  <c r="N79" s="1"/>
  <c r="N78" s="1"/>
  <c r="Q77"/>
  <c r="Q76" s="1"/>
  <c r="Q75" s="1"/>
  <c r="Q74" s="1"/>
  <c r="N76"/>
  <c r="N75" s="1"/>
  <c r="N74" s="1"/>
  <c r="Q73"/>
  <c r="Q72"/>
  <c r="N71"/>
  <c r="N70" s="1"/>
  <c r="N69" s="1"/>
  <c r="Q68"/>
  <c r="Q67" s="1"/>
  <c r="Q66" s="1"/>
  <c r="Q65" s="1"/>
  <c r="N67"/>
  <c r="N66" s="1"/>
  <c r="N65" s="1"/>
  <c r="Q63"/>
  <c r="Q62"/>
  <c r="N61"/>
  <c r="N60" s="1"/>
  <c r="N59" s="1"/>
  <c r="Q58"/>
  <c r="Q57"/>
  <c r="N56"/>
  <c r="N55" s="1"/>
  <c r="N54" s="1"/>
  <c r="Q52"/>
  <c r="Q51" s="1"/>
  <c r="Q50" s="1"/>
  <c r="N51"/>
  <c r="N50" s="1"/>
  <c r="Q49"/>
  <c r="Q48" s="1"/>
  <c r="Q47" s="1"/>
  <c r="N48"/>
  <c r="N47" s="1"/>
  <c r="Q45"/>
  <c r="Q44" s="1"/>
  <c r="Q43" s="1"/>
  <c r="Q42" s="1"/>
  <c r="N44"/>
  <c r="N43" s="1"/>
  <c r="N42" s="1"/>
  <c r="Q41"/>
  <c r="Q40"/>
  <c r="N39"/>
  <c r="N38" s="1"/>
  <c r="N37" s="1"/>
  <c r="Q36"/>
  <c r="Q35"/>
  <c r="N34"/>
  <c r="N33" s="1"/>
  <c r="N32" s="1"/>
  <c r="Q31"/>
  <c r="Q30"/>
  <c r="N29"/>
  <c r="N28" s="1"/>
  <c r="N27" s="1"/>
  <c r="Q26"/>
  <c r="Q25"/>
  <c r="N24"/>
  <c r="N23" s="1"/>
  <c r="Q22"/>
  <c r="Q21"/>
  <c r="N20"/>
  <c r="N19" s="1"/>
  <c r="K1036"/>
  <c r="K1040"/>
  <c r="K1032"/>
  <c r="M1032" s="1"/>
  <c r="K1028"/>
  <c r="K1025"/>
  <c r="K1021"/>
  <c r="M1021" s="1"/>
  <c r="K1017"/>
  <c r="K1012"/>
  <c r="K1008"/>
  <c r="M1008" s="1"/>
  <c r="K1007"/>
  <c r="M1007" s="1"/>
  <c r="K1006"/>
  <c r="M1006" s="1"/>
  <c r="K1002"/>
  <c r="M1002" s="1"/>
  <c r="K1001"/>
  <c r="M1001" s="1"/>
  <c r="K997"/>
  <c r="M997" s="1"/>
  <c r="K996"/>
  <c r="M996" s="1"/>
  <c r="K995"/>
  <c r="M995" s="1"/>
  <c r="K991"/>
  <c r="M991" s="1"/>
  <c r="K990"/>
  <c r="M990" s="1"/>
  <c r="K986"/>
  <c r="M986" s="1"/>
  <c r="K985"/>
  <c r="M985" s="1"/>
  <c r="K984"/>
  <c r="M984" s="1"/>
  <c r="K980"/>
  <c r="M980" s="1"/>
  <c r="K979"/>
  <c r="M979" s="1"/>
  <c r="K978"/>
  <c r="M978" s="1"/>
  <c r="K974"/>
  <c r="M974" s="1"/>
  <c r="M973"/>
  <c r="M972"/>
  <c r="K967"/>
  <c r="M967" s="1"/>
  <c r="K964"/>
  <c r="M964" s="1"/>
  <c r="K960"/>
  <c r="M960" s="1"/>
  <c r="K959"/>
  <c r="M959" s="1"/>
  <c r="K958"/>
  <c r="M958" s="1"/>
  <c r="K957"/>
  <c r="M957" s="1"/>
  <c r="K954"/>
  <c r="M954" s="1"/>
  <c r="K953"/>
  <c r="M953" s="1"/>
  <c r="K949"/>
  <c r="K945"/>
  <c r="M945" s="1"/>
  <c r="K941"/>
  <c r="K937"/>
  <c r="M937" s="1"/>
  <c r="K936"/>
  <c r="K930"/>
  <c r="M930" s="1"/>
  <c r="K929"/>
  <c r="M929" s="1"/>
  <c r="K926"/>
  <c r="K923"/>
  <c r="K916"/>
  <c r="M916" s="1"/>
  <c r="K912"/>
  <c r="K906"/>
  <c r="M906" s="1"/>
  <c r="K902"/>
  <c r="K898"/>
  <c r="K892"/>
  <c r="K888"/>
  <c r="K882"/>
  <c r="M882" s="1"/>
  <c r="K878"/>
  <c r="K872"/>
  <c r="K867"/>
  <c r="K862"/>
  <c r="M862" s="1"/>
  <c r="K857"/>
  <c r="K853"/>
  <c r="K848"/>
  <c r="K844"/>
  <c r="M844" s="1"/>
  <c r="K843"/>
  <c r="M843" s="1"/>
  <c r="K839"/>
  <c r="K833"/>
  <c r="M833" s="1"/>
  <c r="K828"/>
  <c r="K824"/>
  <c r="M824" s="1"/>
  <c r="K820"/>
  <c r="M820" s="1"/>
  <c r="K816"/>
  <c r="M816" s="1"/>
  <c r="K812"/>
  <c r="K807"/>
  <c r="M807" s="1"/>
  <c r="K803"/>
  <c r="K799"/>
  <c r="M799" s="1"/>
  <c r="K795"/>
  <c r="M795" s="1"/>
  <c r="K791"/>
  <c r="K787"/>
  <c r="K782"/>
  <c r="M782" s="1"/>
  <c r="K778"/>
  <c r="K774"/>
  <c r="K770"/>
  <c r="M770" s="1"/>
  <c r="K766"/>
  <c r="K762"/>
  <c r="K757"/>
  <c r="M757" s="1"/>
  <c r="K753"/>
  <c r="K749"/>
  <c r="K744"/>
  <c r="M744" s="1"/>
  <c r="K739"/>
  <c r="M739" s="1"/>
  <c r="K735"/>
  <c r="K731"/>
  <c r="M731" s="1"/>
  <c r="K724"/>
  <c r="M724" s="1"/>
  <c r="K720"/>
  <c r="K716"/>
  <c r="M716" s="1"/>
  <c r="K712"/>
  <c r="K708"/>
  <c r="M708" s="1"/>
  <c r="K704"/>
  <c r="K699"/>
  <c r="K695"/>
  <c r="K689"/>
  <c r="M689" s="1"/>
  <c r="K688"/>
  <c r="M688" s="1"/>
  <c r="K684"/>
  <c r="K680"/>
  <c r="M680" s="1"/>
  <c r="K679"/>
  <c r="M679" s="1"/>
  <c r="K675"/>
  <c r="M675" s="1"/>
  <c r="K669"/>
  <c r="M669" s="1"/>
  <c r="K665"/>
  <c r="K661"/>
  <c r="M661" s="1"/>
  <c r="K657"/>
  <c r="K651"/>
  <c r="K645"/>
  <c r="M645" s="1"/>
  <c r="K644"/>
  <c r="M644" s="1"/>
  <c r="K640"/>
  <c r="M640" s="1"/>
  <c r="K636"/>
  <c r="M636" s="1"/>
  <c r="K635"/>
  <c r="M635" s="1"/>
  <c r="K629"/>
  <c r="K624"/>
  <c r="M624" s="1"/>
  <c r="K620"/>
  <c r="K616"/>
  <c r="K611"/>
  <c r="M611" s="1"/>
  <c r="K607"/>
  <c r="K603"/>
  <c r="M603" s="1"/>
  <c r="K599"/>
  <c r="K595"/>
  <c r="M595" s="1"/>
  <c r="K591"/>
  <c r="K585"/>
  <c r="K581"/>
  <c r="K577"/>
  <c r="M577" s="1"/>
  <c r="K571"/>
  <c r="M571" s="1"/>
  <c r="K570"/>
  <c r="M570" s="1"/>
  <c r="K566"/>
  <c r="K562"/>
  <c r="K561"/>
  <c r="M561" s="1"/>
  <c r="K557"/>
  <c r="M557" s="1"/>
  <c r="K556"/>
  <c r="M556" s="1"/>
  <c r="K555"/>
  <c r="K549"/>
  <c r="K545"/>
  <c r="K540"/>
  <c r="M540" s="1"/>
  <c r="K539"/>
  <c r="M539" s="1"/>
  <c r="K535"/>
  <c r="M535" s="1"/>
  <c r="K529"/>
  <c r="M529" s="1"/>
  <c r="K528"/>
  <c r="M528" s="1"/>
  <c r="K527"/>
  <c r="M527" s="1"/>
  <c r="K526"/>
  <c r="M526" s="1"/>
  <c r="K519"/>
  <c r="K513"/>
  <c r="K507"/>
  <c r="M507" s="1"/>
  <c r="K503"/>
  <c r="M503" s="1"/>
  <c r="K502"/>
  <c r="K495"/>
  <c r="M495" s="1"/>
  <c r="K491"/>
  <c r="K487"/>
  <c r="K483"/>
  <c r="K479"/>
  <c r="M479" s="1"/>
  <c r="K478"/>
  <c r="M478" s="1"/>
  <c r="K475"/>
  <c r="M475" s="1"/>
  <c r="K474"/>
  <c r="M474" s="1"/>
  <c r="K473"/>
  <c r="M473" s="1"/>
  <c r="K468"/>
  <c r="M468" s="1"/>
  <c r="K464"/>
  <c r="K460"/>
  <c r="K456"/>
  <c r="M456" s="1"/>
  <c r="K455"/>
  <c r="M455" s="1"/>
  <c r="K450"/>
  <c r="M450" s="1"/>
  <c r="K444"/>
  <c r="M444" s="1"/>
  <c r="K440"/>
  <c r="M440" s="1"/>
  <c r="K439"/>
  <c r="M439" s="1"/>
  <c r="K435"/>
  <c r="M435" s="1"/>
  <c r="K434"/>
  <c r="M434" s="1"/>
  <c r="K428"/>
  <c r="M428" s="1"/>
  <c r="K427"/>
  <c r="M427" s="1"/>
  <c r="K421"/>
  <c r="K417"/>
  <c r="K413"/>
  <c r="K406"/>
  <c r="M406" s="1"/>
  <c r="K405"/>
  <c r="M405" s="1"/>
  <c r="K399"/>
  <c r="M399" s="1"/>
  <c r="K395"/>
  <c r="M395" s="1"/>
  <c r="K392"/>
  <c r="K388"/>
  <c r="K385"/>
  <c r="K379"/>
  <c r="K375"/>
  <c r="K371"/>
  <c r="K368"/>
  <c r="K364"/>
  <c r="K360"/>
  <c r="M360" s="1"/>
  <c r="K356"/>
  <c r="M356" s="1"/>
  <c r="K352"/>
  <c r="M352" s="1"/>
  <c r="K347"/>
  <c r="K342"/>
  <c r="K338"/>
  <c r="K334"/>
  <c r="M334" s="1"/>
  <c r="K333"/>
  <c r="M333" s="1"/>
  <c r="K332"/>
  <c r="M332" s="1"/>
  <c r="K328"/>
  <c r="M328" s="1"/>
  <c r="K322"/>
  <c r="K318"/>
  <c r="K314"/>
  <c r="K310"/>
  <c r="K303"/>
  <c r="M303" s="1"/>
  <c r="K298"/>
  <c r="M298" s="1"/>
  <c r="K294"/>
  <c r="K290"/>
  <c r="M290" s="1"/>
  <c r="K286"/>
  <c r="K282"/>
  <c r="M282" s="1"/>
  <c r="K278"/>
  <c r="K272"/>
  <c r="K266"/>
  <c r="M266" s="1"/>
  <c r="K261"/>
  <c r="K257"/>
  <c r="K253"/>
  <c r="K249"/>
  <c r="M249" s="1"/>
  <c r="K248"/>
  <c r="M248" s="1"/>
  <c r="K244"/>
  <c r="K238"/>
  <c r="M238" s="1"/>
  <c r="K233"/>
  <c r="K229"/>
  <c r="K224"/>
  <c r="K220"/>
  <c r="K216"/>
  <c r="K212"/>
  <c r="K208"/>
  <c r="K204"/>
  <c r="M204" s="1"/>
  <c r="K203"/>
  <c r="M203" s="1"/>
  <c r="K202"/>
  <c r="M202" s="1"/>
  <c r="K198"/>
  <c r="K194"/>
  <c r="K190"/>
  <c r="K184"/>
  <c r="M184" s="1"/>
  <c r="K183"/>
  <c r="M183" s="1"/>
  <c r="K179"/>
  <c r="M179" s="1"/>
  <c r="K178"/>
  <c r="M178" s="1"/>
  <c r="K174"/>
  <c r="M174" s="1"/>
  <c r="K173"/>
  <c r="M173" s="1"/>
  <c r="K169"/>
  <c r="M169" s="1"/>
  <c r="K168"/>
  <c r="M168" s="1"/>
  <c r="K161"/>
  <c r="M161" s="1"/>
  <c r="K156"/>
  <c r="K153"/>
  <c r="K150"/>
  <c r="K146"/>
  <c r="K141"/>
  <c r="M141" s="1"/>
  <c r="K140"/>
  <c r="M140" s="1"/>
  <c r="K135"/>
  <c r="K132"/>
  <c r="K129"/>
  <c r="M129" s="1"/>
  <c r="K128"/>
  <c r="M128" s="1"/>
  <c r="K124"/>
  <c r="M124" s="1"/>
  <c r="K121"/>
  <c r="M121" s="1"/>
  <c r="K120"/>
  <c r="M120" s="1"/>
  <c r="K119"/>
  <c r="M119" s="1"/>
  <c r="K116"/>
  <c r="M116" s="1"/>
  <c r="K115"/>
  <c r="M115" s="1"/>
  <c r="K114"/>
  <c r="M114" s="1"/>
  <c r="K110"/>
  <c r="M110" s="1"/>
  <c r="K101"/>
  <c r="K96"/>
  <c r="M96" s="1"/>
  <c r="K95"/>
  <c r="M95" s="1"/>
  <c r="K94"/>
  <c r="M94" s="1"/>
  <c r="K89"/>
  <c r="M89" s="1"/>
  <c r="K85"/>
  <c r="K81"/>
  <c r="K77"/>
  <c r="K73"/>
  <c r="M73" s="1"/>
  <c r="K72"/>
  <c r="M72" s="1"/>
  <c r="K68"/>
  <c r="M68" s="1"/>
  <c r="K63"/>
  <c r="M63" s="1"/>
  <c r="K62"/>
  <c r="K58"/>
  <c r="M58" s="1"/>
  <c r="K57"/>
  <c r="M57" s="1"/>
  <c r="K52"/>
  <c r="K49"/>
  <c r="K45"/>
  <c r="M45" s="1"/>
  <c r="K41"/>
  <c r="M41" s="1"/>
  <c r="K40"/>
  <c r="M40" s="1"/>
  <c r="K36"/>
  <c r="M36" s="1"/>
  <c r="K35"/>
  <c r="M35" s="1"/>
  <c r="K31"/>
  <c r="K30"/>
  <c r="M30" s="1"/>
  <c r="K26"/>
  <c r="M26" s="1"/>
  <c r="K25"/>
  <c r="M25" s="1"/>
  <c r="K22"/>
  <c r="M22" s="1"/>
  <c r="M21"/>
  <c r="K1020"/>
  <c r="K815"/>
  <c r="F1039"/>
  <c r="F1038" s="1"/>
  <c r="F1037" s="1"/>
  <c r="F1035"/>
  <c r="F1034" s="1"/>
  <c r="F1033" s="1"/>
  <c r="F1031"/>
  <c r="F1030" s="1"/>
  <c r="F1029" s="1"/>
  <c r="F1027"/>
  <c r="F1026" s="1"/>
  <c r="F1024"/>
  <c r="F1023" s="1"/>
  <c r="F1020"/>
  <c r="F1019" s="1"/>
  <c r="F1018" s="1"/>
  <c r="F1016"/>
  <c r="F1015" s="1"/>
  <c r="F1014" s="1"/>
  <c r="F1011"/>
  <c r="F1010" s="1"/>
  <c r="F1009" s="1"/>
  <c r="F1005"/>
  <c r="F1004" s="1"/>
  <c r="F1003" s="1"/>
  <c r="F1000"/>
  <c r="F999" s="1"/>
  <c r="F998" s="1"/>
  <c r="F994"/>
  <c r="F993" s="1"/>
  <c r="F992" s="1"/>
  <c r="F989"/>
  <c r="F988" s="1"/>
  <c r="F987" s="1"/>
  <c r="F983"/>
  <c r="F982" s="1"/>
  <c r="F981" s="1"/>
  <c r="F977"/>
  <c r="F976" s="1"/>
  <c r="F975" s="1"/>
  <c r="F971"/>
  <c r="F970" s="1"/>
  <c r="F969" s="1"/>
  <c r="F966"/>
  <c r="F965" s="1"/>
  <c r="F963"/>
  <c r="F962" s="1"/>
  <c r="F956"/>
  <c r="F955" s="1"/>
  <c r="F952"/>
  <c r="F951" s="1"/>
  <c r="F948"/>
  <c r="F947" s="1"/>
  <c r="F946" s="1"/>
  <c r="F944"/>
  <c r="F943" s="1"/>
  <c r="F942" s="1"/>
  <c r="F940"/>
  <c r="F939" s="1"/>
  <c r="F938" s="1"/>
  <c r="F935"/>
  <c r="F934" s="1"/>
  <c r="F933" s="1"/>
  <c r="F928"/>
  <c r="F927" s="1"/>
  <c r="F925"/>
  <c r="F924" s="1"/>
  <c r="F922"/>
  <c r="F921" s="1"/>
  <c r="F915"/>
  <c r="F914" s="1"/>
  <c r="F913" s="1"/>
  <c r="F911"/>
  <c r="F910" s="1"/>
  <c r="F909" s="1"/>
  <c r="F905"/>
  <c r="F904" s="1"/>
  <c r="F903" s="1"/>
  <c r="F901"/>
  <c r="F900" s="1"/>
  <c r="F899" s="1"/>
  <c r="F897"/>
  <c r="F896" s="1"/>
  <c r="F895" s="1"/>
  <c r="F891"/>
  <c r="F890" s="1"/>
  <c r="F889" s="1"/>
  <c r="F887"/>
  <c r="F886" s="1"/>
  <c r="F885" s="1"/>
  <c r="F881"/>
  <c r="F880" s="1"/>
  <c r="F879" s="1"/>
  <c r="F877"/>
  <c r="F876" s="1"/>
  <c r="F875" s="1"/>
  <c r="F871"/>
  <c r="F870" s="1"/>
  <c r="F869" s="1"/>
  <c r="F868" s="1"/>
  <c r="F866"/>
  <c r="F865" s="1"/>
  <c r="F864" s="1"/>
  <c r="F863" s="1"/>
  <c r="F861"/>
  <c r="F860" s="1"/>
  <c r="F859" s="1"/>
  <c r="F858" s="1"/>
  <c r="F856"/>
  <c r="F855" s="1"/>
  <c r="F854" s="1"/>
  <c r="F852"/>
  <c r="F851" s="1"/>
  <c r="F850" s="1"/>
  <c r="F847"/>
  <c r="F846" s="1"/>
  <c r="F845" s="1"/>
  <c r="F842"/>
  <c r="F841" s="1"/>
  <c r="F840" s="1"/>
  <c r="F838"/>
  <c r="F837" s="1"/>
  <c r="F836" s="1"/>
  <c r="F832"/>
  <c r="F831" s="1"/>
  <c r="F830" s="1"/>
  <c r="F829" s="1"/>
  <c r="F827"/>
  <c r="F826" s="1"/>
  <c r="F825" s="1"/>
  <c r="F823"/>
  <c r="F822" s="1"/>
  <c r="F821" s="1"/>
  <c r="F819"/>
  <c r="F818" s="1"/>
  <c r="F817" s="1"/>
  <c r="F815"/>
  <c r="F814" s="1"/>
  <c r="F813" s="1"/>
  <c r="F811"/>
  <c r="F810" s="1"/>
  <c r="F809" s="1"/>
  <c r="F806"/>
  <c r="F805" s="1"/>
  <c r="F804" s="1"/>
  <c r="F802"/>
  <c r="F801" s="1"/>
  <c r="F800" s="1"/>
  <c r="F798"/>
  <c r="F797" s="1"/>
  <c r="F796" s="1"/>
  <c r="F794"/>
  <c r="F793" s="1"/>
  <c r="F792" s="1"/>
  <c r="F790"/>
  <c r="F789" s="1"/>
  <c r="F788" s="1"/>
  <c r="F786"/>
  <c r="F785" s="1"/>
  <c r="F784" s="1"/>
  <c r="F781"/>
  <c r="F780" s="1"/>
  <c r="F779" s="1"/>
  <c r="F777"/>
  <c r="F776" s="1"/>
  <c r="F775" s="1"/>
  <c r="F773"/>
  <c r="F772" s="1"/>
  <c r="F771" s="1"/>
  <c r="F769"/>
  <c r="F768" s="1"/>
  <c r="F767" s="1"/>
  <c r="F765"/>
  <c r="F764" s="1"/>
  <c r="F763" s="1"/>
  <c r="F761"/>
  <c r="F760" s="1"/>
  <c r="F759" s="1"/>
  <c r="F756"/>
  <c r="F755" s="1"/>
  <c r="F754" s="1"/>
  <c r="F752"/>
  <c r="F751" s="1"/>
  <c r="F750" s="1"/>
  <c r="F748"/>
  <c r="F747" s="1"/>
  <c r="F746" s="1"/>
  <c r="F743"/>
  <c r="F742" s="1"/>
  <c r="F741" s="1"/>
  <c r="F740" s="1"/>
  <c r="F738"/>
  <c r="F737" s="1"/>
  <c r="F736" s="1"/>
  <c r="F734"/>
  <c r="F733" s="1"/>
  <c r="F732" s="1"/>
  <c r="F730"/>
  <c r="F729" s="1"/>
  <c r="F728" s="1"/>
  <c r="F723"/>
  <c r="F722" s="1"/>
  <c r="F721" s="1"/>
  <c r="F719"/>
  <c r="F718" s="1"/>
  <c r="F717" s="1"/>
  <c r="F715"/>
  <c r="F714" s="1"/>
  <c r="F713" s="1"/>
  <c r="F711"/>
  <c r="F710" s="1"/>
  <c r="F709" s="1"/>
  <c r="F707"/>
  <c r="F706" s="1"/>
  <c r="F705" s="1"/>
  <c r="F703"/>
  <c r="F702" s="1"/>
  <c r="F701" s="1"/>
  <c r="F698"/>
  <c r="F697" s="1"/>
  <c r="F696" s="1"/>
  <c r="F694"/>
  <c r="F693" s="1"/>
  <c r="F692" s="1"/>
  <c r="F687"/>
  <c r="F686" s="1"/>
  <c r="F685" s="1"/>
  <c r="F683"/>
  <c r="F682" s="1"/>
  <c r="F681" s="1"/>
  <c r="F678"/>
  <c r="F677" s="1"/>
  <c r="F676" s="1"/>
  <c r="F674"/>
  <c r="F673" s="1"/>
  <c r="F672" s="1"/>
  <c r="F668"/>
  <c r="F667" s="1"/>
  <c r="F666" s="1"/>
  <c r="F664"/>
  <c r="F663" s="1"/>
  <c r="F662" s="1"/>
  <c r="F660"/>
  <c r="F659" s="1"/>
  <c r="F658" s="1"/>
  <c r="F656"/>
  <c r="F655" s="1"/>
  <c r="F654" s="1"/>
  <c r="F650"/>
  <c r="F649" s="1"/>
  <c r="F648" s="1"/>
  <c r="F647" s="1"/>
  <c r="F646" s="1"/>
  <c r="F643"/>
  <c r="F642" s="1"/>
  <c r="F641" s="1"/>
  <c r="F639"/>
  <c r="F638" s="1"/>
  <c r="F637" s="1"/>
  <c r="F634"/>
  <c r="F633" s="1"/>
  <c r="F632" s="1"/>
  <c r="F628"/>
  <c r="F627" s="1"/>
  <c r="F626" s="1"/>
  <c r="F625" s="1"/>
  <c r="F623"/>
  <c r="F622" s="1"/>
  <c r="F621" s="1"/>
  <c r="F619"/>
  <c r="F618" s="1"/>
  <c r="F617" s="1"/>
  <c r="F615"/>
  <c r="F614" s="1"/>
  <c r="F613" s="1"/>
  <c r="F610"/>
  <c r="F609" s="1"/>
  <c r="F608" s="1"/>
  <c r="F606"/>
  <c r="F605" s="1"/>
  <c r="F604" s="1"/>
  <c r="F602"/>
  <c r="F601" s="1"/>
  <c r="F600" s="1"/>
  <c r="F598"/>
  <c r="F597" s="1"/>
  <c r="F596" s="1"/>
  <c r="F594"/>
  <c r="F593" s="1"/>
  <c r="F592" s="1"/>
  <c r="F590"/>
  <c r="F589" s="1"/>
  <c r="F588" s="1"/>
  <c r="F584"/>
  <c r="F583" s="1"/>
  <c r="F582" s="1"/>
  <c r="F580"/>
  <c r="F579" s="1"/>
  <c r="F578" s="1"/>
  <c r="F576"/>
  <c r="F575" s="1"/>
  <c r="F574" s="1"/>
  <c r="F569"/>
  <c r="F568" s="1"/>
  <c r="F567" s="1"/>
  <c r="F565"/>
  <c r="F564" s="1"/>
  <c r="F563" s="1"/>
  <c r="F560"/>
  <c r="F559" s="1"/>
  <c r="F558" s="1"/>
  <c r="F554"/>
  <c r="F553" s="1"/>
  <c r="F552" s="1"/>
  <c r="F548"/>
  <c r="F547" s="1"/>
  <c r="F546" s="1"/>
  <c r="F544"/>
  <c r="F543" s="1"/>
  <c r="F542" s="1"/>
  <c r="F538"/>
  <c r="F537" s="1"/>
  <c r="F536" s="1"/>
  <c r="F534"/>
  <c r="F533" s="1"/>
  <c r="F532" s="1"/>
  <c r="F525"/>
  <c r="F524" s="1"/>
  <c r="F523" s="1"/>
  <c r="F522" s="1"/>
  <c r="F521" s="1"/>
  <c r="F518"/>
  <c r="F517" s="1"/>
  <c r="F516" s="1"/>
  <c r="F515" s="1"/>
  <c r="F514" s="1"/>
  <c r="F512"/>
  <c r="F511" s="1"/>
  <c r="F510" s="1"/>
  <c r="F509" s="1"/>
  <c r="F508" s="1"/>
  <c r="F506"/>
  <c r="F505" s="1"/>
  <c r="F504" s="1"/>
  <c r="F501"/>
  <c r="F500" s="1"/>
  <c r="F499" s="1"/>
  <c r="F494"/>
  <c r="F493" s="1"/>
  <c r="F492" s="1"/>
  <c r="F490"/>
  <c r="F489" s="1"/>
  <c r="F488" s="1"/>
  <c r="F486"/>
  <c r="F485" s="1"/>
  <c r="F484" s="1"/>
  <c r="F482"/>
  <c r="F481" s="1"/>
  <c r="F480" s="1"/>
  <c r="F477"/>
  <c r="F476" s="1"/>
  <c r="F472"/>
  <c r="F471" s="1"/>
  <c r="F467"/>
  <c r="F466" s="1"/>
  <c r="F465" s="1"/>
  <c r="F463"/>
  <c r="F462" s="1"/>
  <c r="F461" s="1"/>
  <c r="F459"/>
  <c r="F458" s="1"/>
  <c r="F457" s="1"/>
  <c r="F454"/>
  <c r="F453" s="1"/>
  <c r="F452" s="1"/>
  <c r="F449"/>
  <c r="F448" s="1"/>
  <c r="F447" s="1"/>
  <c r="F446" s="1"/>
  <c r="F442"/>
  <c r="F441" s="1"/>
  <c r="F438"/>
  <c r="F437" s="1"/>
  <c r="F436" s="1"/>
  <c r="F433"/>
  <c r="F432" s="1"/>
  <c r="F431" s="1"/>
  <c r="F426"/>
  <c r="F425" s="1"/>
  <c r="F424" s="1"/>
  <c r="F423" s="1"/>
  <c r="F422" s="1"/>
  <c r="F420"/>
  <c r="F419" s="1"/>
  <c r="F418" s="1"/>
  <c r="F412"/>
  <c r="F411" s="1"/>
  <c r="F410" s="1"/>
  <c r="F404"/>
  <c r="F403" s="1"/>
  <c r="F402" s="1"/>
  <c r="F401" s="1"/>
  <c r="F400" s="1"/>
  <c r="F398"/>
  <c r="F397" s="1"/>
  <c r="F396" s="1"/>
  <c r="F394"/>
  <c r="F393" s="1"/>
  <c r="F391"/>
  <c r="F390" s="1"/>
  <c r="F387"/>
  <c r="F386" s="1"/>
  <c r="F384"/>
  <c r="F383" s="1"/>
  <c r="F378"/>
  <c r="F377" s="1"/>
  <c r="F376" s="1"/>
  <c r="F374"/>
  <c r="F373" s="1"/>
  <c r="F372" s="1"/>
  <c r="F370"/>
  <c r="F369" s="1"/>
  <c r="F367"/>
  <c r="F366" s="1"/>
  <c r="F363"/>
  <c r="F362" s="1"/>
  <c r="F361" s="1"/>
  <c r="F359"/>
  <c r="F358" s="1"/>
  <c r="F357" s="1"/>
  <c r="F355"/>
  <c r="F354" s="1"/>
  <c r="F353" s="1"/>
  <c r="F351"/>
  <c r="F350" s="1"/>
  <c r="F349" s="1"/>
  <c r="F346"/>
  <c r="F345" s="1"/>
  <c r="F344" s="1"/>
  <c r="F343" s="1"/>
  <c r="F341"/>
  <c r="F340" s="1"/>
  <c r="F339" s="1"/>
  <c r="F337"/>
  <c r="F336" s="1"/>
  <c r="F335" s="1"/>
  <c r="F331"/>
  <c r="F330" s="1"/>
  <c r="F329" s="1"/>
  <c r="F327"/>
  <c r="F326" s="1"/>
  <c r="F325" s="1"/>
  <c r="F321"/>
  <c r="F320" s="1"/>
  <c r="F319" s="1"/>
  <c r="F317"/>
  <c r="F316" s="1"/>
  <c r="F315" s="1"/>
  <c r="F313"/>
  <c r="F312" s="1"/>
  <c r="F311" s="1"/>
  <c r="F309"/>
  <c r="F308" s="1"/>
  <c r="F307" s="1"/>
  <c r="F302"/>
  <c r="F301" s="1"/>
  <c r="F300" s="1"/>
  <c r="F299" s="1"/>
  <c r="F297"/>
  <c r="F296" s="1"/>
  <c r="F295" s="1"/>
  <c r="F293"/>
  <c r="F292" s="1"/>
  <c r="F291" s="1"/>
  <c r="F289"/>
  <c r="F288" s="1"/>
  <c r="F287" s="1"/>
  <c r="F285"/>
  <c r="F284" s="1"/>
  <c r="F283" s="1"/>
  <c r="F281"/>
  <c r="F280" s="1"/>
  <c r="F279" s="1"/>
  <c r="F277"/>
  <c r="F276" s="1"/>
  <c r="F275" s="1"/>
  <c r="F271"/>
  <c r="F270" s="1"/>
  <c r="F269" s="1"/>
  <c r="F268" s="1"/>
  <c r="F267" s="1"/>
  <c r="F265"/>
  <c r="F264" s="1"/>
  <c r="F263" s="1"/>
  <c r="F262" s="1"/>
  <c r="F260"/>
  <c r="F259" s="1"/>
  <c r="F258" s="1"/>
  <c r="F256"/>
  <c r="F255" s="1"/>
  <c r="F254" s="1"/>
  <c r="F252"/>
  <c r="F251" s="1"/>
  <c r="F250" s="1"/>
  <c r="F247"/>
  <c r="F246" s="1"/>
  <c r="F245" s="1"/>
  <c r="F243"/>
  <c r="F242" s="1"/>
  <c r="F241" s="1"/>
  <c r="F237"/>
  <c r="F236" s="1"/>
  <c r="F235" s="1"/>
  <c r="F234" s="1"/>
  <c r="F232"/>
  <c r="F231" s="1"/>
  <c r="F230" s="1"/>
  <c r="F228"/>
  <c r="F227" s="1"/>
  <c r="F226" s="1"/>
  <c r="F223"/>
  <c r="F222" s="1"/>
  <c r="F221" s="1"/>
  <c r="F219"/>
  <c r="F218" s="1"/>
  <c r="F217" s="1"/>
  <c r="F215"/>
  <c r="F214" s="1"/>
  <c r="F213" s="1"/>
  <c r="F211"/>
  <c r="F210" s="1"/>
  <c r="F209" s="1"/>
  <c r="F207"/>
  <c r="F206" s="1"/>
  <c r="F205" s="1"/>
  <c r="F201"/>
  <c r="F200" s="1"/>
  <c r="F199" s="1"/>
  <c r="F197"/>
  <c r="F196" s="1"/>
  <c r="F195" s="1"/>
  <c r="F193"/>
  <c r="F192" s="1"/>
  <c r="F191" s="1"/>
  <c r="F189"/>
  <c r="F188" s="1"/>
  <c r="F187" s="1"/>
  <c r="F182"/>
  <c r="F181" s="1"/>
  <c r="F180" s="1"/>
  <c r="F177"/>
  <c r="F176" s="1"/>
  <c r="F175" s="1"/>
  <c r="F172"/>
  <c r="F171" s="1"/>
  <c r="F170" s="1"/>
  <c r="F167"/>
  <c r="F166" s="1"/>
  <c r="F165" s="1"/>
  <c r="F160"/>
  <c r="F159" s="1"/>
  <c r="F158" s="1"/>
  <c r="F157" s="1"/>
  <c r="F155"/>
  <c r="F154" s="1"/>
  <c r="F152"/>
  <c r="F151" s="1"/>
  <c r="F149"/>
  <c r="F148" s="1"/>
  <c r="F145"/>
  <c r="F144" s="1"/>
  <c r="F143" s="1"/>
  <c r="F139"/>
  <c r="F138" s="1"/>
  <c r="F137" s="1"/>
  <c r="F136" s="1"/>
  <c r="F134"/>
  <c r="F133" s="1"/>
  <c r="F131"/>
  <c r="F130" s="1"/>
  <c r="F127"/>
  <c r="F126" s="1"/>
  <c r="F123"/>
  <c r="F122" s="1"/>
  <c r="F118"/>
  <c r="F117" s="1"/>
  <c r="F113"/>
  <c r="F112" s="1"/>
  <c r="F109"/>
  <c r="F108" s="1"/>
  <c r="F107" s="1"/>
  <c r="F100"/>
  <c r="F99" s="1"/>
  <c r="F98" s="1"/>
  <c r="F97" s="1"/>
  <c r="F93"/>
  <c r="F92" s="1"/>
  <c r="F91" s="1"/>
  <c r="F90" s="1"/>
  <c r="F88"/>
  <c r="F87" s="1"/>
  <c r="F86" s="1"/>
  <c r="F84"/>
  <c r="F83" s="1"/>
  <c r="F82" s="1"/>
  <c r="F80"/>
  <c r="F79" s="1"/>
  <c r="F78" s="1"/>
  <c r="F76"/>
  <c r="F75" s="1"/>
  <c r="F74" s="1"/>
  <c r="F71"/>
  <c r="F70" s="1"/>
  <c r="F69" s="1"/>
  <c r="F67"/>
  <c r="F66" s="1"/>
  <c r="F65" s="1"/>
  <c r="F61"/>
  <c r="F60" s="1"/>
  <c r="F59" s="1"/>
  <c r="F56"/>
  <c r="F55" s="1"/>
  <c r="F54" s="1"/>
  <c r="F51"/>
  <c r="F50" s="1"/>
  <c r="F48"/>
  <c r="F47" s="1"/>
  <c r="F44"/>
  <c r="F43" s="1"/>
  <c r="F42" s="1"/>
  <c r="F39"/>
  <c r="F38" s="1"/>
  <c r="F37" s="1"/>
  <c r="F34"/>
  <c r="F33" s="1"/>
  <c r="F32" s="1"/>
  <c r="F29"/>
  <c r="F28" s="1"/>
  <c r="F27" s="1"/>
  <c r="F414"/>
  <c r="F20"/>
  <c r="F19" s="1"/>
  <c r="F24"/>
  <c r="F23" s="1"/>
  <c r="K756" l="1"/>
  <c r="K755" s="1"/>
  <c r="K823"/>
  <c r="M823" s="1"/>
  <c r="N125"/>
  <c r="K905"/>
  <c r="K904" s="1"/>
  <c r="K707"/>
  <c r="K706" s="1"/>
  <c r="V634"/>
  <c r="V633" s="1"/>
  <c r="V632" s="1"/>
  <c r="Q884"/>
  <c r="Q883" s="1"/>
  <c r="V1022"/>
  <c r="N961"/>
  <c r="Q612"/>
  <c r="K449"/>
  <c r="K448" s="1"/>
  <c r="K989"/>
  <c r="K988" s="1"/>
  <c r="Q247"/>
  <c r="Q246" s="1"/>
  <c r="Q245" s="1"/>
  <c r="Q240" s="1"/>
  <c r="Q239" s="1"/>
  <c r="K819"/>
  <c r="K818" s="1"/>
  <c r="K623"/>
  <c r="K622" s="1"/>
  <c r="K534"/>
  <c r="K533" s="1"/>
  <c r="K506"/>
  <c r="K505" s="1"/>
  <c r="K467"/>
  <c r="K466" s="1"/>
  <c r="K359"/>
  <c r="K358" s="1"/>
  <c r="K302"/>
  <c r="K301" s="1"/>
  <c r="K281"/>
  <c r="K280" s="1"/>
  <c r="K738"/>
  <c r="K737" s="1"/>
  <c r="V1000"/>
  <c r="V999" s="1"/>
  <c r="V998" s="1"/>
  <c r="K44"/>
  <c r="M44" s="1"/>
  <c r="K351"/>
  <c r="K350" s="1"/>
  <c r="K743"/>
  <c r="M743" s="1"/>
  <c r="K67"/>
  <c r="K66" s="1"/>
  <c r="V404"/>
  <c r="V403" s="1"/>
  <c r="V402" s="1"/>
  <c r="V401" s="1"/>
  <c r="V400" s="1"/>
  <c r="V433"/>
  <c r="V432" s="1"/>
  <c r="V431" s="1"/>
  <c r="S470"/>
  <c r="S469" s="1"/>
  <c r="K88"/>
  <c r="M88" s="1"/>
  <c r="K398"/>
  <c r="M398" s="1"/>
  <c r="K639"/>
  <c r="K638" s="1"/>
  <c r="K769"/>
  <c r="K768" s="1"/>
  <c r="K928"/>
  <c r="K927" s="1"/>
  <c r="M927" s="1"/>
  <c r="K139"/>
  <c r="M139" s="1"/>
  <c r="K668"/>
  <c r="K667" s="1"/>
  <c r="K794"/>
  <c r="K793" s="1"/>
  <c r="K944"/>
  <c r="M944" s="1"/>
  <c r="Q560"/>
  <c r="Q559" s="1"/>
  <c r="Q558" s="1"/>
  <c r="K109"/>
  <c r="K108" s="1"/>
  <c r="K327"/>
  <c r="K326" s="1"/>
  <c r="Q477"/>
  <c r="Q476" s="1"/>
  <c r="Q678"/>
  <c r="Q677" s="1"/>
  <c r="Q676" s="1"/>
  <c r="V56"/>
  <c r="V55" s="1"/>
  <c r="V54" s="1"/>
  <c r="K494"/>
  <c r="K493" s="1"/>
  <c r="K781"/>
  <c r="K780" s="1"/>
  <c r="K832"/>
  <c r="K831" s="1"/>
  <c r="K247"/>
  <c r="K246" s="1"/>
  <c r="K355"/>
  <c r="M355" s="1"/>
  <c r="K730"/>
  <c r="K729" s="1"/>
  <c r="K1031"/>
  <c r="K1030" s="1"/>
  <c r="Q177"/>
  <c r="Q176" s="1"/>
  <c r="Q175" s="1"/>
  <c r="Q426"/>
  <c r="Q425" s="1"/>
  <c r="Q424" s="1"/>
  <c r="Q423" s="1"/>
  <c r="Q422" s="1"/>
  <c r="K806"/>
  <c r="M806" s="1"/>
  <c r="K915"/>
  <c r="M915" s="1"/>
  <c r="V61"/>
  <c r="V60" s="1"/>
  <c r="V59" s="1"/>
  <c r="K289"/>
  <c r="K288" s="1"/>
  <c r="V331"/>
  <c r="V330" s="1"/>
  <c r="V329" s="1"/>
  <c r="N18"/>
  <c r="V874"/>
  <c r="V873" s="1"/>
  <c r="K237"/>
  <c r="K236" s="1"/>
  <c r="K443"/>
  <c r="K594"/>
  <c r="M594" s="1"/>
  <c r="K715"/>
  <c r="K714" s="1"/>
  <c r="S541"/>
  <c r="S908"/>
  <c r="S907" s="1"/>
  <c r="K610"/>
  <c r="M610" s="1"/>
  <c r="Q139"/>
  <c r="Q138" s="1"/>
  <c r="Q137" s="1"/>
  <c r="Q136" s="1"/>
  <c r="Q538"/>
  <c r="Q537" s="1"/>
  <c r="Q536" s="1"/>
  <c r="Q573"/>
  <c r="Q572" s="1"/>
  <c r="V93"/>
  <c r="V92" s="1"/>
  <c r="V91" s="1"/>
  <c r="V90" s="1"/>
  <c r="S125"/>
  <c r="V177"/>
  <c r="V176" s="1"/>
  <c r="V175" s="1"/>
  <c r="V569"/>
  <c r="V568" s="1"/>
  <c r="V567" s="1"/>
  <c r="V961"/>
  <c r="V971"/>
  <c r="V970" s="1"/>
  <c r="V969" s="1"/>
  <c r="V989"/>
  <c r="V988" s="1"/>
  <c r="V987" s="1"/>
  <c r="K265"/>
  <c r="K264" s="1"/>
  <c r="Q727"/>
  <c r="S46"/>
  <c r="S531"/>
  <c r="Q20"/>
  <c r="Q19" s="1"/>
  <c r="Q29"/>
  <c r="Q28" s="1"/>
  <c r="Q27" s="1"/>
  <c r="Q71"/>
  <c r="Q70" s="1"/>
  <c r="Q69" s="1"/>
  <c r="Q64" s="1"/>
  <c r="Q952"/>
  <c r="Q951" s="1"/>
  <c r="S389"/>
  <c r="V983"/>
  <c r="V982" s="1"/>
  <c r="V981" s="1"/>
  <c r="Q61"/>
  <c r="Q60" s="1"/>
  <c r="Q59" s="1"/>
  <c r="Q93"/>
  <c r="Q92" s="1"/>
  <c r="Q91" s="1"/>
  <c r="Q90" s="1"/>
  <c r="Q541"/>
  <c r="Q691"/>
  <c r="Q989"/>
  <c r="Q988" s="1"/>
  <c r="Q987" s="1"/>
  <c r="V20"/>
  <c r="V19" s="1"/>
  <c r="V18" s="1"/>
  <c r="V541"/>
  <c r="S835"/>
  <c r="V977"/>
  <c r="V976" s="1"/>
  <c r="V975" s="1"/>
  <c r="S147"/>
  <c r="S142" s="1"/>
  <c r="K285"/>
  <c r="M286"/>
  <c r="K827"/>
  <c r="M828"/>
  <c r="K189"/>
  <c r="M190"/>
  <c r="K384"/>
  <c r="M385"/>
  <c r="K752"/>
  <c r="M753"/>
  <c r="K966"/>
  <c r="Q849"/>
  <c r="V612"/>
  <c r="V849"/>
  <c r="K56"/>
  <c r="K160"/>
  <c r="K297"/>
  <c r="K394"/>
  <c r="K602"/>
  <c r="K674"/>
  <c r="K798"/>
  <c r="K861"/>
  <c r="K963"/>
  <c r="K76"/>
  <c r="M77"/>
  <c r="K131"/>
  <c r="M132"/>
  <c r="K152"/>
  <c r="M153"/>
  <c r="K193"/>
  <c r="M194"/>
  <c r="K211"/>
  <c r="M212"/>
  <c r="K260"/>
  <c r="M261"/>
  <c r="K317"/>
  <c r="M318"/>
  <c r="K337"/>
  <c r="M338"/>
  <c r="K363"/>
  <c r="M364"/>
  <c r="K387"/>
  <c r="M388"/>
  <c r="K412"/>
  <c r="M413"/>
  <c r="K580"/>
  <c r="M581"/>
  <c r="K606"/>
  <c r="M607"/>
  <c r="K656"/>
  <c r="M657"/>
  <c r="K703"/>
  <c r="M704"/>
  <c r="K856"/>
  <c r="M857"/>
  <c r="K887"/>
  <c r="M888"/>
  <c r="Q39"/>
  <c r="Q38" s="1"/>
  <c r="Q37" s="1"/>
  <c r="Q167"/>
  <c r="Q166" s="1"/>
  <c r="Q165" s="1"/>
  <c r="N470"/>
  <c r="Q569"/>
  <c r="Q568" s="1"/>
  <c r="Q567" s="1"/>
  <c r="Q994"/>
  <c r="Q993" s="1"/>
  <c r="Q992" s="1"/>
  <c r="Q1022"/>
  <c r="Q1013" s="1"/>
  <c r="V39"/>
  <c r="V38" s="1"/>
  <c r="V37" s="1"/>
  <c r="V727"/>
  <c r="K313"/>
  <c r="M314"/>
  <c r="K650"/>
  <c r="M651"/>
  <c r="K777"/>
  <c r="M778"/>
  <c r="K911"/>
  <c r="M912"/>
  <c r="K881"/>
  <c r="K61"/>
  <c r="M62"/>
  <c r="K80"/>
  <c r="M81"/>
  <c r="K100"/>
  <c r="M101"/>
  <c r="K134"/>
  <c r="M135"/>
  <c r="K155"/>
  <c r="M156"/>
  <c r="K197"/>
  <c r="M198"/>
  <c r="K215"/>
  <c r="M216"/>
  <c r="K243"/>
  <c r="M244"/>
  <c r="K293"/>
  <c r="M294"/>
  <c r="K321"/>
  <c r="M322"/>
  <c r="K341"/>
  <c r="M342"/>
  <c r="K367"/>
  <c r="M368"/>
  <c r="K391"/>
  <c r="M392"/>
  <c r="K416"/>
  <c r="M417"/>
  <c r="K459"/>
  <c r="M460"/>
  <c r="K501"/>
  <c r="M502"/>
  <c r="K544"/>
  <c r="M545"/>
  <c r="K560"/>
  <c r="M562"/>
  <c r="K584"/>
  <c r="M585"/>
  <c r="K683"/>
  <c r="M684"/>
  <c r="K734"/>
  <c r="M735"/>
  <c r="K761"/>
  <c r="M762"/>
  <c r="K786"/>
  <c r="M787"/>
  <c r="K811"/>
  <c r="M812"/>
  <c r="K838"/>
  <c r="M839"/>
  <c r="K891"/>
  <c r="M892"/>
  <c r="K922"/>
  <c r="M923"/>
  <c r="K940"/>
  <c r="M941"/>
  <c r="K1011"/>
  <c r="M1012"/>
  <c r="K1039"/>
  <c r="M1040"/>
  <c r="V653"/>
  <c r="V652" s="1"/>
  <c r="K232"/>
  <c r="M233"/>
  <c r="K518"/>
  <c r="M519"/>
  <c r="K628"/>
  <c r="M629"/>
  <c r="K852"/>
  <c r="M853"/>
  <c r="K1027"/>
  <c r="M1028"/>
  <c r="K814"/>
  <c r="M815"/>
  <c r="K1019"/>
  <c r="M1020"/>
  <c r="K84"/>
  <c r="M85"/>
  <c r="K219"/>
  <c r="M220"/>
  <c r="K271"/>
  <c r="M272"/>
  <c r="K346"/>
  <c r="M347"/>
  <c r="K370"/>
  <c r="M371"/>
  <c r="K420"/>
  <c r="M421"/>
  <c r="K463"/>
  <c r="M464"/>
  <c r="K548"/>
  <c r="M549"/>
  <c r="K565"/>
  <c r="M566"/>
  <c r="K590"/>
  <c r="M591"/>
  <c r="K615"/>
  <c r="M616"/>
  <c r="K664"/>
  <c r="M665"/>
  <c r="K711"/>
  <c r="M712"/>
  <c r="K765"/>
  <c r="M766"/>
  <c r="K790"/>
  <c r="M791"/>
  <c r="K866"/>
  <c r="M867"/>
  <c r="K897"/>
  <c r="M898"/>
  <c r="K925"/>
  <c r="M926"/>
  <c r="K1016"/>
  <c r="M1017"/>
  <c r="K1035"/>
  <c r="M1036"/>
  <c r="N53"/>
  <c r="N365"/>
  <c r="Q472"/>
  <c r="Q471" s="1"/>
  <c r="N631"/>
  <c r="N630" s="1"/>
  <c r="V34"/>
  <c r="V33" s="1"/>
  <c r="V32" s="1"/>
  <c r="V952"/>
  <c r="V951" s="1"/>
  <c r="K149"/>
  <c r="M150"/>
  <c r="K256"/>
  <c r="M257"/>
  <c r="K490"/>
  <c r="M491"/>
  <c r="K538"/>
  <c r="M639"/>
  <c r="K723"/>
  <c r="K29"/>
  <c r="M31"/>
  <c r="K48"/>
  <c r="M49"/>
  <c r="K223"/>
  <c r="M224"/>
  <c r="K277"/>
  <c r="M278"/>
  <c r="K374"/>
  <c r="M375"/>
  <c r="K482"/>
  <c r="M483"/>
  <c r="K554"/>
  <c r="M555"/>
  <c r="K619"/>
  <c r="M620"/>
  <c r="K871"/>
  <c r="M872"/>
  <c r="K901"/>
  <c r="M902"/>
  <c r="K948"/>
  <c r="M949"/>
  <c r="Q225"/>
  <c r="V139"/>
  <c r="V138" s="1"/>
  <c r="V137" s="1"/>
  <c r="V136" s="1"/>
  <c r="V247"/>
  <c r="V246" s="1"/>
  <c r="V245" s="1"/>
  <c r="V240" s="1"/>
  <c r="V239" s="1"/>
  <c r="V884"/>
  <c r="V883" s="1"/>
  <c r="K207"/>
  <c r="M208"/>
  <c r="K698"/>
  <c r="M699"/>
  <c r="K802"/>
  <c r="M803"/>
  <c r="K935"/>
  <c r="M936"/>
  <c r="K20"/>
  <c r="K123"/>
  <c r="K576"/>
  <c r="K660"/>
  <c r="K822"/>
  <c r="K51"/>
  <c r="M52"/>
  <c r="K145"/>
  <c r="M146"/>
  <c r="K228"/>
  <c r="M229"/>
  <c r="K252"/>
  <c r="M253"/>
  <c r="K309"/>
  <c r="M310"/>
  <c r="K378"/>
  <c r="M379"/>
  <c r="K486"/>
  <c r="M487"/>
  <c r="K512"/>
  <c r="M513"/>
  <c r="K598"/>
  <c r="M599"/>
  <c r="K694"/>
  <c r="M695"/>
  <c r="K719"/>
  <c r="M720"/>
  <c r="K748"/>
  <c r="M749"/>
  <c r="K773"/>
  <c r="M774"/>
  <c r="K847"/>
  <c r="M848"/>
  <c r="K877"/>
  <c r="M878"/>
  <c r="K1024"/>
  <c r="M1025"/>
  <c r="Q113"/>
  <c r="Q112" s="1"/>
  <c r="Q201"/>
  <c r="Q200" s="1"/>
  <c r="Q199" s="1"/>
  <c r="Q186" s="1"/>
  <c r="Q842"/>
  <c r="Q841" s="1"/>
  <c r="Q840" s="1"/>
  <c r="Q835" s="1"/>
  <c r="Q834" s="1"/>
  <c r="N849"/>
  <c r="Q1000"/>
  <c r="Q999" s="1"/>
  <c r="Q998" s="1"/>
  <c r="V454"/>
  <c r="V453" s="1"/>
  <c r="V452" s="1"/>
  <c r="V451" s="1"/>
  <c r="V538"/>
  <c r="V537" s="1"/>
  <c r="V536" s="1"/>
  <c r="V531" s="1"/>
  <c r="V560"/>
  <c r="V559" s="1"/>
  <c r="V558" s="1"/>
  <c r="V573"/>
  <c r="V572" s="1"/>
  <c r="V842"/>
  <c r="V841" s="1"/>
  <c r="V840" s="1"/>
  <c r="V835" s="1"/>
  <c r="V834" s="1"/>
  <c r="V894"/>
  <c r="V893" s="1"/>
  <c r="Q147"/>
  <c r="Q142" s="1"/>
  <c r="Q306"/>
  <c r="Q305" s="1"/>
  <c r="N612"/>
  <c r="N653"/>
  <c r="N652" s="1"/>
  <c r="K438"/>
  <c r="K687"/>
  <c r="K842"/>
  <c r="K971"/>
  <c r="K1000"/>
  <c r="Q24"/>
  <c r="Q23" s="1"/>
  <c r="Q18" s="1"/>
  <c r="Q34"/>
  <c r="Q33" s="1"/>
  <c r="Q32" s="1"/>
  <c r="Q56"/>
  <c r="Q55" s="1"/>
  <c r="Q54" s="1"/>
  <c r="Q53" s="1"/>
  <c r="Q274"/>
  <c r="Q273" s="1"/>
  <c r="Q404"/>
  <c r="Q403" s="1"/>
  <c r="Q402" s="1"/>
  <c r="Q401" s="1"/>
  <c r="Q400" s="1"/>
  <c r="V53"/>
  <c r="V324"/>
  <c r="V365"/>
  <c r="V348" s="1"/>
  <c r="S498"/>
  <c r="S497" s="1"/>
  <c r="S496" s="1"/>
  <c r="V587"/>
  <c r="N324"/>
  <c r="N531"/>
  <c r="Q587"/>
  <c r="Q586" s="1"/>
  <c r="S64"/>
  <c r="S186"/>
  <c r="V306"/>
  <c r="V305" s="1"/>
  <c r="K34"/>
  <c r="K113"/>
  <c r="K167"/>
  <c r="K182"/>
  <c r="K404"/>
  <c r="K426"/>
  <c r="K569"/>
  <c r="K643"/>
  <c r="Q182"/>
  <c r="Q181" s="1"/>
  <c r="Q180" s="1"/>
  <c r="Q525"/>
  <c r="Q524" s="1"/>
  <c r="Q523" s="1"/>
  <c r="Q522" s="1"/>
  <c r="Q521" s="1"/>
  <c r="N671"/>
  <c r="N670" s="1"/>
  <c r="N727"/>
  <c r="N745"/>
  <c r="N894"/>
  <c r="N893" s="1"/>
  <c r="Q983"/>
  <c r="Q982" s="1"/>
  <c r="Q981" s="1"/>
  <c r="N240"/>
  <c r="N239" s="1"/>
  <c r="N389"/>
  <c r="N498"/>
  <c r="N497" s="1"/>
  <c r="N496" s="1"/>
  <c r="N573"/>
  <c r="N572" s="1"/>
  <c r="Q700"/>
  <c r="Q690" s="1"/>
  <c r="Q808"/>
  <c r="V29"/>
  <c r="V28" s="1"/>
  <c r="V27" s="1"/>
  <c r="K24"/>
  <c r="K39"/>
  <c r="K678"/>
  <c r="Q127"/>
  <c r="Q126" s="1"/>
  <c r="Q125" s="1"/>
  <c r="Q433"/>
  <c r="Q432" s="1"/>
  <c r="Q431" s="1"/>
  <c r="Q454"/>
  <c r="Q453" s="1"/>
  <c r="Q452" s="1"/>
  <c r="Q451" s="1"/>
  <c r="Q501"/>
  <c r="Q500" s="1"/>
  <c r="Q499" s="1"/>
  <c r="Q498" s="1"/>
  <c r="Q497" s="1"/>
  <c r="Q496" s="1"/>
  <c r="S382"/>
  <c r="N783"/>
  <c r="Q971"/>
  <c r="Q970" s="1"/>
  <c r="Q969" s="1"/>
  <c r="Q1005"/>
  <c r="Q1004" s="1"/>
  <c r="Q1003" s="1"/>
  <c r="V71"/>
  <c r="V70" s="1"/>
  <c r="V69" s="1"/>
  <c r="V64" s="1"/>
  <c r="V201"/>
  <c r="V200" s="1"/>
  <c r="V199" s="1"/>
  <c r="V186" s="1"/>
  <c r="S274"/>
  <c r="S273" s="1"/>
  <c r="V389"/>
  <c r="V426"/>
  <c r="V425" s="1"/>
  <c r="V424" s="1"/>
  <c r="V423" s="1"/>
  <c r="V422" s="1"/>
  <c r="V554"/>
  <c r="V553" s="1"/>
  <c r="V552" s="1"/>
  <c r="V551" s="1"/>
  <c r="V550" s="1"/>
  <c r="S874"/>
  <c r="S873" s="1"/>
  <c r="Q687"/>
  <c r="Q686" s="1"/>
  <c r="Q685" s="1"/>
  <c r="Q671" s="1"/>
  <c r="Q670" s="1"/>
  <c r="N874"/>
  <c r="N873" s="1"/>
  <c r="V172"/>
  <c r="V171" s="1"/>
  <c r="V170" s="1"/>
  <c r="V225"/>
  <c r="V700"/>
  <c r="S849"/>
  <c r="V928"/>
  <c r="V927" s="1"/>
  <c r="V920" s="1"/>
  <c r="V919" s="1"/>
  <c r="V918" s="1"/>
  <c r="N691"/>
  <c r="N758"/>
  <c r="N908"/>
  <c r="N907" s="1"/>
  <c r="V477"/>
  <c r="V476" s="1"/>
  <c r="V808"/>
  <c r="S961"/>
  <c r="N835"/>
  <c r="S324"/>
  <c r="V687"/>
  <c r="V686" s="1"/>
  <c r="V685" s="1"/>
  <c r="S745"/>
  <c r="S884"/>
  <c r="S883" s="1"/>
  <c r="S920"/>
  <c r="S919" s="1"/>
  <c r="S918" s="1"/>
  <c r="Q977"/>
  <c r="Q976" s="1"/>
  <c r="Q975" s="1"/>
  <c r="S18"/>
  <c r="S111"/>
  <c r="V118"/>
  <c r="V117" s="1"/>
  <c r="V147"/>
  <c r="V142" s="1"/>
  <c r="V182"/>
  <c r="V181" s="1"/>
  <c r="V180" s="1"/>
  <c r="V438"/>
  <c r="V437" s="1"/>
  <c r="V436" s="1"/>
  <c r="V430" s="1"/>
  <c r="V429" s="1"/>
  <c r="V472"/>
  <c r="V471" s="1"/>
  <c r="V525"/>
  <c r="V524" s="1"/>
  <c r="V523" s="1"/>
  <c r="V522" s="1"/>
  <c r="V521" s="1"/>
  <c r="S551"/>
  <c r="S550" s="1"/>
  <c r="S573"/>
  <c r="S572" s="1"/>
  <c r="S612"/>
  <c r="S631"/>
  <c r="S630" s="1"/>
  <c r="S653"/>
  <c r="S652" s="1"/>
  <c r="S691"/>
  <c r="V1005"/>
  <c r="V1004" s="1"/>
  <c r="V1003" s="1"/>
  <c r="K1005"/>
  <c r="K994"/>
  <c r="K983"/>
  <c r="K977"/>
  <c r="K956"/>
  <c r="K952"/>
  <c r="K634"/>
  <c r="K525"/>
  <c r="K477"/>
  <c r="K472"/>
  <c r="K454"/>
  <c r="K433"/>
  <c r="S409"/>
  <c r="S408" s="1"/>
  <c r="V409"/>
  <c r="V408" s="1"/>
  <c r="Q409"/>
  <c r="Q408" s="1"/>
  <c r="N409"/>
  <c r="N408" s="1"/>
  <c r="K331"/>
  <c r="K201"/>
  <c r="K177"/>
  <c r="K172"/>
  <c r="K127"/>
  <c r="K118"/>
  <c r="K93"/>
  <c r="K71"/>
  <c r="S53"/>
  <c r="S164"/>
  <c r="S163" s="1"/>
  <c r="V46"/>
  <c r="S306"/>
  <c r="S305" s="1"/>
  <c r="V691"/>
  <c r="S225"/>
  <c r="S430"/>
  <c r="S429" s="1"/>
  <c r="S671"/>
  <c r="S670" s="1"/>
  <c r="S758"/>
  <c r="S783"/>
  <c r="V127"/>
  <c r="V126" s="1"/>
  <c r="V125" s="1"/>
  <c r="S365"/>
  <c r="S348" s="1"/>
  <c r="V382"/>
  <c r="S240"/>
  <c r="S239" s="1"/>
  <c r="V274"/>
  <c r="V273" s="1"/>
  <c r="S587"/>
  <c r="V758"/>
  <c r="S808"/>
  <c r="S894"/>
  <c r="S893" s="1"/>
  <c r="S700"/>
  <c r="S727"/>
  <c r="V783"/>
  <c r="V908"/>
  <c r="V907" s="1"/>
  <c r="V113"/>
  <c r="V112" s="1"/>
  <c r="V167"/>
  <c r="V166" s="1"/>
  <c r="V165" s="1"/>
  <c r="V501"/>
  <c r="V500" s="1"/>
  <c r="V499" s="1"/>
  <c r="V498" s="1"/>
  <c r="V497" s="1"/>
  <c r="V496" s="1"/>
  <c r="V745"/>
  <c r="S451"/>
  <c r="V1013"/>
  <c r="V678"/>
  <c r="V677" s="1"/>
  <c r="V676" s="1"/>
  <c r="V956"/>
  <c r="V955" s="1"/>
  <c r="V950" s="1"/>
  <c r="S968"/>
  <c r="V935"/>
  <c r="V934" s="1"/>
  <c r="V933" s="1"/>
  <c r="S950"/>
  <c r="V643"/>
  <c r="V642" s="1"/>
  <c r="V641" s="1"/>
  <c r="V994"/>
  <c r="V993" s="1"/>
  <c r="V992" s="1"/>
  <c r="S1022"/>
  <c r="S1013" s="1"/>
  <c r="Q46"/>
  <c r="N46"/>
  <c r="N186"/>
  <c r="N64"/>
  <c r="N348"/>
  <c r="N274"/>
  <c r="N273" s="1"/>
  <c r="N430"/>
  <c r="N429" s="1"/>
  <c r="Q118"/>
  <c r="Q117" s="1"/>
  <c r="Q172"/>
  <c r="Q171" s="1"/>
  <c r="Q170" s="1"/>
  <c r="Q365"/>
  <c r="Q348" s="1"/>
  <c r="N382"/>
  <c r="Q653"/>
  <c r="Q652" s="1"/>
  <c r="N884"/>
  <c r="N883" s="1"/>
  <c r="Q382"/>
  <c r="N225"/>
  <c r="N147"/>
  <c r="N142" s="1"/>
  <c r="N164"/>
  <c r="N163" s="1"/>
  <c r="Q389"/>
  <c r="N469"/>
  <c r="Q531"/>
  <c r="N111"/>
  <c r="N102" s="1"/>
  <c r="N306"/>
  <c r="N305" s="1"/>
  <c r="Q331"/>
  <c r="Q330" s="1"/>
  <c r="Q329" s="1"/>
  <c r="Q324" s="1"/>
  <c r="Q323" s="1"/>
  <c r="N451"/>
  <c r="N551"/>
  <c r="N550" s="1"/>
  <c r="Q745"/>
  <c r="Q874"/>
  <c r="Q873" s="1"/>
  <c r="Q894"/>
  <c r="Q893" s="1"/>
  <c r="Q908"/>
  <c r="Q907" s="1"/>
  <c r="N950"/>
  <c r="N932" s="1"/>
  <c r="N587"/>
  <c r="N541"/>
  <c r="Q634"/>
  <c r="Q633" s="1"/>
  <c r="Q632" s="1"/>
  <c r="Q758"/>
  <c r="Q961"/>
  <c r="Q438"/>
  <c r="Q437" s="1"/>
  <c r="Q436" s="1"/>
  <c r="Q554"/>
  <c r="Q553" s="1"/>
  <c r="Q552" s="1"/>
  <c r="N808"/>
  <c r="N920"/>
  <c r="N919" s="1"/>
  <c r="N918" s="1"/>
  <c r="Q928"/>
  <c r="Q927" s="1"/>
  <c r="Q920" s="1"/>
  <c r="Q919" s="1"/>
  <c r="Q918" s="1"/>
  <c r="Q956"/>
  <c r="Q955" s="1"/>
  <c r="Q950" s="1"/>
  <c r="Q783"/>
  <c r="N968"/>
  <c r="Q643"/>
  <c r="Q642" s="1"/>
  <c r="Q641" s="1"/>
  <c r="N700"/>
  <c r="Q935"/>
  <c r="Q934" s="1"/>
  <c r="Q933" s="1"/>
  <c r="N1022"/>
  <c r="N1013" s="1"/>
  <c r="F46"/>
  <c r="F1022"/>
  <c r="F1013" s="1"/>
  <c r="F961"/>
  <c r="F950"/>
  <c r="F920"/>
  <c r="F919" s="1"/>
  <c r="F918" s="1"/>
  <c r="F470"/>
  <c r="F469" s="1"/>
  <c r="F389"/>
  <c r="F382"/>
  <c r="F365"/>
  <c r="F348" s="1"/>
  <c r="F147"/>
  <c r="F142" s="1"/>
  <c r="F125"/>
  <c r="F111"/>
  <c r="F53"/>
  <c r="F225"/>
  <c r="F908"/>
  <c r="F907" s="1"/>
  <c r="F541"/>
  <c r="F612"/>
  <c r="F727"/>
  <c r="F835"/>
  <c r="F968"/>
  <c r="F894"/>
  <c r="F893" s="1"/>
  <c r="F884"/>
  <c r="F883" s="1"/>
  <c r="F874"/>
  <c r="F873" s="1"/>
  <c r="F849"/>
  <c r="F808"/>
  <c r="F783"/>
  <c r="F758"/>
  <c r="F745"/>
  <c r="F700"/>
  <c r="F691"/>
  <c r="F671"/>
  <c r="F670" s="1"/>
  <c r="F653"/>
  <c r="F652" s="1"/>
  <c r="F631"/>
  <c r="F630" s="1"/>
  <c r="F587"/>
  <c r="F573"/>
  <c r="F572" s="1"/>
  <c r="F551"/>
  <c r="F550" s="1"/>
  <c r="F531"/>
  <c r="F498"/>
  <c r="F497" s="1"/>
  <c r="F496" s="1"/>
  <c r="F451"/>
  <c r="F430"/>
  <c r="F429" s="1"/>
  <c r="F409"/>
  <c r="F408" s="1"/>
  <c r="F324"/>
  <c r="F306"/>
  <c r="F305" s="1"/>
  <c r="F274"/>
  <c r="F273" s="1"/>
  <c r="F240"/>
  <c r="F239" s="1"/>
  <c r="F186"/>
  <c r="F164"/>
  <c r="F163" s="1"/>
  <c r="F64"/>
  <c r="F18"/>
  <c r="S17" l="1"/>
  <c r="N530"/>
  <c r="N520" s="1"/>
  <c r="S381"/>
  <c r="S380" s="1"/>
  <c r="K354"/>
  <c r="M756"/>
  <c r="S690"/>
  <c r="K609"/>
  <c r="M905"/>
  <c r="M623"/>
  <c r="M67"/>
  <c r="K943"/>
  <c r="K942" s="1"/>
  <c r="M942" s="1"/>
  <c r="K914"/>
  <c r="M914" s="1"/>
  <c r="M819"/>
  <c r="M707"/>
  <c r="M534"/>
  <c r="M449"/>
  <c r="M302"/>
  <c r="M281"/>
  <c r="V631"/>
  <c r="V630" s="1"/>
  <c r="Q530"/>
  <c r="M715"/>
  <c r="N586"/>
  <c r="V530"/>
  <c r="V520" s="1"/>
  <c r="Q185"/>
  <c r="M781"/>
  <c r="M738"/>
  <c r="M769"/>
  <c r="M359"/>
  <c r="V671"/>
  <c r="V670" s="1"/>
  <c r="V185"/>
  <c r="K593"/>
  <c r="M593" s="1"/>
  <c r="S530"/>
  <c r="S520" s="1"/>
  <c r="S102"/>
  <c r="S16" s="1"/>
  <c r="M1031"/>
  <c r="Q726"/>
  <c r="Q725" s="1"/>
  <c r="M989"/>
  <c r="V968"/>
  <c r="S323"/>
  <c r="N323"/>
  <c r="Q551"/>
  <c r="Q550" s="1"/>
  <c r="M327"/>
  <c r="M832"/>
  <c r="V323"/>
  <c r="N17"/>
  <c r="N16" s="1"/>
  <c r="S834"/>
  <c r="M928"/>
  <c r="M794"/>
  <c r="K742"/>
  <c r="K741" s="1"/>
  <c r="M730"/>
  <c r="M668"/>
  <c r="M506"/>
  <c r="M467"/>
  <c r="K397"/>
  <c r="M397" s="1"/>
  <c r="F323"/>
  <c r="M351"/>
  <c r="K138"/>
  <c r="K137" s="1"/>
  <c r="M109"/>
  <c r="M265"/>
  <c r="K87"/>
  <c r="K86" s="1"/>
  <c r="M86" s="1"/>
  <c r="K805"/>
  <c r="M805" s="1"/>
  <c r="K43"/>
  <c r="M43" s="1"/>
  <c r="M247"/>
  <c r="Q164"/>
  <c r="Q163" s="1"/>
  <c r="N834"/>
  <c r="N690"/>
  <c r="V586"/>
  <c r="Q470"/>
  <c r="Q469" s="1"/>
  <c r="Q445" s="1"/>
  <c r="M289"/>
  <c r="V726"/>
  <c r="V725" s="1"/>
  <c r="M494"/>
  <c r="N445"/>
  <c r="V381"/>
  <c r="V380" s="1"/>
  <c r="Q430"/>
  <c r="Q429" s="1"/>
  <c r="Q111"/>
  <c r="Q102" s="1"/>
  <c r="M237"/>
  <c r="M443"/>
  <c r="K442"/>
  <c r="S185"/>
  <c r="K70"/>
  <c r="M71"/>
  <c r="K951"/>
  <c r="M952"/>
  <c r="F932"/>
  <c r="F931" s="1"/>
  <c r="F917" s="1"/>
  <c r="S445"/>
  <c r="V690"/>
  <c r="K126"/>
  <c r="M127"/>
  <c r="K476"/>
  <c r="M476" s="1"/>
  <c r="M477"/>
  <c r="K982"/>
  <c r="M983"/>
  <c r="K38"/>
  <c r="M39"/>
  <c r="K568"/>
  <c r="M569"/>
  <c r="K33"/>
  <c r="M34"/>
  <c r="K999"/>
  <c r="M1000"/>
  <c r="K637"/>
  <c r="M637" s="1"/>
  <c r="M638"/>
  <c r="K924"/>
  <c r="M924" s="1"/>
  <c r="M925"/>
  <c r="K789"/>
  <c r="M790"/>
  <c r="K663"/>
  <c r="M664"/>
  <c r="K564"/>
  <c r="M565"/>
  <c r="K419"/>
  <c r="M420"/>
  <c r="K270"/>
  <c r="M271"/>
  <c r="K1018"/>
  <c r="M1018" s="1"/>
  <c r="M1019"/>
  <c r="K754"/>
  <c r="M754" s="1"/>
  <c r="M755"/>
  <c r="K532"/>
  <c r="M533"/>
  <c r="K245"/>
  <c r="M245" s="1"/>
  <c r="M246"/>
  <c r="K851"/>
  <c r="M852"/>
  <c r="K231"/>
  <c r="M232"/>
  <c r="K1038"/>
  <c r="M1039"/>
  <c r="K921"/>
  <c r="M922"/>
  <c r="K810"/>
  <c r="M811"/>
  <c r="K733"/>
  <c r="M734"/>
  <c r="K559"/>
  <c r="M560"/>
  <c r="K458"/>
  <c r="M459"/>
  <c r="K366"/>
  <c r="M367"/>
  <c r="K292"/>
  <c r="M293"/>
  <c r="K196"/>
  <c r="M197"/>
  <c r="K99"/>
  <c r="M100"/>
  <c r="K987"/>
  <c r="M987" s="1"/>
  <c r="M988"/>
  <c r="K962"/>
  <c r="M963"/>
  <c r="K751"/>
  <c r="M752"/>
  <c r="K830"/>
  <c r="M831"/>
  <c r="K284"/>
  <c r="M285"/>
  <c r="K171"/>
  <c r="M172"/>
  <c r="K524"/>
  <c r="M525"/>
  <c r="K993"/>
  <c r="M994"/>
  <c r="K23"/>
  <c r="M23" s="1"/>
  <c r="M24"/>
  <c r="K425"/>
  <c r="M426"/>
  <c r="K970"/>
  <c r="M971"/>
  <c r="K876"/>
  <c r="M877"/>
  <c r="K747"/>
  <c r="M748"/>
  <c r="K597"/>
  <c r="M598"/>
  <c r="K377"/>
  <c r="M378"/>
  <c r="K227"/>
  <c r="M228"/>
  <c r="K728"/>
  <c r="M729"/>
  <c r="K353"/>
  <c r="M353" s="1"/>
  <c r="M354"/>
  <c r="K934"/>
  <c r="M935"/>
  <c r="K206"/>
  <c r="M207"/>
  <c r="K900"/>
  <c r="M901"/>
  <c r="K553"/>
  <c r="M554"/>
  <c r="K276"/>
  <c r="M277"/>
  <c r="K28"/>
  <c r="M29"/>
  <c r="K817"/>
  <c r="M817" s="1"/>
  <c r="M818"/>
  <c r="K537"/>
  <c r="M538"/>
  <c r="K107"/>
  <c r="M107" s="1"/>
  <c r="M108"/>
  <c r="K148"/>
  <c r="M149"/>
  <c r="K880"/>
  <c r="M881"/>
  <c r="K608"/>
  <c r="M608" s="1"/>
  <c r="M609"/>
  <c r="K300"/>
  <c r="M301"/>
  <c r="K910"/>
  <c r="M911"/>
  <c r="K312"/>
  <c r="M313"/>
  <c r="K702"/>
  <c r="M703"/>
  <c r="K579"/>
  <c r="M580"/>
  <c r="K362"/>
  <c r="M363"/>
  <c r="K259"/>
  <c r="M260"/>
  <c r="K151"/>
  <c r="M151" s="1"/>
  <c r="M152"/>
  <c r="K860"/>
  <c r="M861"/>
  <c r="K492"/>
  <c r="M492" s="1"/>
  <c r="M493"/>
  <c r="K176"/>
  <c r="M177"/>
  <c r="K633"/>
  <c r="M634"/>
  <c r="K1004"/>
  <c r="M1005"/>
  <c r="K403"/>
  <c r="M404"/>
  <c r="K841"/>
  <c r="M842"/>
  <c r="K659"/>
  <c r="M660"/>
  <c r="K1034"/>
  <c r="M1035"/>
  <c r="K896"/>
  <c r="M897"/>
  <c r="K764"/>
  <c r="M765"/>
  <c r="K614"/>
  <c r="M615"/>
  <c r="K547"/>
  <c r="M548"/>
  <c r="K369"/>
  <c r="M369" s="1"/>
  <c r="M370"/>
  <c r="K218"/>
  <c r="M219"/>
  <c r="K903"/>
  <c r="M903" s="1"/>
  <c r="M904"/>
  <c r="K713"/>
  <c r="M713" s="1"/>
  <c r="M714"/>
  <c r="K627"/>
  <c r="M628"/>
  <c r="K357"/>
  <c r="M357" s="1"/>
  <c r="M358"/>
  <c r="K1010"/>
  <c r="M1011"/>
  <c r="K890"/>
  <c r="M891"/>
  <c r="K785"/>
  <c r="M786"/>
  <c r="K682"/>
  <c r="M683"/>
  <c r="K543"/>
  <c r="M544"/>
  <c r="K415"/>
  <c r="M416"/>
  <c r="K340"/>
  <c r="M341"/>
  <c r="K242"/>
  <c r="M243"/>
  <c r="K154"/>
  <c r="M154" s="1"/>
  <c r="M155"/>
  <c r="K79"/>
  <c r="M80"/>
  <c r="K797"/>
  <c r="M798"/>
  <c r="K393"/>
  <c r="M393" s="1"/>
  <c r="M394"/>
  <c r="K383"/>
  <c r="M384"/>
  <c r="K465"/>
  <c r="M465" s="1"/>
  <c r="M466"/>
  <c r="K792"/>
  <c r="M792" s="1"/>
  <c r="M793"/>
  <c r="K432"/>
  <c r="M433"/>
  <c r="K181"/>
  <c r="M182"/>
  <c r="K686"/>
  <c r="M687"/>
  <c r="K846"/>
  <c r="M847"/>
  <c r="K718"/>
  <c r="M719"/>
  <c r="K511"/>
  <c r="M512"/>
  <c r="K308"/>
  <c r="M309"/>
  <c r="K144"/>
  <c r="M145"/>
  <c r="K821"/>
  <c r="M821" s="1"/>
  <c r="M822"/>
  <c r="K575"/>
  <c r="M576"/>
  <c r="K279"/>
  <c r="M279" s="1"/>
  <c r="M280"/>
  <c r="K801"/>
  <c r="M802"/>
  <c r="K870"/>
  <c r="M871"/>
  <c r="K481"/>
  <c r="M482"/>
  <c r="K222"/>
  <c r="M223"/>
  <c r="K1029"/>
  <c r="M1029" s="1"/>
  <c r="M1030"/>
  <c r="K767"/>
  <c r="M767" s="1"/>
  <c r="M768"/>
  <c r="K349"/>
  <c r="M349" s="1"/>
  <c r="M350"/>
  <c r="K489"/>
  <c r="M490"/>
  <c r="K666"/>
  <c r="M666" s="1"/>
  <c r="M667"/>
  <c r="K504"/>
  <c r="M504" s="1"/>
  <c r="M505"/>
  <c r="K235"/>
  <c r="M236"/>
  <c r="K776"/>
  <c r="M777"/>
  <c r="K736"/>
  <c r="M736" s="1"/>
  <c r="M737"/>
  <c r="K886"/>
  <c r="M887"/>
  <c r="K655"/>
  <c r="M656"/>
  <c r="K411"/>
  <c r="M412"/>
  <c r="K336"/>
  <c r="M337"/>
  <c r="K210"/>
  <c r="M211"/>
  <c r="K130"/>
  <c r="M130" s="1"/>
  <c r="M131"/>
  <c r="K296"/>
  <c r="M297"/>
  <c r="K200"/>
  <c r="M201"/>
  <c r="K92"/>
  <c r="M93"/>
  <c r="K453"/>
  <c r="M454"/>
  <c r="K955"/>
  <c r="M955" s="1"/>
  <c r="M956"/>
  <c r="K166"/>
  <c r="M167"/>
  <c r="K437"/>
  <c r="M438"/>
  <c r="K122"/>
  <c r="M122" s="1"/>
  <c r="M123"/>
  <c r="K722"/>
  <c r="M723"/>
  <c r="K1015"/>
  <c r="M1016"/>
  <c r="K865"/>
  <c r="M866"/>
  <c r="K710"/>
  <c r="M711"/>
  <c r="K589"/>
  <c r="M590"/>
  <c r="K462"/>
  <c r="M463"/>
  <c r="K345"/>
  <c r="M346"/>
  <c r="K83"/>
  <c r="M84"/>
  <c r="K813"/>
  <c r="M813" s="1"/>
  <c r="M814"/>
  <c r="K621"/>
  <c r="M621" s="1"/>
  <c r="M622"/>
  <c r="K325"/>
  <c r="M325" s="1"/>
  <c r="M326"/>
  <c r="K1026"/>
  <c r="M1026" s="1"/>
  <c r="M1027"/>
  <c r="K517"/>
  <c r="M518"/>
  <c r="K939"/>
  <c r="M940"/>
  <c r="K837"/>
  <c r="M838"/>
  <c r="K760"/>
  <c r="M761"/>
  <c r="K583"/>
  <c r="M584"/>
  <c r="K500"/>
  <c r="M501"/>
  <c r="K390"/>
  <c r="M391"/>
  <c r="K320"/>
  <c r="M321"/>
  <c r="K214"/>
  <c r="M215"/>
  <c r="K133"/>
  <c r="M133" s="1"/>
  <c r="M134"/>
  <c r="K60"/>
  <c r="M61"/>
  <c r="K673"/>
  <c r="M674"/>
  <c r="K159"/>
  <c r="M160"/>
  <c r="K965"/>
  <c r="M965" s="1"/>
  <c r="M966"/>
  <c r="K188"/>
  <c r="M189"/>
  <c r="K826"/>
  <c r="M827"/>
  <c r="V111"/>
  <c r="V102" s="1"/>
  <c r="K330"/>
  <c r="M331"/>
  <c r="N381"/>
  <c r="N380" s="1"/>
  <c r="K117"/>
  <c r="M117" s="1"/>
  <c r="M118"/>
  <c r="K471"/>
  <c r="M471" s="1"/>
  <c r="M472"/>
  <c r="K976"/>
  <c r="M977"/>
  <c r="K677"/>
  <c r="M678"/>
  <c r="K642"/>
  <c r="M643"/>
  <c r="K112"/>
  <c r="M112" s="1"/>
  <c r="M113"/>
  <c r="K1023"/>
  <c r="M1024"/>
  <c r="K772"/>
  <c r="M773"/>
  <c r="K693"/>
  <c r="M694"/>
  <c r="K485"/>
  <c r="M486"/>
  <c r="K251"/>
  <c r="M252"/>
  <c r="K50"/>
  <c r="M50" s="1"/>
  <c r="M51"/>
  <c r="K779"/>
  <c r="M779" s="1"/>
  <c r="M780"/>
  <c r="K447"/>
  <c r="M448"/>
  <c r="K19"/>
  <c r="M20"/>
  <c r="K697"/>
  <c r="M698"/>
  <c r="K592"/>
  <c r="M592" s="1"/>
  <c r="K947"/>
  <c r="M948"/>
  <c r="K618"/>
  <c r="M619"/>
  <c r="K373"/>
  <c r="M374"/>
  <c r="K47"/>
  <c r="M48"/>
  <c r="K263"/>
  <c r="M264"/>
  <c r="K255"/>
  <c r="M256"/>
  <c r="K705"/>
  <c r="M705" s="1"/>
  <c r="M706"/>
  <c r="K65"/>
  <c r="M65" s="1"/>
  <c r="M66"/>
  <c r="K649"/>
  <c r="M650"/>
  <c r="K287"/>
  <c r="M287" s="1"/>
  <c r="M288"/>
  <c r="K855"/>
  <c r="M856"/>
  <c r="K605"/>
  <c r="M606"/>
  <c r="K386"/>
  <c r="M386" s="1"/>
  <c r="M387"/>
  <c r="K316"/>
  <c r="M317"/>
  <c r="K192"/>
  <c r="M193"/>
  <c r="K75"/>
  <c r="M76"/>
  <c r="K601"/>
  <c r="M602"/>
  <c r="K55"/>
  <c r="M56"/>
  <c r="S932"/>
  <c r="S931" s="1"/>
  <c r="S917" s="1"/>
  <c r="V164"/>
  <c r="V163" s="1"/>
  <c r="V304"/>
  <c r="N931"/>
  <c r="N917" s="1"/>
  <c r="N407"/>
  <c r="N726"/>
  <c r="S586"/>
  <c r="V470"/>
  <c r="V469" s="1"/>
  <c r="V445" s="1"/>
  <c r="Q968"/>
  <c r="V407"/>
  <c r="S407"/>
  <c r="Q407"/>
  <c r="F17"/>
  <c r="V17"/>
  <c r="S726"/>
  <c r="S162"/>
  <c r="V932"/>
  <c r="V931" s="1"/>
  <c r="V917" s="1"/>
  <c r="S304"/>
  <c r="Q17"/>
  <c r="Q932"/>
  <c r="Q631"/>
  <c r="Q630" s="1"/>
  <c r="Q381"/>
  <c r="Q380" s="1"/>
  <c r="N185"/>
  <c r="N162" s="1"/>
  <c r="F381"/>
  <c r="F380" s="1"/>
  <c r="F185"/>
  <c r="F162" s="1"/>
  <c r="F407"/>
  <c r="F834"/>
  <c r="F530"/>
  <c r="F520" s="1"/>
  <c r="F690"/>
  <c r="F445"/>
  <c r="F586"/>
  <c r="F726"/>
  <c r="K913" l="1"/>
  <c r="M913" s="1"/>
  <c r="S725"/>
  <c r="Q520"/>
  <c r="M943"/>
  <c r="K42"/>
  <c r="M42" s="1"/>
  <c r="K396"/>
  <c r="M396" s="1"/>
  <c r="K804"/>
  <c r="M804" s="1"/>
  <c r="Q162"/>
  <c r="V162"/>
  <c r="Q16"/>
  <c r="N304"/>
  <c r="N725"/>
  <c r="M742"/>
  <c r="M138"/>
  <c r="M87"/>
  <c r="S1041"/>
  <c r="V16"/>
  <c r="V1041" s="1"/>
  <c r="K470"/>
  <c r="M470" s="1"/>
  <c r="K441"/>
  <c r="M441" s="1"/>
  <c r="M442"/>
  <c r="K600"/>
  <c r="M600" s="1"/>
  <c r="M601"/>
  <c r="K854"/>
  <c r="M854" s="1"/>
  <c r="M855"/>
  <c r="Q304"/>
  <c r="K74"/>
  <c r="M74" s="1"/>
  <c r="M75"/>
  <c r="K254"/>
  <c r="M254" s="1"/>
  <c r="M255"/>
  <c r="K975"/>
  <c r="M975" s="1"/>
  <c r="M976"/>
  <c r="K759"/>
  <c r="M760"/>
  <c r="K709"/>
  <c r="M709" s="1"/>
  <c r="M710"/>
  <c r="K91"/>
  <c r="M92"/>
  <c r="K234"/>
  <c r="M234" s="1"/>
  <c r="M235"/>
  <c r="K329"/>
  <c r="M330"/>
  <c r="K54"/>
  <c r="M55"/>
  <c r="K191"/>
  <c r="M191" s="1"/>
  <c r="M192"/>
  <c r="K604"/>
  <c r="M604" s="1"/>
  <c r="M605"/>
  <c r="K648"/>
  <c r="M649"/>
  <c r="K262"/>
  <c r="M262" s="1"/>
  <c r="M263"/>
  <c r="K372"/>
  <c r="M372" s="1"/>
  <c r="M373"/>
  <c r="K446"/>
  <c r="M447"/>
  <c r="K250"/>
  <c r="M250" s="1"/>
  <c r="M251"/>
  <c r="K771"/>
  <c r="M771" s="1"/>
  <c r="M772"/>
  <c r="K641"/>
  <c r="M641" s="1"/>
  <c r="M642"/>
  <c r="K187"/>
  <c r="M187" s="1"/>
  <c r="M188"/>
  <c r="K672"/>
  <c r="M673"/>
  <c r="K213"/>
  <c r="M213" s="1"/>
  <c r="M214"/>
  <c r="K499"/>
  <c r="M500"/>
  <c r="K836"/>
  <c r="M837"/>
  <c r="K461"/>
  <c r="M461" s="1"/>
  <c r="M462"/>
  <c r="K199"/>
  <c r="M200"/>
  <c r="K410"/>
  <c r="M411"/>
  <c r="K488"/>
  <c r="M488" s="1"/>
  <c r="M489"/>
  <c r="K869"/>
  <c r="M870"/>
  <c r="K143"/>
  <c r="M143" s="1"/>
  <c r="M144"/>
  <c r="K717"/>
  <c r="M717" s="1"/>
  <c r="M718"/>
  <c r="K180"/>
  <c r="M180" s="1"/>
  <c r="M181"/>
  <c r="K796"/>
  <c r="M796" s="1"/>
  <c r="M797"/>
  <c r="K241"/>
  <c r="M242"/>
  <c r="K542"/>
  <c r="M543"/>
  <c r="K889"/>
  <c r="M889" s="1"/>
  <c r="M890"/>
  <c r="K626"/>
  <c r="M627"/>
  <c r="K546"/>
  <c r="M546" s="1"/>
  <c r="M547"/>
  <c r="K895"/>
  <c r="M896"/>
  <c r="K840"/>
  <c r="M840" s="1"/>
  <c r="M841"/>
  <c r="K632"/>
  <c r="M633"/>
  <c r="K859"/>
  <c r="M860"/>
  <c r="K361"/>
  <c r="M361" s="1"/>
  <c r="M362"/>
  <c r="K311"/>
  <c r="M311" s="1"/>
  <c r="M312"/>
  <c r="K27"/>
  <c r="M27" s="1"/>
  <c r="M28"/>
  <c r="K899"/>
  <c r="M899" s="1"/>
  <c r="M900"/>
  <c r="K376"/>
  <c r="M376" s="1"/>
  <c r="M377"/>
  <c r="K875"/>
  <c r="M876"/>
  <c r="K170"/>
  <c r="M170" s="1"/>
  <c r="M171"/>
  <c r="K69"/>
  <c r="M70"/>
  <c r="K111"/>
  <c r="K750"/>
  <c r="M750" s="1"/>
  <c r="M751"/>
  <c r="K98"/>
  <c r="M99"/>
  <c r="M366"/>
  <c r="K365"/>
  <c r="K732"/>
  <c r="M732" s="1"/>
  <c r="M733"/>
  <c r="K1037"/>
  <c r="M1037" s="1"/>
  <c r="M1038"/>
  <c r="K563"/>
  <c r="M563" s="1"/>
  <c r="M564"/>
  <c r="K32"/>
  <c r="M32" s="1"/>
  <c r="M33"/>
  <c r="K981"/>
  <c r="M981" s="1"/>
  <c r="M982"/>
  <c r="K315"/>
  <c r="M315" s="1"/>
  <c r="M316"/>
  <c r="K136"/>
  <c r="M136" s="1"/>
  <c r="M137"/>
  <c r="K617"/>
  <c r="M617" s="1"/>
  <c r="M618"/>
  <c r="K696"/>
  <c r="M696" s="1"/>
  <c r="M697"/>
  <c r="K484"/>
  <c r="M484" s="1"/>
  <c r="M485"/>
  <c r="M1023"/>
  <c r="K1022"/>
  <c r="K676"/>
  <c r="M676" s="1"/>
  <c r="M677"/>
  <c r="K59"/>
  <c r="M59" s="1"/>
  <c r="M60"/>
  <c r="K319"/>
  <c r="M319" s="1"/>
  <c r="M320"/>
  <c r="K582"/>
  <c r="M582" s="1"/>
  <c r="M583"/>
  <c r="K938"/>
  <c r="M938" s="1"/>
  <c r="M939"/>
  <c r="K82"/>
  <c r="M82" s="1"/>
  <c r="M83"/>
  <c r="K588"/>
  <c r="M589"/>
  <c r="K1014"/>
  <c r="M1014" s="1"/>
  <c r="M1015"/>
  <c r="K436"/>
  <c r="M436" s="1"/>
  <c r="M437"/>
  <c r="K452"/>
  <c r="M453"/>
  <c r="K295"/>
  <c r="M295" s="1"/>
  <c r="M296"/>
  <c r="K209"/>
  <c r="M209" s="1"/>
  <c r="M210"/>
  <c r="K654"/>
  <c r="M655"/>
  <c r="K775"/>
  <c r="M775" s="1"/>
  <c r="M776"/>
  <c r="K221"/>
  <c r="M221" s="1"/>
  <c r="M222"/>
  <c r="K574"/>
  <c r="M575"/>
  <c r="K307"/>
  <c r="M308"/>
  <c r="K845"/>
  <c r="M845" s="1"/>
  <c r="M846"/>
  <c r="K431"/>
  <c r="M432"/>
  <c r="M383"/>
  <c r="K382"/>
  <c r="K78"/>
  <c r="M78" s="1"/>
  <c r="M79"/>
  <c r="K339"/>
  <c r="M339" s="1"/>
  <c r="M340"/>
  <c r="K681"/>
  <c r="M681" s="1"/>
  <c r="M682"/>
  <c r="K1009"/>
  <c r="M1009" s="1"/>
  <c r="M1010"/>
  <c r="K217"/>
  <c r="M217" s="1"/>
  <c r="M218"/>
  <c r="K613"/>
  <c r="M614"/>
  <c r="K1033"/>
  <c r="M1033" s="1"/>
  <c r="M1034"/>
  <c r="K402"/>
  <c r="M403"/>
  <c r="K175"/>
  <c r="M176"/>
  <c r="K578"/>
  <c r="M578" s="1"/>
  <c r="M579"/>
  <c r="K909"/>
  <c r="M910"/>
  <c r="K879"/>
  <c r="M879" s="1"/>
  <c r="M880"/>
  <c r="K536"/>
  <c r="M536" s="1"/>
  <c r="M537"/>
  <c r="K275"/>
  <c r="M276"/>
  <c r="K205"/>
  <c r="M205" s="1"/>
  <c r="M206"/>
  <c r="M728"/>
  <c r="K596"/>
  <c r="M596" s="1"/>
  <c r="M597"/>
  <c r="K969"/>
  <c r="M970"/>
  <c r="K992"/>
  <c r="M992" s="1"/>
  <c r="M993"/>
  <c r="K283"/>
  <c r="M283" s="1"/>
  <c r="M284"/>
  <c r="M962"/>
  <c r="K961"/>
  <c r="M961" s="1"/>
  <c r="K195"/>
  <c r="M195" s="1"/>
  <c r="M196"/>
  <c r="K457"/>
  <c r="M457" s="1"/>
  <c r="M458"/>
  <c r="K809"/>
  <c r="M810"/>
  <c r="K230"/>
  <c r="M230" s="1"/>
  <c r="M231"/>
  <c r="M532"/>
  <c r="K269"/>
  <c r="M270"/>
  <c r="K662"/>
  <c r="M662" s="1"/>
  <c r="M663"/>
  <c r="K567"/>
  <c r="M567" s="1"/>
  <c r="M568"/>
  <c r="M47"/>
  <c r="K46"/>
  <c r="M46" s="1"/>
  <c r="K825"/>
  <c r="M825" s="1"/>
  <c r="M826"/>
  <c r="K344"/>
  <c r="M345"/>
  <c r="K740"/>
  <c r="M740" s="1"/>
  <c r="M741"/>
  <c r="K480"/>
  <c r="M480" s="1"/>
  <c r="M481"/>
  <c r="K800"/>
  <c r="M800" s="1"/>
  <c r="M801"/>
  <c r="K510"/>
  <c r="M511"/>
  <c r="K414"/>
  <c r="M414" s="1"/>
  <c r="M415"/>
  <c r="K784"/>
  <c r="M785"/>
  <c r="K763"/>
  <c r="M763" s="1"/>
  <c r="M764"/>
  <c r="K658"/>
  <c r="M658" s="1"/>
  <c r="M659"/>
  <c r="K1003"/>
  <c r="M1003" s="1"/>
  <c r="M1004"/>
  <c r="K258"/>
  <c r="M258" s="1"/>
  <c r="M259"/>
  <c r="K701"/>
  <c r="M702"/>
  <c r="K299"/>
  <c r="M299" s="1"/>
  <c r="M300"/>
  <c r="M148"/>
  <c r="K147"/>
  <c r="K552"/>
  <c r="M553"/>
  <c r="K933"/>
  <c r="M933" s="1"/>
  <c r="M934"/>
  <c r="K226"/>
  <c r="M227"/>
  <c r="K746"/>
  <c r="M747"/>
  <c r="K424"/>
  <c r="M425"/>
  <c r="K523"/>
  <c r="M524"/>
  <c r="K950"/>
  <c r="M951"/>
  <c r="K946"/>
  <c r="M946" s="1"/>
  <c r="M947"/>
  <c r="K158"/>
  <c r="M159"/>
  <c r="M390"/>
  <c r="K389"/>
  <c r="M389" s="1"/>
  <c r="K516"/>
  <c r="M517"/>
  <c r="K721"/>
  <c r="M721" s="1"/>
  <c r="M722"/>
  <c r="K885"/>
  <c r="M886"/>
  <c r="K829"/>
  <c r="M829" s="1"/>
  <c r="M830"/>
  <c r="K291"/>
  <c r="M291" s="1"/>
  <c r="M292"/>
  <c r="K558"/>
  <c r="M558" s="1"/>
  <c r="M559"/>
  <c r="M921"/>
  <c r="K920"/>
  <c r="K850"/>
  <c r="M851"/>
  <c r="K418"/>
  <c r="M418" s="1"/>
  <c r="M419"/>
  <c r="K788"/>
  <c r="M788" s="1"/>
  <c r="M789"/>
  <c r="K998"/>
  <c r="M998" s="1"/>
  <c r="M999"/>
  <c r="K37"/>
  <c r="M37" s="1"/>
  <c r="M38"/>
  <c r="M126"/>
  <c r="K125"/>
  <c r="M125" s="1"/>
  <c r="M19"/>
  <c r="K18"/>
  <c r="K692"/>
  <c r="M693"/>
  <c r="K165"/>
  <c r="M165" s="1"/>
  <c r="M166"/>
  <c r="K335"/>
  <c r="M335" s="1"/>
  <c r="M336"/>
  <c r="K685"/>
  <c r="M685" s="1"/>
  <c r="M686"/>
  <c r="K864"/>
  <c r="M865"/>
  <c r="F16"/>
  <c r="Q931"/>
  <c r="Q917" s="1"/>
  <c r="N1041"/>
  <c r="F304"/>
  <c r="F725"/>
  <c r="K531" l="1"/>
  <c r="M531" s="1"/>
  <c r="M850"/>
  <c r="K849"/>
  <c r="M849" s="1"/>
  <c r="M226"/>
  <c r="K225"/>
  <c r="M225" s="1"/>
  <c r="K401"/>
  <c r="M402"/>
  <c r="K727"/>
  <c r="K631"/>
  <c r="M632"/>
  <c r="K186"/>
  <c r="M199"/>
  <c r="M499"/>
  <c r="K498"/>
  <c r="M692"/>
  <c r="K691"/>
  <c r="M691" s="1"/>
  <c r="K932"/>
  <c r="M950"/>
  <c r="M746"/>
  <c r="K745"/>
  <c r="M745" s="1"/>
  <c r="M552"/>
  <c r="K551"/>
  <c r="M701"/>
  <c r="K700"/>
  <c r="K97"/>
  <c r="M97" s="1"/>
  <c r="M98"/>
  <c r="Q1041"/>
  <c r="K17"/>
  <c r="M17" s="1"/>
  <c r="M18"/>
  <c r="K142"/>
  <c r="M142" s="1"/>
  <c r="M147"/>
  <c r="K381"/>
  <c r="M382"/>
  <c r="K625"/>
  <c r="M625" s="1"/>
  <c r="M626"/>
  <c r="M241"/>
  <c r="K240"/>
  <c r="K239" s="1"/>
  <c r="M446"/>
  <c r="K647"/>
  <c r="M648"/>
  <c r="M54"/>
  <c r="K53"/>
  <c r="M53" s="1"/>
  <c r="K90"/>
  <c r="M90" s="1"/>
  <c r="M91"/>
  <c r="K469"/>
  <c r="M469" s="1"/>
  <c r="K268"/>
  <c r="M269"/>
  <c r="M969"/>
  <c r="K968"/>
  <c r="M968" s="1"/>
  <c r="K164"/>
  <c r="M175"/>
  <c r="M613"/>
  <c r="K612"/>
  <c r="M612" s="1"/>
  <c r="M307"/>
  <c r="K306"/>
  <c r="K522"/>
  <c r="M523"/>
  <c r="K348"/>
  <c r="M348" s="1"/>
  <c r="M365"/>
  <c r="M111"/>
  <c r="M875"/>
  <c r="K874"/>
  <c r="K858"/>
  <c r="M858" s="1"/>
  <c r="M859"/>
  <c r="M895"/>
  <c r="K894"/>
  <c r="M410"/>
  <c r="K409"/>
  <c r="M836"/>
  <c r="K835"/>
  <c r="M672"/>
  <c r="K671"/>
  <c r="K324"/>
  <c r="M329"/>
  <c r="M809"/>
  <c r="K808"/>
  <c r="M808" s="1"/>
  <c r="K343"/>
  <c r="M343" s="1"/>
  <c r="M344"/>
  <c r="M909"/>
  <c r="K908"/>
  <c r="M431"/>
  <c r="K430"/>
  <c r="M574"/>
  <c r="K573"/>
  <c r="M654"/>
  <c r="K653"/>
  <c r="K451"/>
  <c r="M451" s="1"/>
  <c r="M452"/>
  <c r="M588"/>
  <c r="K587"/>
  <c r="K509"/>
  <c r="M510"/>
  <c r="K919"/>
  <c r="M920"/>
  <c r="K515"/>
  <c r="M516"/>
  <c r="M784"/>
  <c r="K783"/>
  <c r="M783" s="1"/>
  <c r="M275"/>
  <c r="K274"/>
  <c r="K157"/>
  <c r="M157" s="1"/>
  <c r="M158"/>
  <c r="K863"/>
  <c r="M863" s="1"/>
  <c r="M864"/>
  <c r="K423"/>
  <c r="M424"/>
  <c r="K1013"/>
  <c r="M1013" s="1"/>
  <c r="M1022"/>
  <c r="K64"/>
  <c r="M64" s="1"/>
  <c r="M69"/>
  <c r="M542"/>
  <c r="K541"/>
  <c r="M541" s="1"/>
  <c r="K868"/>
  <c r="M868" s="1"/>
  <c r="M869"/>
  <c r="M759"/>
  <c r="K758"/>
  <c r="M758" s="1"/>
  <c r="M885"/>
  <c r="K884"/>
  <c r="F1041"/>
  <c r="K323" l="1"/>
  <c r="K445"/>
  <c r="M445" s="1"/>
  <c r="K508"/>
  <c r="M508" s="1"/>
  <c r="M509"/>
  <c r="M324"/>
  <c r="K521"/>
  <c r="M521" s="1"/>
  <c r="M522"/>
  <c r="K163"/>
  <c r="M163" s="1"/>
  <c r="M164"/>
  <c r="K630"/>
  <c r="M630" s="1"/>
  <c r="M631"/>
  <c r="K883"/>
  <c r="M883" s="1"/>
  <c r="M884"/>
  <c r="M587"/>
  <c r="K586"/>
  <c r="M586" s="1"/>
  <c r="K572"/>
  <c r="M572" s="1"/>
  <c r="M573"/>
  <c r="K670"/>
  <c r="M670" s="1"/>
  <c r="M671"/>
  <c r="K893"/>
  <c r="M893" s="1"/>
  <c r="M894"/>
  <c r="K305"/>
  <c r="M305" s="1"/>
  <c r="M306"/>
  <c r="K380"/>
  <c r="M380" s="1"/>
  <c r="M381"/>
  <c r="K497"/>
  <c r="M498"/>
  <c r="M727"/>
  <c r="K726"/>
  <c r="K422"/>
  <c r="M422" s="1"/>
  <c r="M423"/>
  <c r="K514"/>
  <c r="M514" s="1"/>
  <c r="M515"/>
  <c r="K16"/>
  <c r="M16" s="1"/>
  <c r="M102"/>
  <c r="M239"/>
  <c r="M240"/>
  <c r="K273"/>
  <c r="M273" s="1"/>
  <c r="M274"/>
  <c r="K429"/>
  <c r="M429" s="1"/>
  <c r="M430"/>
  <c r="M835"/>
  <c r="K834"/>
  <c r="M834" s="1"/>
  <c r="K690"/>
  <c r="M690" s="1"/>
  <c r="M700"/>
  <c r="K400"/>
  <c r="M400" s="1"/>
  <c r="M401"/>
  <c r="K918"/>
  <c r="M918" s="1"/>
  <c r="M919"/>
  <c r="K267"/>
  <c r="M267" s="1"/>
  <c r="M268"/>
  <c r="M932"/>
  <c r="K931"/>
  <c r="M186"/>
  <c r="K185"/>
  <c r="K530"/>
  <c r="K652"/>
  <c r="M652" s="1"/>
  <c r="M653"/>
  <c r="K907"/>
  <c r="M907" s="1"/>
  <c r="M908"/>
  <c r="K408"/>
  <c r="M409"/>
  <c r="K873"/>
  <c r="M873" s="1"/>
  <c r="M874"/>
  <c r="K646"/>
  <c r="M646" s="1"/>
  <c r="M647"/>
  <c r="K550"/>
  <c r="M550" s="1"/>
  <c r="M551"/>
  <c r="K520" l="1"/>
  <c r="M520" s="1"/>
  <c r="M530"/>
  <c r="K496"/>
  <c r="M496" s="1"/>
  <c r="M497"/>
  <c r="M408"/>
  <c r="K407"/>
  <c r="M407" s="1"/>
  <c r="K162"/>
  <c r="M162" s="1"/>
  <c r="M185"/>
  <c r="K917"/>
  <c r="M917" s="1"/>
  <c r="M931"/>
  <c r="M726"/>
  <c r="K725"/>
  <c r="K304"/>
  <c r="M304" s="1"/>
  <c r="M323"/>
  <c r="K1041" l="1"/>
  <c r="M1041" s="1"/>
  <c r="M725"/>
</calcChain>
</file>

<file path=xl/sharedStrings.xml><?xml version="1.0" encoding="utf-8"?>
<sst xmlns="http://schemas.openxmlformats.org/spreadsheetml/2006/main" count="3798" uniqueCount="720">
  <si>
    <t>(тыс.рублей)</t>
  </si>
  <si>
    <t>Наименование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</si>
  <si>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</si>
  <si>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</si>
  <si>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</si>
  <si>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</si>
  <si>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</si>
  <si>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</si>
  <si>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</si>
  <si>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</si>
  <si>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>Муниципальная программа "Развитие образования"</t>
  </si>
  <si>
    <t>00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</si>
  <si>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</si>
  <si>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</si>
  <si>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</si>
  <si>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</si>
  <si>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</si>
  <si>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Дошкольное образование</t>
  </si>
  <si>
    <t>07</t>
  </si>
  <si>
    <t>01</t>
  </si>
  <si>
    <t>ОБРАЗОВАНИЕ</t>
  </si>
  <si>
    <t>Субсидии бюджетным учреждениям</t>
  </si>
  <si>
    <t>610</t>
  </si>
  <si>
    <t>Субсидии автономным учреждениям</t>
  </si>
  <si>
    <t>620</t>
  </si>
  <si>
    <t>Общее образование</t>
  </si>
  <si>
    <t>02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</si>
  <si>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</si>
  <si>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</si>
  <si>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</si>
  <si>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</si>
  <si>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</si>
  <si>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</si>
  <si>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Дополнительное образование детей</t>
  </si>
  <si>
    <t>03</t>
  </si>
  <si>
    <t>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</si>
  <si>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</si>
  <si>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>Субсидии на улучшение условий предоставления образования в муниципальных образовательных организациях Калининградской области</t>
  </si>
  <si>
    <t>01001S1130</t>
  </si>
  <si>
    <t>Основное мероприятие "Совершенствование организации питания обучающихся"</t>
  </si>
  <si>
    <t>0100200000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</si>
  <si>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</si>
  <si>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</si>
  <si>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</si>
  <si>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</si>
  <si>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Основное мероприятие "Совершенствование организации подвоза обучающихся школ"</t>
  </si>
  <si>
    <t>0100300000</t>
  </si>
  <si>
    <t>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</si>
  <si>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0100361280</t>
  </si>
  <si>
    <t>Организация подвоза обучающихся школьными автобусами</t>
  </si>
  <si>
    <t>0100387510</t>
  </si>
  <si>
    <t>Организация льготного проезда обучающихся школ рейсовыми автобусами</t>
  </si>
  <si>
    <t>0100387520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</si>
  <si>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</si>
  <si>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</si>
  <si>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Модернизация автобусного парка (лизинг)</t>
  </si>
  <si>
    <t>0100387530</t>
  </si>
  <si>
    <t>Субсидии на обеспечение бесплатной перевозки обучающихся к муниципальным общеобразовательным учреждениям</t>
  </si>
  <si>
    <t>01003S1010</t>
  </si>
  <si>
    <t>Субсидии на модернизацию автобусного парка муниципальных образований, осуществляющих бесплатную перевозку обучающихся к месту учебы</t>
  </si>
  <si>
    <t>01003S1280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</si>
  <si>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</si>
  <si>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</si>
  <si>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</si>
  <si>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</si>
  <si>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</si>
  <si>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</si>
  <si>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</si>
  <si>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</si>
  <si>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Стипендии</t>
  </si>
  <si>
    <t>340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</si>
  <si>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</si>
  <si>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</si>
  <si>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</si>
  <si>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</si>
  <si>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</si>
  <si>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</si>
  <si>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</si>
  <si>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</si>
  <si>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</si>
  <si>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</si>
  <si>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Субсидии на улучшение условий предоставления образования в муниципальных образовательных организациях Калининградской области за счет средств местного бюджета</t>
  </si>
  <si>
    <t>0100661130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</si>
  <si>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</si>
  <si>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</si>
  <si>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</si>
  <si>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</si>
  <si>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Национальный проект "Образование"</t>
  </si>
  <si>
    <t>010E100000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</si>
  <si>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</si>
  <si>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010E151690</t>
  </si>
  <si>
    <t>Региональный проект "Успех каждого ребенка"</t>
  </si>
  <si>
    <t>010E200000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</si>
  <si>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</si>
  <si>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</si>
  <si>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</si>
  <si>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</si>
  <si>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010E400000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</si>
  <si>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</si>
  <si>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010E452100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</si>
  <si>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</si>
  <si>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</si>
  <si>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</si>
  <si>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</si>
  <si>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</t>
  </si>
  <si>
    <t>0200170640</t>
  </si>
  <si>
    <t>Другие вопросы в области социальной политики</t>
  </si>
  <si>
    <t>10</t>
  </si>
  <si>
    <t>06</t>
  </si>
  <si>
    <t>СОЦИАЛЬНАЯ ПОЛИТИКА</t>
  </si>
  <si>
    <t>Расходы на выплаты персоналу государственных (муниципальных) органов</t>
  </si>
  <si>
    <t>120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</si>
  <si>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</si>
  <si>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0200170650</t>
  </si>
  <si>
    <t>Субвенции на осуществление отдельных полномочий Калининградской области на руководство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</si>
  <si>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</si>
  <si>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</si>
  <si>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</si>
  <si>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Подпрограмма 1: "Совершенствование мер социальной поддержки отдельных категорий граждан, повышение качества жизни граждан"</t>
  </si>
  <si>
    <t>0210000000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</si>
  <si>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</si>
  <si>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</si>
  <si>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</si>
  <si>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</si>
  <si>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</si>
  <si>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</si>
  <si>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</si>
  <si>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</si>
  <si>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</si>
  <si>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</si>
  <si>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</si>
  <si>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</si>
  <si>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</si>
  <si>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</si>
  <si>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</si>
  <si>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</si>
  <si>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</si>
  <si>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</si>
  <si>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</si>
  <si>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</si>
  <si>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</si>
  <si>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</si>
  <si>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</si>
  <si>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</si>
  <si>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</si>
  <si>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</si>
  <si>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>Повышение качества и доступности социального обслуживания населения</t>
  </si>
  <si>
    <t>0210200000</t>
  </si>
  <si>
    <t>Субвенции на обеспечение полномочий Калининградской области по социальному обслуживанию граждан пожилого возраста и инвалидов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</si>
  <si>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</si>
  <si>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</si>
  <si>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</si>
  <si>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</si>
  <si>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Создание условий гражданам, нуждающимся в поддержке государства для активного, здорового образа жизни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</si>
  <si>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</si>
  <si>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</si>
  <si>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</si>
  <si>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Подпрограмма "Совершенствование социальной поддержки детей и семей с детьми"</t>
  </si>
  <si>
    <t>0220000000</t>
  </si>
  <si>
    <t>Снижение семейного и детского неблагополучия, детской безнадзорности, социального сиротства</t>
  </si>
  <si>
    <t>0220100000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</si>
  <si>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</t>
  </si>
  <si>
    <t>0220170130</t>
  </si>
  <si>
    <t>Молодежная политика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</si>
  <si>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</si>
  <si>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</si>
  <si>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</si>
  <si>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</si>
  <si>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</si>
  <si>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</si>
  <si>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округа, находящихся в трудной жизненной ситуации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</si>
  <si>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</si>
  <si>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</si>
  <si>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</si>
  <si>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Национальный проект "Демография"</t>
  </si>
  <si>
    <t>022P200000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</si>
  <si>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</t>
  </si>
  <si>
    <t>022P270120</t>
  </si>
  <si>
    <t>Подпрограмма "Доступная среда"</t>
  </si>
  <si>
    <t>0230000000</t>
  </si>
  <si>
    <t>Основное мероприятие "Формирование условий для беспрепятственного доступа инвалидов и других МГН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</si>
  <si>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</si>
  <si>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</si>
  <si>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</si>
  <si>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Подпрограмма "Дети-сироты"</t>
  </si>
  <si>
    <t>0240000000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</si>
  <si>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</si>
  <si>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</si>
  <si>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</si>
  <si>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</si>
  <si>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</si>
  <si>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</si>
  <si>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</si>
  <si>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</si>
  <si>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</si>
  <si>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</si>
  <si>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</si>
  <si>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</si>
  <si>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</si>
  <si>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</si>
  <si>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</si>
  <si>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</si>
  <si>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Субвенции на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</si>
  <si>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</si>
  <si>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</si>
  <si>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</si>
  <si>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Подпрограмма "Сохранение, использование и популяризация объектов культурного наследия"</t>
  </si>
  <si>
    <t>0310000000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</si>
  <si>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</si>
  <si>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</si>
  <si>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</si>
  <si>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</si>
  <si>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</t>
  </si>
  <si>
    <t>08</t>
  </si>
  <si>
    <t>КУЛЬТУРА, КИНЕМАТОГРАФИЯ</t>
  </si>
  <si>
    <t>Проведение экспертизы ОКН "Памятный крест жертвам "Первой мировой войны", посвященного жителям прихода городской кирхи в Раушене, погибшим в годы Первой мировой войны</t>
  </si>
  <si>
    <t>0310183420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</si>
  <si>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</si>
  <si>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</si>
  <si>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</si>
  <si>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</si>
  <si>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Подпрограмма "Сохранение и развитие культуры"</t>
  </si>
  <si>
    <t>0320000000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</si>
  <si>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</si>
  <si>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</si>
  <si>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</si>
  <si>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</si>
  <si>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</si>
  <si>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</si>
  <si>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Субсидия на государственную поддержку отрасли культуры</t>
  </si>
  <si>
    <t>03201L5190</t>
  </si>
  <si>
    <t>Обеспечение поддержки муниципальных образований в сфере культуры</t>
  </si>
  <si>
    <t>03201S1090</t>
  </si>
  <si>
    <t>Основное мерпориятие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</si>
  <si>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</si>
  <si>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</si>
  <si>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</si>
  <si>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</si>
  <si>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</si>
  <si>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</si>
  <si>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</si>
  <si>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Приобретение музыкальных инструментов и комплекта звукового оборудования для МБУДО "ДШИ им. Гречанинова А.Т." г. Светлогорска</t>
  </si>
  <si>
    <t>0320383530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</si>
  <si>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</si>
  <si>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</si>
  <si>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</si>
  <si>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</si>
  <si>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</si>
  <si>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</si>
  <si>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</si>
  <si>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</si>
  <si>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</si>
  <si>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</si>
  <si>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Подпрограмма "Укрепление материально-технической базы учреждений культуры"</t>
  </si>
  <si>
    <t>0330000000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</si>
  <si>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</si>
  <si>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</si>
  <si>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</si>
  <si>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</si>
  <si>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</si>
  <si>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</si>
  <si>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Благоустройство территории воинских захоронений</t>
  </si>
  <si>
    <t>0330183630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</si>
  <si>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</si>
  <si>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</si>
  <si>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</si>
  <si>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</si>
  <si>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</t>
  </si>
  <si>
    <t>0400184410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</si>
  <si>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</si>
  <si>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</si>
  <si>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</si>
  <si>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"Обеспечение безопасности жизнедеятельности населения"</t>
  </si>
  <si>
    <t>0500000000</t>
  </si>
  <si>
    <t>Подпрограмма "Защита населения и территории округа от чрезвычайных ситуаций природного и техногенного характера"</t>
  </si>
  <si>
    <t>0510000000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</si>
  <si>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</si>
  <si>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</si>
  <si>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</si>
  <si>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</si>
  <si>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</si>
  <si>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</si>
  <si>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</si>
  <si>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</si>
  <si>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</si>
  <si>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</si>
  <si>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Подпрограмма "Обеспечение безопасности на воде в летний и зимний периоды"</t>
  </si>
  <si>
    <t>0520000000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</si>
  <si>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</si>
  <si>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</si>
  <si>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</si>
  <si>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</si>
  <si>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</si>
  <si>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</si>
  <si>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Подпрограмма "Развитие ЕДДС и системы обеспечения вызова по единому номеру "112". Развитие аппаратно-программного комплекса "Безопасный город"".</t>
  </si>
  <si>
    <t>0530000000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</si>
  <si>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</si>
  <si>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</si>
  <si>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Субвенции на осуществление первичного воинского учета на территориях, где отсутствуют военные комиссариаты</t>
  </si>
  <si>
    <t>0530151180</t>
  </si>
  <si>
    <t>Мобилизационная и вневойсковая подготовка</t>
  </si>
  <si>
    <t>НАЦИОНАЛЬНАЯ ОБОРОНА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</si>
  <si>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</si>
  <si>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</si>
  <si>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</si>
  <si>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</si>
  <si>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</si>
  <si>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</si>
  <si>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МО «Светлогорский район»</t>
  </si>
  <si>
    <t>0700100000</t>
  </si>
  <si>
    <t>Субсидии на содержание морских пляжей в границах муниципальных образований Калининградской области</t>
  </si>
  <si>
    <t>0700171380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</si>
  <si>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</si>
  <si>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</si>
  <si>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</si>
  <si>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</si>
  <si>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Уплата налогов, сборов и иных платежей</t>
  </si>
  <si>
    <t>850</t>
  </si>
  <si>
    <t>Субсидия на финансовое обеспечение муниципального задания на оказание услуг в сфере туризма</t>
  </si>
  <si>
    <t>0700284310</t>
  </si>
  <si>
    <t>Другие общегосударственные вопросы</t>
  </si>
  <si>
    <t>13</t>
  </si>
  <si>
    <t>ОБЩЕГОСУДАРСТВЕННЫЕ ВОПРОСЫ</t>
  </si>
  <si>
    <t>Проведение иных мероприятий по повышению качества туристских услуг</t>
  </si>
  <si>
    <t>0700284710</t>
  </si>
  <si>
    <t>Создание видеосюжетов о Светлогорском городском округе ГТРК "Калининград".</t>
  </si>
  <si>
    <t>0700284720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</si>
  <si>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</si>
  <si>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</si>
  <si>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</si>
  <si>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</si>
  <si>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Благоустройство</t>
  </si>
  <si>
    <t>ЖИЛИЩНО-КОММУНАЛЬНОЕ ХОЗЯЙСТВО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</si>
  <si>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</si>
  <si>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</si>
  <si>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Разработка и осуществление проектов в сфере туризма</t>
  </si>
  <si>
    <t>0700384730</t>
  </si>
  <si>
    <t>Подготовка современного видеоролика о туристической привлекательности курорта для дальнейшего продвижения туристического потенциала Светлогорского округа</t>
  </si>
  <si>
    <t>0700384740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</si>
  <si>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</si>
  <si>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</si>
  <si>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</si>
  <si>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</si>
  <si>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Подпрограмма "Функционирование исполнительных органов местного самоуправления"</t>
  </si>
  <si>
    <t>0810000000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</si>
  <si>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</si>
  <si>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</si>
  <si>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</si>
  <si>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</si>
  <si>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</si>
  <si>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</si>
  <si>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Подпрограмма " Повышение эффективности бюджетных расходов»</t>
  </si>
  <si>
    <t>0820000000</t>
  </si>
  <si>
    <t>Основное мероприятие "Автоматизация бюджетного процесса"</t>
  </si>
  <si>
    <t>0820200000</t>
  </si>
  <si>
    <t>0820281140</t>
  </si>
  <si>
    <t>Подпрограмма " Управление муниципальным долгом»</t>
  </si>
  <si>
    <t>0830000000</t>
  </si>
  <si>
    <t>Основное мероприятие "Обеспечение своевременности и полноты исполнения долговых обязательств муниципального образования "Светлогорский городской округ"</t>
  </si>
  <si>
    <t>0830100000</t>
  </si>
  <si>
    <t>Процентные платежи на обслуживание муниципального долга</t>
  </si>
  <si>
    <t>0830181510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</si>
  <si>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</si>
  <si>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</si>
  <si>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Обслуживание муниципального долга</t>
  </si>
  <si>
    <t>730</t>
  </si>
  <si>
    <t>Муниципальная программа "Развитие физической культуры и спорта"</t>
  </si>
  <si>
    <t>1000000000</t>
  </si>
  <si>
    <t>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</si>
  <si>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</si>
  <si>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</si>
  <si>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</si>
  <si>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</si>
  <si>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</si>
  <si>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</t>
  </si>
  <si>
    <t>11</t>
  </si>
  <si>
    <t>ФИЗИЧЕСКАЯ КУЛЬТУРА И СПОРТ</t>
  </si>
  <si>
    <t>Подпрограмма "Совершенствование инфраструктуры для занятий массовым спортом по месту жительства"</t>
  </si>
  <si>
    <t>1020000000</t>
  </si>
  <si>
    <t>Основное мероприятие "Развитие спортивной инфраструктуры"</t>
  </si>
  <si>
    <t>1020100000</t>
  </si>
  <si>
    <t>Строительство спортивной площадки, расположенной по ул. Яблоневая, г. Светлогорск Калининградской области</t>
  </si>
  <si>
    <t>1020154950</t>
  </si>
  <si>
    <t>Массовый спорт</t>
  </si>
  <si>
    <t>Бюджетные инвестиции</t>
  </si>
  <si>
    <t>410</t>
  </si>
  <si>
    <t>Совершенствование спортивных площадок</t>
  </si>
  <si>
    <t>1020188610</t>
  </si>
  <si>
    <t>102P500000</t>
  </si>
  <si>
    <t>Субсидии на реализацию мероприятий, включенных в федеральную целевую программу "Развитие физической культуры и спорта в Российской Федерации на 2016 - 2020 годы" (строительство спортивной площадки, расположенной по ул. Яблоневая, в г. Светлогорск Калининградской области)</t>
  </si>
  <si>
    <t>102P554950</t>
  </si>
  <si>
    <t>Субсидии на реализацию мероприятий, включенных в федеральную целевую программу "Развитие физической культуры и спорта в Российской Федерации на 2016 - 2020 годы" (строительство спортивной площадки, расположенной по ул. Яблоневая, в г. Светлогорске Калининградской области)</t>
  </si>
  <si>
    <t>102P554951</t>
  </si>
  <si>
    <t>Подпрограмма "Повышение положения в областном рейтинге муниципальных образований Калининградской области"</t>
  </si>
  <si>
    <t>1030000000</t>
  </si>
  <si>
    <t>Остновное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</si>
  <si>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</si>
  <si>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</si>
  <si>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</si>
  <si>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</si>
  <si>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</si>
  <si>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3х сборных команд по видам спорта</t>
  </si>
  <si>
    <t>1030188730</t>
  </si>
  <si>
    <t>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</si>
  <si>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</si>
  <si>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>Подпрограмма "Развитие деятельности МАУ ФОК "Светлогорский"</t>
  </si>
  <si>
    <t>1040000000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</si>
  <si>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</si>
  <si>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</si>
  <si>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</si>
  <si>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</si>
  <si>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финансовое обеспечение муниципального задания на предоставление услуг по посещению бассейна отдельным категориям граждан</t>
  </si>
  <si>
    <t>1040188320</t>
  </si>
  <si>
    <t>Субсидия на совершенствование и ремонт инфраструктуры учреждений в области физической культуры</t>
  </si>
  <si>
    <t>1040188330</t>
  </si>
  <si>
    <t>Муниципальная программа "Ремонт автомобильных дорог"</t>
  </si>
  <si>
    <t>1100000000</t>
  </si>
  <si>
    <t>Основное мерпориятие "Мероприятия по ремонту улично-дорожной сети на территории г. Светлогорск"</t>
  </si>
  <si>
    <t>1100100000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</si>
  <si>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софинансирование местного бюджета</t>
  </si>
  <si>
    <t>1100161220</t>
  </si>
  <si>
    <t>Дорожное хозяйство (дорожные фонды)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</si>
  <si>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</si>
  <si>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</si>
  <si>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</si>
  <si>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</si>
  <si>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Реализация мероприятий по развитию Калининградской области (создание новых конкурентоспособных секторов экономики)</t>
  </si>
  <si>
    <t>11001L0993</t>
  </si>
  <si>
    <t>11001L0998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</si>
  <si>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за счет средств областного бюджета</t>
  </si>
  <si>
    <t>11001S1220</t>
  </si>
  <si>
    <t>Основное мероприятие: Региональный проект "Безопасные и качественные автомобильные дороги Калининградской области"</t>
  </si>
  <si>
    <t>110R100000</t>
  </si>
  <si>
    <t>Софинансирование местного бюджета ремонта автомобильных дорог общего пользования местного значения</t>
  </si>
  <si>
    <t>110R161230</t>
  </si>
  <si>
    <t>Ремонт дороги по ул. Пригородной в г. Светлогорске, софинансирование областного бюджета</t>
  </si>
  <si>
    <t>110R171230</t>
  </si>
  <si>
    <t>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</si>
  <si>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</si>
  <si>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>Строительство, реконструкция, капитальный ремонт, ремонт и содержание автомобильных дорог общего пользования регионального или межмуниципального значения и приобретение дорожно-эксплуатационной техники и оборудования</t>
  </si>
  <si>
    <t>110Н900000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</si>
  <si>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области, за счет субсидии областного бюджета</t>
  </si>
  <si>
    <t>110Н971220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</si>
  <si>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</si>
  <si>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</si>
  <si>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</si>
  <si>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</si>
  <si>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</si>
  <si>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</si>
  <si>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</si>
  <si>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</si>
  <si>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</si>
  <si>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</si>
  <si>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</si>
  <si>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</si>
  <si>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</si>
  <si>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</si>
  <si>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</si>
  <si>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</si>
  <si>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</si>
  <si>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</si>
  <si>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</si>
  <si>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</si>
  <si>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</si>
  <si>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</si>
  <si>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</si>
  <si>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</si>
  <si>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</si>
  <si>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</si>
  <si>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</si>
  <si>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</si>
  <si>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</si>
  <si>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</si>
  <si>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</si>
  <si>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</si>
  <si>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</si>
  <si>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1600185810</t>
  </si>
  <si>
    <t>Коммунальное хозяйство</t>
  </si>
  <si>
    <t>Проведение технической инвентаризации на объектах газоснабжения</t>
  </si>
  <si>
    <t>1600185820</t>
  </si>
  <si>
    <t>Техническая эксплуатация объектов газоснабжения</t>
  </si>
  <si>
    <t>1600185840</t>
  </si>
  <si>
    <t>Строительство объектов газоснабжения на территории Светлогорского городского округа</t>
  </si>
  <si>
    <t>1600186Г37</t>
  </si>
  <si>
    <t>Муниципальная программа "Повышение безопасности дорожного движения"</t>
  </si>
  <si>
    <t>2100000000</t>
  </si>
  <si>
    <t>Развитие и модернизация улично-дорожной сети и инженерно-технических сооружений Светлогорского городского округа</t>
  </si>
  <si>
    <t>2100100000</t>
  </si>
  <si>
    <t>2100161220</t>
  </si>
  <si>
    <t>21001S1220</t>
  </si>
  <si>
    <t>Основное мероприятий " Повышение безопасности дорожных условий для движения транспорта и пешеходов"</t>
  </si>
  <si>
    <t>2100200000</t>
  </si>
  <si>
    <t>Ремонт дорожного покрытия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</si>
  <si>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</si>
  <si>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</si>
  <si>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</si>
  <si>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</si>
  <si>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</si>
  <si>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</si>
  <si>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</si>
  <si>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</si>
  <si>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</si>
  <si>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</si>
  <si>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</si>
  <si>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</si>
  <si>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</si>
  <si>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 соответствующих санитарным нормативам по содержанию территорий муниципального образования «Светлогорский городской округ»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</si>
  <si>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</si>
  <si>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</si>
  <si>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</si>
  <si>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</si>
  <si>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</si>
  <si>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</si>
  <si>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</si>
  <si>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</si>
  <si>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</si>
  <si>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</si>
  <si>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</si>
  <si>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</si>
  <si>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</si>
  <si>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теплоснабжения на условиях софинансирования с областным бюджетом</t>
  </si>
  <si>
    <t>2200361310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</si>
  <si>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</si>
  <si>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</si>
  <si>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 (субсидии областного бюджета)</t>
  </si>
  <si>
    <t>22003S1310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</si>
  <si>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</si>
  <si>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</si>
  <si>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финансовое обеспечение муниципального задания на предоставление муниципальных услуг (выполнение работ) по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</si>
  <si>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</si>
  <si>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</si>
  <si>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</si>
  <si>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Уборка несанкционированных свалок на территории Светлогорского городского округа</t>
  </si>
  <si>
    <t>2200485933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</si>
  <si>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</si>
  <si>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</si>
  <si>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</si>
  <si>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</si>
  <si>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Проведение конкурса по благоустройству территории Светлогорского городского округа</t>
  </si>
  <si>
    <t>2200485936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</si>
  <si>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</si>
  <si>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</si>
  <si>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Понижение бортовых камней тротуара на пересечении пешеходных путей с проезжей частью улиц и дорог на территории</t>
  </si>
  <si>
    <t>2200584570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</si>
  <si>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</si>
  <si>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</si>
  <si>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</si>
  <si>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</si>
  <si>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</si>
  <si>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</si>
  <si>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</si>
  <si>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</si>
  <si>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Прочие мероприятия по благоустройству улично-дорожной сети</t>
  </si>
  <si>
    <t>2200585970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</si>
  <si>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</si>
  <si>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</si>
  <si>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</si>
  <si>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</si>
  <si>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</si>
  <si>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</si>
  <si>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</si>
  <si>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</si>
  <si>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уличных урн для размещения на территории Светлогорского городского округа</t>
  </si>
  <si>
    <t>2200685953</t>
  </si>
  <si>
    <t>Благоустройство смотровых площадок</t>
  </si>
  <si>
    <t>2200685954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</si>
  <si>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</si>
  <si>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</si>
  <si>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</si>
  <si>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</si>
  <si>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Подпрограмма "Развитие сетей уличного освещения"</t>
  </si>
  <si>
    <t>2210000000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</si>
  <si>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</si>
  <si>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</si>
  <si>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</si>
  <si>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</si>
  <si>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</si>
  <si>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</si>
  <si>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</si>
  <si>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</si>
  <si>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</si>
  <si>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</si>
  <si>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линий уличного освещения</t>
  </si>
  <si>
    <t>2210285640</t>
  </si>
  <si>
    <t>Разработка проектно сметной документации электроснабжения жилых домов</t>
  </si>
  <si>
    <t>2210285650</t>
  </si>
  <si>
    <t>Техническая инвентаризацияобъектов энергоснабжения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</si>
  <si>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</si>
  <si>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</si>
  <si>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</si>
  <si>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</si>
  <si>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</si>
  <si>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</si>
  <si>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</si>
  <si>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</si>
  <si>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</si>
  <si>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</si>
  <si>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</si>
  <si>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Муниципальная программа "Формирование современной городской среды"</t>
  </si>
  <si>
    <t>2400000000</t>
  </si>
  <si>
    <t>Комплекс мероприятий по формированию современной городской среды на территории г. Светлогорск</t>
  </si>
  <si>
    <t>2400100000</t>
  </si>
  <si>
    <t>Софинансирование местного бюджета на благоустройство дворовых территорий</t>
  </si>
  <si>
    <t>2400161070</t>
  </si>
  <si>
    <t>Поддержка муниципальных программ формирования современной городской среды на дворовые территории</t>
  </si>
  <si>
    <t>24001S1070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</si>
  <si>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</si>
  <si>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</si>
  <si>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</si>
  <si>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</si>
  <si>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</si>
  <si>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270Б871030</t>
  </si>
  <si>
    <t>Субсидии на реализацию мероприятий по обеспечению жильем молодых семей</t>
  </si>
  <si>
    <t>270Б8L4970</t>
  </si>
  <si>
    <t>Муниципальная программа "Переселение граждан из аварийного жилищного фонда"</t>
  </si>
  <si>
    <t>2800000000</t>
  </si>
  <si>
    <t>Реализация мероприятий по переселению граждан в комфортное и безопасное жилье</t>
  </si>
  <si>
    <t>280F300000</t>
  </si>
  <si>
    <t>Переселение граждан в комфортное и безопасное жилье (софинансирование из Федерального бюджета)</t>
  </si>
  <si>
    <t>280F367483</t>
  </si>
  <si>
    <t>Переселение граждан в комфортное и безопасное жилье (софинансирование из бюджета Калининградской области)</t>
  </si>
  <si>
    <t>280F367484</t>
  </si>
  <si>
    <t>Переселение граждан в комфортное и безопасное жилье (софинансирование из местного бюджета)</t>
  </si>
  <si>
    <t>280F36748S</t>
  </si>
  <si>
    <t>Муниципальная программа "Программа конкретных дел"</t>
  </si>
  <si>
    <t>2900000000</t>
  </si>
  <si>
    <t>Основное мероприятие " Улучшение транспортного и инженергного обслуживания населения муниципального образования"</t>
  </si>
  <si>
    <t>2900100000</t>
  </si>
  <si>
    <t>Софинансирование местного бюджета мероприятий программы конкретных дел</t>
  </si>
  <si>
    <t>2900161120</t>
  </si>
  <si>
    <t>Другие вопросы в области жилищно-коммунального хозяйства</t>
  </si>
  <si>
    <t>Решение вопросов местного значения в сфере жилищно-коммунального хозяйства (софинансирование мероприятий программы конкретных дел)</t>
  </si>
  <si>
    <t>29001S1120</t>
  </si>
  <si>
    <t>Непрограммное направление деятельности</t>
  </si>
  <si>
    <t>9900000000</t>
  </si>
  <si>
    <t>Исполнение судебных решений по искам</t>
  </si>
  <si>
    <t>9930000000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</si>
  <si>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</si>
  <si>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</si>
  <si>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</si>
  <si>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</si>
  <si>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</si>
  <si>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Непрограммные расходы</t>
  </si>
  <si>
    <t>9990000000</t>
  </si>
  <si>
    <t>Функционирование органов местного самоупарвления</t>
  </si>
  <si>
    <t>9990100000</t>
  </si>
  <si>
    <t>Субвенция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</si>
  <si>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</si>
  <si>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</si>
  <si>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</si>
  <si>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</si>
  <si>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Руководитель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</si>
  <si>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</si>
  <si>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</si>
  <si>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</si>
  <si>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</si>
  <si>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</si>
  <si>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</si>
  <si>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</si>
  <si>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</si>
  <si>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</si>
  <si>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</si>
  <si>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</si>
  <si>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</si>
  <si>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</si>
  <si>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капитального строительства</t>
  </si>
  <si>
    <t>9990299210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</si>
  <si>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</si>
  <si>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</si>
  <si>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</si>
  <si>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</si>
  <si>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</si>
  <si>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</si>
  <si>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>Обеспечение деятельности муниципальных учреждений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</si>
  <si>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</si>
  <si>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</si>
  <si>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</si>
  <si>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</si>
  <si>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</si>
  <si>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 (софинансирование из областного бюджета)</t>
  </si>
  <si>
    <t>99902S1050</t>
  </si>
  <si>
    <t>Реализация муниципальных функций, связанных с общегосударственным управлением</t>
  </si>
  <si>
    <t>9990400000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</si>
  <si>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</si>
  <si>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</si>
  <si>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</si>
  <si>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Субвенции на проведение Всероссийской переписи населения 2020 года</t>
  </si>
  <si>
    <t>9990454690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</si>
  <si>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</si>
  <si>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</si>
  <si>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</si>
  <si>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</si>
  <si>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</si>
  <si>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</si>
  <si>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</si>
  <si>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Периодическая печать и издательства</t>
  </si>
  <si>
    <t>СРЕДСТВА МАССОВОЙ ИНФОРМАЦИИ</t>
  </si>
  <si>
    <t>Субсидии на поддержку муниципальных газет</t>
  </si>
  <si>
    <t>99904S1250</t>
  </si>
  <si>
    <t>Итого расходов</t>
  </si>
  <si>
    <t>Сумма на 2020 год (№181)</t>
  </si>
  <si>
    <t xml:space="preserve">к решению окружного Совета депутатов </t>
  </si>
  <si>
    <t>МО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</si>
  <si>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2020 год</t>
  </si>
  <si>
    <t>Приложение № 10</t>
  </si>
  <si>
    <t>Региональный проект "Спорт-норма жизни"</t>
  </si>
  <si>
    <t>Сумма на 2021 год</t>
  </si>
  <si>
    <t>Сумма на 2022 год</t>
  </si>
  <si>
    <t>ОБ</t>
  </si>
  <si>
    <t>перемещ.</t>
  </si>
  <si>
    <t>доп.</t>
  </si>
  <si>
    <t>(тыс. рублей)</t>
  </si>
  <si>
    <t>01006S1130</t>
  </si>
  <si>
    <r>
      <t>от "</t>
    </r>
    <r>
      <rPr>
        <u/>
        <sz val="10"/>
        <color rgb="FF000000"/>
        <rFont val="Times New Roman"/>
        <family val="1"/>
        <charset val="204"/>
      </rPr>
      <t xml:space="preserve">  23  </t>
    </r>
    <r>
      <rPr>
        <sz val="10"/>
        <color rgb="FF000000"/>
        <rFont val="Times New Roman"/>
        <family val="1"/>
        <charset val="204"/>
      </rPr>
      <t>"</t>
    </r>
    <r>
      <rPr>
        <u/>
        <sz val="10"/>
        <color rgb="FF000000"/>
        <rFont val="Times New Roman"/>
        <family val="1"/>
        <charset val="204"/>
      </rPr>
      <t xml:space="preserve">  декабря    </t>
    </r>
    <r>
      <rPr>
        <sz val="10"/>
        <color rgb="FF000000"/>
        <rFont val="Times New Roman"/>
        <family val="1"/>
        <charset val="204"/>
      </rPr>
      <t xml:space="preserve"> 2019 года № 181</t>
    </r>
  </si>
  <si>
    <t xml:space="preserve">Сумма на 2020 год </t>
  </si>
  <si>
    <t>коды</t>
  </si>
  <si>
    <t>Субсидия на погашение задолженности за 2019 год за выполненные работы по технической эксплуатации газопровода, расположенного в п. Донское</t>
  </si>
  <si>
    <t>уточнение на 29.04.20</t>
  </si>
  <si>
    <t>Приложение №4</t>
  </si>
  <si>
    <t>от "06" мая 2020 года №23</t>
  </si>
</sst>
</file>

<file path=xl/styles.xml><?xml version="1.0" encoding="utf-8"?>
<styleSheet xmlns="http://schemas.openxmlformats.org/spreadsheetml/2006/main">
  <fonts count="27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1" fillId="0" borderId="6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</cellStyleXfs>
  <cellXfs count="80">
    <xf numFmtId="0" fontId="0" fillId="0" borderId="0" xfId="0"/>
    <xf numFmtId="0" fontId="10" fillId="0" borderId="1" xfId="1" applyNumberFormat="1" applyFont="1" applyProtection="1"/>
    <xf numFmtId="0" fontId="11" fillId="0" borderId="1" xfId="4" applyNumberFormat="1" applyFont="1" applyProtection="1"/>
    <xf numFmtId="0" fontId="12" fillId="0" borderId="0" xfId="0" applyFont="1" applyProtection="1">
      <protection locked="0"/>
    </xf>
    <xf numFmtId="0" fontId="10" fillId="0" borderId="4" xfId="6" applyNumberFormat="1" applyFont="1" applyProtection="1"/>
    <xf numFmtId="0" fontId="10" fillId="0" borderId="3" xfId="12" applyNumberFormat="1" applyFont="1" applyProtection="1">
      <alignment horizontal="center" vertical="center" wrapText="1"/>
    </xf>
    <xf numFmtId="0" fontId="10" fillId="0" borderId="3" xfId="13" applyNumberFormat="1" applyFont="1" applyProtection="1">
      <alignment horizontal="center" vertical="center" shrinkToFit="1"/>
    </xf>
    <xf numFmtId="0" fontId="10" fillId="0" borderId="3" xfId="14" applyNumberFormat="1" applyFont="1" applyProtection="1">
      <alignment vertical="top" wrapText="1"/>
    </xf>
    <xf numFmtId="49" fontId="10" fillId="0" borderId="3" xfId="15" applyNumberFormat="1" applyFont="1" applyProtection="1">
      <alignment horizontal="center" vertical="top" shrinkToFit="1"/>
    </xf>
    <xf numFmtId="4" fontId="10" fillId="2" borderId="3" xfId="16" applyNumberFormat="1" applyFont="1" applyProtection="1">
      <alignment horizontal="right" vertical="top" shrinkToFit="1"/>
    </xf>
    <xf numFmtId="0" fontId="11" fillId="0" borderId="1" xfId="4" applyNumberFormat="1" applyFont="1" applyBorder="1" applyAlignment="1" applyProtection="1"/>
    <xf numFmtId="0" fontId="12" fillId="0" borderId="1" xfId="0" applyFont="1" applyBorder="1" applyAlignment="1" applyProtection="1">
      <protection locked="0"/>
    </xf>
    <xf numFmtId="0" fontId="15" fillId="0" borderId="1" xfId="1" applyNumberFormat="1" applyFont="1" applyBorder="1" applyAlignment="1" applyProtection="1">
      <alignment horizontal="center" wrapText="1"/>
    </xf>
    <xf numFmtId="0" fontId="16" fillId="0" borderId="0" xfId="0" applyFont="1" applyAlignment="1">
      <alignment horizontal="center" wrapText="1"/>
    </xf>
    <xf numFmtId="0" fontId="14" fillId="0" borderId="3" xfId="14" applyNumberFormat="1" applyFont="1" applyProtection="1">
      <alignment vertical="top" wrapText="1"/>
    </xf>
    <xf numFmtId="49" fontId="14" fillId="0" borderId="3" xfId="15" applyNumberFormat="1" applyFont="1" applyProtection="1">
      <alignment horizontal="center" vertical="top" shrinkToFit="1"/>
    </xf>
    <xf numFmtId="4" fontId="14" fillId="2" borderId="3" xfId="16" applyNumberFormat="1" applyFont="1" applyProtection="1">
      <alignment horizontal="right" vertical="top" shrinkToFit="1"/>
    </xf>
    <xf numFmtId="0" fontId="17" fillId="0" borderId="1" xfId="4" applyNumberFormat="1" applyFont="1" applyProtection="1"/>
    <xf numFmtId="0" fontId="18" fillId="0" borderId="0" xfId="0" applyFont="1" applyProtection="1">
      <protection locked="0"/>
    </xf>
    <xf numFmtId="4" fontId="14" fillId="3" borderId="3" xfId="18" applyNumberFormat="1" applyFont="1" applyProtection="1">
      <alignment horizontal="right" vertical="top" shrinkToFit="1"/>
    </xf>
    <xf numFmtId="4" fontId="16" fillId="0" borderId="0" xfId="0" applyNumberFormat="1" applyFont="1" applyAlignment="1">
      <alignment horizontal="center" wrapText="1"/>
    </xf>
    <xf numFmtId="4" fontId="10" fillId="0" borderId="1" xfId="1" applyNumberFormat="1" applyFont="1" applyProtection="1"/>
    <xf numFmtId="4" fontId="10" fillId="0" borderId="3" xfId="12" applyNumberFormat="1" applyFont="1" applyProtection="1">
      <alignment horizontal="center" vertical="center" wrapText="1"/>
    </xf>
    <xf numFmtId="4" fontId="10" fillId="0" borderId="3" xfId="13" applyNumberFormat="1" applyFont="1" applyProtection="1">
      <alignment horizontal="center" vertical="center" shrinkToFit="1"/>
    </xf>
    <xf numFmtId="4" fontId="14" fillId="0" borderId="3" xfId="15" applyNumberFormat="1" applyFont="1" applyProtection="1">
      <alignment horizontal="center" vertical="top" shrinkToFit="1"/>
    </xf>
    <xf numFmtId="4" fontId="10" fillId="0" borderId="3" xfId="15" applyNumberFormat="1" applyFont="1" applyProtection="1">
      <alignment horizontal="center" vertical="top" shrinkToFit="1"/>
    </xf>
    <xf numFmtId="4" fontId="14" fillId="0" borderId="3" xfId="17" applyNumberFormat="1" applyFont="1">
      <alignment horizontal="left"/>
    </xf>
    <xf numFmtId="4" fontId="10" fillId="0" borderId="4" xfId="6" applyNumberFormat="1" applyFont="1" applyProtection="1"/>
    <xf numFmtId="4" fontId="12" fillId="0" borderId="0" xfId="0" applyNumberFormat="1" applyFont="1" applyProtection="1">
      <protection locked="0"/>
    </xf>
    <xf numFmtId="4" fontId="14" fillId="0" borderId="3" xfId="17" applyNumberFormat="1" applyFont="1" applyAlignment="1">
      <alignment horizontal="center"/>
    </xf>
    <xf numFmtId="4" fontId="19" fillId="0" borderId="3" xfId="15" applyNumberFormat="1" applyFont="1" applyProtection="1">
      <alignment horizontal="center" vertical="top" shrinkToFit="1"/>
    </xf>
    <xf numFmtId="4" fontId="10" fillId="0" borderId="3" xfId="15" applyNumberFormat="1" applyFont="1" applyAlignment="1" applyProtection="1">
      <alignment vertical="top" shrinkToFit="1"/>
    </xf>
    <xf numFmtId="0" fontId="16" fillId="5" borderId="0" xfId="0" applyFont="1" applyFill="1" applyAlignment="1">
      <alignment horizontal="center" wrapText="1"/>
    </xf>
    <xf numFmtId="0" fontId="10" fillId="5" borderId="3" xfId="12" applyNumberFormat="1" applyFont="1" applyFill="1" applyProtection="1">
      <alignment horizontal="center" vertical="center" wrapText="1"/>
    </xf>
    <xf numFmtId="0" fontId="10" fillId="5" borderId="3" xfId="13" applyNumberFormat="1" applyFont="1" applyFill="1" applyProtection="1">
      <alignment horizontal="center" vertical="center" shrinkToFit="1"/>
    </xf>
    <xf numFmtId="4" fontId="14" fillId="5" borderId="3" xfId="16" applyNumberFormat="1" applyFont="1" applyFill="1" applyProtection="1">
      <alignment horizontal="right" vertical="top" shrinkToFit="1"/>
    </xf>
    <xf numFmtId="0" fontId="10" fillId="5" borderId="4" xfId="6" applyNumberFormat="1" applyFont="1" applyFill="1" applyProtection="1"/>
    <xf numFmtId="0" fontId="12" fillId="5" borderId="0" xfId="0" applyFont="1" applyFill="1" applyProtection="1">
      <protection locked="0"/>
    </xf>
    <xf numFmtId="4" fontId="10" fillId="5" borderId="3" xfId="15" applyNumberFormat="1" applyFont="1" applyFill="1" applyProtection="1">
      <alignment horizontal="center" vertical="top" shrinkToFit="1"/>
    </xf>
    <xf numFmtId="4" fontId="20" fillId="5" borderId="3" xfId="15" applyNumberFormat="1" applyFont="1" applyFill="1" applyProtection="1">
      <alignment horizontal="center" vertical="top" shrinkToFit="1"/>
    </xf>
    <xf numFmtId="0" fontId="21" fillId="0" borderId="3" xfId="14" applyNumberFormat="1" applyFont="1" applyProtection="1">
      <alignment vertical="top" wrapText="1"/>
    </xf>
    <xf numFmtId="49" fontId="21" fillId="0" borderId="3" xfId="15" applyNumberFormat="1" applyFont="1" applyProtection="1">
      <alignment horizontal="center" vertical="top" shrinkToFit="1"/>
    </xf>
    <xf numFmtId="4" fontId="21" fillId="0" borderId="3" xfId="15" applyNumberFormat="1" applyFont="1" applyProtection="1">
      <alignment horizontal="center" vertical="top" shrinkToFit="1"/>
    </xf>
    <xf numFmtId="0" fontId="10" fillId="6" borderId="3" xfId="14" applyNumberFormat="1" applyFont="1" applyFill="1" applyProtection="1">
      <alignment vertical="top" wrapText="1"/>
    </xf>
    <xf numFmtId="49" fontId="10" fillId="6" borderId="3" xfId="15" applyNumberFormat="1" applyFont="1" applyFill="1" applyProtection="1">
      <alignment horizontal="center" vertical="top" shrinkToFit="1"/>
    </xf>
    <xf numFmtId="4" fontId="10" fillId="6" borderId="3" xfId="15" applyNumberFormat="1" applyFont="1" applyFill="1" applyProtection="1">
      <alignment horizontal="center" vertical="top" shrinkToFit="1"/>
    </xf>
    <xf numFmtId="4" fontId="22" fillId="0" borderId="0" xfId="0" applyNumberFormat="1" applyFont="1" applyAlignment="1">
      <alignment horizontal="center" wrapText="1"/>
    </xf>
    <xf numFmtId="4" fontId="23" fillId="0" borderId="1" xfId="1" applyNumberFormat="1" applyFont="1" applyProtection="1"/>
    <xf numFmtId="4" fontId="23" fillId="0" borderId="3" xfId="13" applyNumberFormat="1" applyFont="1" applyProtection="1">
      <alignment horizontal="center" vertical="center" shrinkToFit="1"/>
    </xf>
    <xf numFmtId="4" fontId="25" fillId="0" borderId="3" xfId="15" applyNumberFormat="1" applyFont="1" applyProtection="1">
      <alignment horizontal="center" vertical="top" shrinkToFit="1"/>
    </xf>
    <xf numFmtId="4" fontId="23" fillId="0" borderId="3" xfId="15" applyNumberFormat="1" applyFont="1" applyProtection="1">
      <alignment horizontal="center" vertical="top" shrinkToFit="1"/>
    </xf>
    <xf numFmtId="4" fontId="23" fillId="6" borderId="3" xfId="15" applyNumberFormat="1" applyFont="1" applyFill="1" applyProtection="1">
      <alignment horizontal="center" vertical="top" shrinkToFit="1"/>
    </xf>
    <xf numFmtId="4" fontId="25" fillId="0" borderId="3" xfId="17" applyNumberFormat="1" applyFont="1" applyAlignment="1">
      <alignment horizontal="center"/>
    </xf>
    <xf numFmtId="4" fontId="23" fillId="0" borderId="4" xfId="6" applyNumberFormat="1" applyFont="1" applyProtection="1"/>
    <xf numFmtId="4" fontId="26" fillId="0" borderId="0" xfId="0" applyNumberFormat="1" applyFont="1" applyProtection="1">
      <protection locked="0"/>
    </xf>
    <xf numFmtId="4" fontId="10" fillId="6" borderId="3" xfId="16" applyNumberFormat="1" applyFont="1" applyFill="1" applyProtection="1">
      <alignment horizontal="right" vertical="top" shrinkToFit="1"/>
    </xf>
    <xf numFmtId="4" fontId="14" fillId="6" borderId="3" xfId="16" applyNumberFormat="1" applyFont="1" applyFill="1" applyProtection="1">
      <alignment horizontal="right" vertical="top" shrinkToFit="1"/>
    </xf>
    <xf numFmtId="0" fontId="11" fillId="6" borderId="1" xfId="4" applyNumberFormat="1" applyFont="1" applyFill="1" applyProtection="1"/>
    <xf numFmtId="0" fontId="12" fillId="6" borderId="0" xfId="0" applyFont="1" applyFill="1" applyProtection="1">
      <protection locked="0"/>
    </xf>
    <xf numFmtId="0" fontId="10" fillId="0" borderId="1" xfId="19" applyNumberFormat="1" applyFont="1" applyProtection="1">
      <alignment horizontal="left" wrapText="1"/>
    </xf>
    <xf numFmtId="0" fontId="10" fillId="0" borderId="1" xfId="19" applyFont="1">
      <alignment horizontal="left" wrapText="1"/>
    </xf>
    <xf numFmtId="4" fontId="23" fillId="0" borderId="7" xfId="12" applyNumberFormat="1" applyFont="1" applyBorder="1" applyAlignment="1">
      <alignment horizontal="center" vertical="center" wrapText="1"/>
    </xf>
    <xf numFmtId="4" fontId="24" fillId="0" borderId="8" xfId="0" applyNumberFormat="1" applyFont="1" applyBorder="1" applyAlignment="1">
      <alignment horizontal="center" vertical="center" wrapText="1"/>
    </xf>
    <xf numFmtId="4" fontId="10" fillId="0" borderId="7" xfId="12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2" applyNumberFormat="1" applyFont="1" applyBorder="1" applyAlignment="1">
      <alignment horizontal="center" vertical="center" wrapText="1"/>
    </xf>
    <xf numFmtId="4" fontId="10" fillId="0" borderId="6" xfId="12" applyNumberFormat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0" fillId="0" borderId="1" xfId="11" applyNumberFormat="1" applyFont="1" applyProtection="1">
      <alignment horizontal="right"/>
    </xf>
    <xf numFmtId="0" fontId="10" fillId="0" borderId="1" xfId="11" applyFont="1">
      <alignment horizontal="right"/>
    </xf>
    <xf numFmtId="0" fontId="10" fillId="0" borderId="3" xfId="12" applyNumberFormat="1" applyFont="1" applyProtection="1">
      <alignment horizontal="center" vertical="center" wrapText="1"/>
    </xf>
    <xf numFmtId="0" fontId="10" fillId="0" borderId="3" xfId="12" applyFont="1">
      <alignment horizontal="center" vertical="center" wrapText="1"/>
    </xf>
    <xf numFmtId="0" fontId="10" fillId="0" borderId="1" xfId="1" applyNumberFormat="1" applyFont="1" applyBorder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0" fillId="0" borderId="1" xfId="1" applyNumberFormat="1" applyFont="1" applyBorder="1" applyAlignment="1" applyProtection="1">
      <alignment wrapText="1"/>
    </xf>
    <xf numFmtId="0" fontId="0" fillId="0" borderId="0" xfId="0" applyAlignment="1">
      <alignment wrapText="1"/>
    </xf>
    <xf numFmtId="0" fontId="14" fillId="0" borderId="3" xfId="17" applyNumberFormat="1" applyFont="1" applyProtection="1">
      <alignment horizontal="left"/>
    </xf>
    <xf numFmtId="0" fontId="14" fillId="0" borderId="3" xfId="17" applyFont="1">
      <alignment horizontal="left"/>
    </xf>
    <xf numFmtId="0" fontId="15" fillId="0" borderId="1" xfId="1" applyNumberFormat="1" applyFont="1" applyBorder="1" applyAlignment="1" applyProtection="1">
      <alignment horizontal="center" wrapText="1"/>
    </xf>
    <xf numFmtId="0" fontId="16" fillId="0" borderId="0" xfId="0" applyFont="1" applyAlignment="1">
      <alignment horizontal="center" wrapText="1"/>
    </xf>
  </cellXfs>
  <cellStyles count="33">
    <cellStyle name="br" xfId="22"/>
    <cellStyle name="col" xfId="21"/>
    <cellStyle name="st31" xfId="32"/>
    <cellStyle name="style0" xfId="23"/>
    <cellStyle name="td" xfId="24"/>
    <cellStyle name="tr" xfId="20"/>
    <cellStyle name="xl21" xfId="25"/>
    <cellStyle name="xl22" xfId="1"/>
    <cellStyle name="xl23" xfId="12"/>
    <cellStyle name="xl24" xfId="13"/>
    <cellStyle name="xl25" xfId="6"/>
    <cellStyle name="xl26" xfId="26"/>
    <cellStyle name="xl27" xfId="17"/>
    <cellStyle name="xl28" xfId="18"/>
    <cellStyle name="xl29" xfId="2"/>
    <cellStyle name="xl30" xfId="3"/>
    <cellStyle name="xl31" xfId="5"/>
    <cellStyle name="xl32" xfId="7"/>
    <cellStyle name="xl33" xfId="8"/>
    <cellStyle name="xl34" xfId="27"/>
    <cellStyle name="xl35" xfId="9"/>
    <cellStyle name="xl36" xfId="10"/>
    <cellStyle name="xl37" xfId="28"/>
    <cellStyle name="xl38" xfId="11"/>
    <cellStyle name="xl39" xfId="19"/>
    <cellStyle name="xl40" xfId="4"/>
    <cellStyle name="xl41" xfId="14"/>
    <cellStyle name="xl42" xfId="29"/>
    <cellStyle name="xl43" xfId="15"/>
    <cellStyle name="xl44" xfId="16"/>
    <cellStyle name="xl45" xfId="30"/>
    <cellStyle name="xl46" xfId="31"/>
    <cellStyle name="Обычный" xfId="0" builtinId="0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43"/>
  <sheetViews>
    <sheetView showGridLines="0" tabSelected="1" zoomScale="87" zoomScaleNormal="87" zoomScaleSheetLayoutView="100" workbookViewId="0">
      <selection activeCell="A4" sqref="A4:W4"/>
    </sheetView>
  </sheetViews>
  <sheetFormatPr defaultRowHeight="15" outlineLevelRow="6" outlineLevelCol="1"/>
  <cols>
    <col min="1" max="1" width="48.42578125" style="3" customWidth="1"/>
    <col min="2" max="2" width="5.42578125" style="3" customWidth="1"/>
    <col min="3" max="3" width="7.5703125" style="3" customWidth="1"/>
    <col min="4" max="4" width="12.42578125" style="3" customWidth="1"/>
    <col min="5" max="5" width="6.85546875" style="3" customWidth="1"/>
    <col min="6" max="6" width="12.42578125" style="28" hidden="1" customWidth="1" outlineLevel="1"/>
    <col min="7" max="7" width="10" style="28" hidden="1" customWidth="1" outlineLevel="1"/>
    <col min="8" max="9" width="10.85546875" style="28" hidden="1" customWidth="1" outlineLevel="1"/>
    <col min="10" max="10" width="8.5703125" style="28" hidden="1" customWidth="1" outlineLevel="1"/>
    <col min="11" max="11" width="12.42578125" style="54" customWidth="1" collapsed="1"/>
    <col min="12" max="12" width="11.7109375" style="3" hidden="1" customWidth="1"/>
    <col min="13" max="13" width="11.7109375" style="37" hidden="1" customWidth="1"/>
    <col min="14" max="14" width="12.42578125" style="28" hidden="1" customWidth="1"/>
    <col min="15" max="16" width="6.85546875" style="28" hidden="1" customWidth="1"/>
    <col min="17" max="17" width="12.42578125" style="28" hidden="1" customWidth="1"/>
    <col min="18" max="18" width="11.7109375" style="3" hidden="1" customWidth="1"/>
    <col min="19" max="19" width="12.42578125" style="28" hidden="1" customWidth="1"/>
    <col min="20" max="21" width="6.85546875" style="28" hidden="1" customWidth="1"/>
    <col min="22" max="22" width="12.42578125" style="28" hidden="1" customWidth="1"/>
    <col min="23" max="23" width="11.7109375" style="3" hidden="1" customWidth="1"/>
    <col min="24" max="24" width="9.140625" style="3" customWidth="1"/>
    <col min="25" max="16384" width="9.140625" style="3"/>
  </cols>
  <sheetData>
    <row r="1" spans="1:24">
      <c r="A1" s="72" t="s">
        <v>718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4">
      <c r="A2" s="72" t="s">
        <v>701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4">
      <c r="A3" s="72" t="s">
        <v>702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4">
      <c r="A4" s="72" t="s">
        <v>719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</row>
    <row r="5" spans="1:24" s="11" customFormat="1" ht="22.5" customHeight="1">
      <c r="A5" s="72" t="s">
        <v>704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10"/>
    </row>
    <row r="6" spans="1:24" s="11" customFormat="1" ht="12.75" customHeight="1">
      <c r="A6" s="72" t="s">
        <v>701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10"/>
    </row>
    <row r="7" spans="1:24" s="11" customFormat="1" ht="12.75" customHeight="1">
      <c r="A7" s="72" t="s">
        <v>702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10"/>
    </row>
    <row r="8" spans="1:24" s="11" customFormat="1" ht="12.75" customHeight="1">
      <c r="A8" s="72" t="s">
        <v>713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10"/>
    </row>
    <row r="9" spans="1:24" s="11" customFormat="1" ht="12.75" customHeight="1">
      <c r="A9" s="74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10"/>
    </row>
    <row r="10" spans="1:24" s="11" customFormat="1" ht="70.5" customHeight="1">
      <c r="A10" s="78" t="s">
        <v>703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10"/>
    </row>
    <row r="11" spans="1:24" s="11" customFormat="1" ht="15" customHeight="1">
      <c r="A11" s="12"/>
      <c r="B11" s="13"/>
      <c r="C11" s="13"/>
      <c r="D11" s="13"/>
      <c r="E11" s="13"/>
      <c r="F11" s="20"/>
      <c r="G11" s="20"/>
      <c r="H11" s="20"/>
      <c r="I11" s="20"/>
      <c r="J11" s="20"/>
      <c r="K11" s="46"/>
      <c r="L11" s="13"/>
      <c r="M11" s="32"/>
      <c r="N11" s="20"/>
      <c r="O11" s="20"/>
      <c r="P11" s="20"/>
      <c r="Q11" s="20"/>
      <c r="R11" s="13"/>
      <c r="S11" s="20"/>
      <c r="T11" s="20"/>
      <c r="U11" s="20"/>
      <c r="V11" s="20"/>
      <c r="W11" s="13"/>
      <c r="X11" s="10"/>
    </row>
    <row r="12" spans="1:24" ht="12.75" customHeight="1">
      <c r="A12" s="1"/>
      <c r="B12" s="1"/>
      <c r="C12" s="1"/>
      <c r="D12" s="1"/>
      <c r="E12" s="1"/>
      <c r="F12" s="21"/>
      <c r="G12" s="21"/>
      <c r="H12" s="21"/>
      <c r="I12" s="21"/>
      <c r="J12" s="21"/>
      <c r="K12" s="47" t="s">
        <v>711</v>
      </c>
      <c r="L12" s="68" t="s">
        <v>0</v>
      </c>
      <c r="M12" s="68"/>
      <c r="N12" s="68"/>
      <c r="O12" s="68"/>
      <c r="P12" s="68"/>
      <c r="Q12" s="68"/>
      <c r="R12" s="69"/>
      <c r="S12" s="69"/>
      <c r="T12" s="69"/>
      <c r="U12" s="69"/>
      <c r="V12" s="69"/>
      <c r="W12" s="69"/>
      <c r="X12" s="2"/>
    </row>
    <row r="13" spans="1:24" ht="15" customHeight="1">
      <c r="A13" s="70" t="s">
        <v>1</v>
      </c>
      <c r="B13" s="71" t="s">
        <v>715</v>
      </c>
      <c r="C13" s="71"/>
      <c r="D13" s="71"/>
      <c r="E13" s="71"/>
      <c r="F13" s="63" t="s">
        <v>700</v>
      </c>
      <c r="G13" s="65"/>
      <c r="H13" s="66"/>
      <c r="I13" s="66"/>
      <c r="J13" s="67"/>
      <c r="K13" s="61" t="s">
        <v>714</v>
      </c>
      <c r="L13" s="70" t="s">
        <v>2</v>
      </c>
      <c r="M13" s="70"/>
      <c r="N13" s="70"/>
      <c r="O13" s="70"/>
      <c r="P13" s="70"/>
      <c r="Q13" s="70"/>
      <c r="R13" s="71"/>
      <c r="S13" s="71"/>
      <c r="T13" s="71"/>
      <c r="U13" s="71"/>
      <c r="V13" s="71"/>
      <c r="W13" s="71"/>
      <c r="X13" s="2"/>
    </row>
    <row r="14" spans="1:24" ht="38.25">
      <c r="A14" s="71"/>
      <c r="B14" s="5" t="s">
        <v>3</v>
      </c>
      <c r="C14" s="5" t="s">
        <v>4</v>
      </c>
      <c r="D14" s="5" t="s">
        <v>5</v>
      </c>
      <c r="E14" s="5" t="s">
        <v>6</v>
      </c>
      <c r="F14" s="64"/>
      <c r="G14" s="22" t="s">
        <v>709</v>
      </c>
      <c r="H14" s="22" t="s">
        <v>708</v>
      </c>
      <c r="I14" s="22" t="s">
        <v>717</v>
      </c>
      <c r="J14" s="22" t="s">
        <v>710</v>
      </c>
      <c r="K14" s="62"/>
      <c r="L14" s="5" t="s">
        <v>7</v>
      </c>
      <c r="M14" s="33"/>
      <c r="N14" s="5"/>
      <c r="O14" s="22"/>
      <c r="P14" s="22"/>
      <c r="Q14" s="5" t="s">
        <v>706</v>
      </c>
      <c r="R14" s="5" t="s">
        <v>8</v>
      </c>
      <c r="S14" s="5"/>
      <c r="T14" s="22"/>
      <c r="U14" s="22"/>
      <c r="V14" s="5" t="s">
        <v>707</v>
      </c>
      <c r="W14" s="5" t="s">
        <v>9</v>
      </c>
      <c r="X14" s="2"/>
    </row>
    <row r="15" spans="1:24" ht="12.75" customHeight="1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23"/>
      <c r="G15" s="23"/>
      <c r="H15" s="23"/>
      <c r="I15" s="23"/>
      <c r="J15" s="23"/>
      <c r="K15" s="48"/>
      <c r="L15" s="6">
        <v>6</v>
      </c>
      <c r="M15" s="34"/>
      <c r="N15" s="23"/>
      <c r="O15" s="23"/>
      <c r="P15" s="23"/>
      <c r="Q15" s="23"/>
      <c r="R15" s="6">
        <v>7</v>
      </c>
      <c r="S15" s="23"/>
      <c r="T15" s="23"/>
      <c r="U15" s="23"/>
      <c r="V15" s="23"/>
      <c r="W15" s="6">
        <v>8</v>
      </c>
      <c r="X15" s="2"/>
    </row>
    <row r="16" spans="1:24" s="18" customFormat="1" ht="14.25">
      <c r="A16" s="14" t="s">
        <v>10</v>
      </c>
      <c r="B16" s="15"/>
      <c r="C16" s="15"/>
      <c r="D16" s="15" t="s">
        <v>12</v>
      </c>
      <c r="E16" s="15"/>
      <c r="F16" s="24">
        <f>F17+F53+F64+F90+F97+F102+F136+F142+F157</f>
        <v>224956.06</v>
      </c>
      <c r="G16" s="24"/>
      <c r="H16" s="24"/>
      <c r="I16" s="24"/>
      <c r="J16" s="24"/>
      <c r="K16" s="49">
        <f>K17+K53+K64+K90+K97+K102+K136+K142+K157</f>
        <v>230054.36000000002</v>
      </c>
      <c r="L16" s="16">
        <v>230054.3738</v>
      </c>
      <c r="M16" s="35">
        <f>L16-K16</f>
        <v>1.3799999986076728E-2</v>
      </c>
      <c r="N16" s="24">
        <f>N17+N53+N64+N90+N97+N102+N136+N142+N157</f>
        <v>0</v>
      </c>
      <c r="O16" s="24"/>
      <c r="P16" s="24"/>
      <c r="Q16" s="24">
        <f>Q17+Q53+Q64+Q90+Q97+Q102+Q136+Q142+Q157</f>
        <v>0</v>
      </c>
      <c r="R16" s="16">
        <v>218379.1</v>
      </c>
      <c r="S16" s="24">
        <f>S17+S53+S64+S90+S97+S102+S136+S142+S157</f>
        <v>0</v>
      </c>
      <c r="T16" s="24"/>
      <c r="U16" s="24"/>
      <c r="V16" s="24">
        <f>V17+V53+V64+V90+V97+V102+V136+V142+V157</f>
        <v>0</v>
      </c>
      <c r="W16" s="16">
        <v>228924.74</v>
      </c>
      <c r="X16" s="17"/>
    </row>
    <row r="17" spans="1:24" ht="51" outlineLevel="2">
      <c r="A17" s="7" t="s">
        <v>13</v>
      </c>
      <c r="B17" s="8"/>
      <c r="C17" s="8"/>
      <c r="D17" s="8" t="s">
        <v>14</v>
      </c>
      <c r="E17" s="8"/>
      <c r="F17" s="25">
        <f>F18+F27+F32+F37+F42+F46</f>
        <v>199185.49000000002</v>
      </c>
      <c r="G17" s="25"/>
      <c r="H17" s="25"/>
      <c r="I17" s="25"/>
      <c r="J17" s="25"/>
      <c r="K17" s="50">
        <f>K18+K27+K32+K37+K42+K46</f>
        <v>198322.91000000003</v>
      </c>
      <c r="L17" s="9">
        <v>199228.98</v>
      </c>
      <c r="M17" s="35">
        <f t="shared" ref="M17:M80" si="0">L17-K17</f>
        <v>906.06999999997788</v>
      </c>
      <c r="N17" s="25">
        <f>N18+N27+N32+N37+N42+N46</f>
        <v>0</v>
      </c>
      <c r="O17" s="25"/>
      <c r="P17" s="25"/>
      <c r="Q17" s="25">
        <f>Q18+Q27+Q32+Q37+Q42+Q46</f>
        <v>0</v>
      </c>
      <c r="R17" s="9">
        <v>197198.58</v>
      </c>
      <c r="S17" s="25">
        <f>S18+S27+S32+S37+S42+S46</f>
        <v>0</v>
      </c>
      <c r="T17" s="25"/>
      <c r="U17" s="25"/>
      <c r="V17" s="25">
        <f>V18+V27+V32+V37+V42+V46</f>
        <v>0</v>
      </c>
      <c r="W17" s="9">
        <v>204141.97</v>
      </c>
      <c r="X17" s="2"/>
    </row>
    <row r="18" spans="1:24" ht="127.5" outlineLevel="3">
      <c r="A18" s="7" t="s">
        <v>15</v>
      </c>
      <c r="B18" s="8"/>
      <c r="C18" s="8"/>
      <c r="D18" s="8" t="s">
        <v>16</v>
      </c>
      <c r="E18" s="8"/>
      <c r="F18" s="25">
        <f>F19+F23</f>
        <v>133240.01</v>
      </c>
      <c r="G18" s="25"/>
      <c r="H18" s="25"/>
      <c r="I18" s="25"/>
      <c r="J18" s="25"/>
      <c r="K18" s="50">
        <f>K19+K23</f>
        <v>133240.01</v>
      </c>
      <c r="L18" s="9">
        <v>133240.01</v>
      </c>
      <c r="M18" s="35">
        <f t="shared" si="0"/>
        <v>0</v>
      </c>
      <c r="N18" s="25">
        <f>N19+N23</f>
        <v>0</v>
      </c>
      <c r="O18" s="25"/>
      <c r="P18" s="25"/>
      <c r="Q18" s="25">
        <f>Q19+Q23</f>
        <v>0</v>
      </c>
      <c r="R18" s="9">
        <v>139709.34</v>
      </c>
      <c r="S18" s="25">
        <f>S19+S23</f>
        <v>0</v>
      </c>
      <c r="T18" s="25"/>
      <c r="U18" s="25"/>
      <c r="V18" s="25">
        <f>V19+V23</f>
        <v>0</v>
      </c>
      <c r="W18" s="9">
        <v>146652.73000000001</v>
      </c>
      <c r="X18" s="2"/>
    </row>
    <row r="19" spans="1:24" outlineLevel="4">
      <c r="A19" s="7" t="s">
        <v>17</v>
      </c>
      <c r="B19" s="8" t="s">
        <v>18</v>
      </c>
      <c r="C19" s="8" t="s">
        <v>19</v>
      </c>
      <c r="D19" s="8" t="s">
        <v>16</v>
      </c>
      <c r="E19" s="8"/>
      <c r="F19" s="25">
        <f>F20</f>
        <v>54272.93</v>
      </c>
      <c r="G19" s="25"/>
      <c r="H19" s="25"/>
      <c r="I19" s="25"/>
      <c r="J19" s="25"/>
      <c r="K19" s="50">
        <f>K20</f>
        <v>54272.93</v>
      </c>
      <c r="L19" s="9">
        <v>54272.93</v>
      </c>
      <c r="M19" s="35">
        <f t="shared" si="0"/>
        <v>0</v>
      </c>
      <c r="N19" s="25">
        <f>N20</f>
        <v>0</v>
      </c>
      <c r="O19" s="25"/>
      <c r="P19" s="25"/>
      <c r="Q19" s="25">
        <f>Q20</f>
        <v>0</v>
      </c>
      <c r="R19" s="9">
        <v>57583.58</v>
      </c>
      <c r="S19" s="25">
        <f>S20</f>
        <v>0</v>
      </c>
      <c r="T19" s="25"/>
      <c r="U19" s="25"/>
      <c r="V19" s="25">
        <f>V20</f>
        <v>0</v>
      </c>
      <c r="W19" s="9">
        <v>61241.94</v>
      </c>
      <c r="X19" s="2"/>
    </row>
    <row r="20" spans="1:24" outlineLevel="5">
      <c r="A20" s="7" t="s">
        <v>20</v>
      </c>
      <c r="B20" s="8" t="s">
        <v>18</v>
      </c>
      <c r="C20" s="8" t="s">
        <v>19</v>
      </c>
      <c r="D20" s="8" t="s">
        <v>16</v>
      </c>
      <c r="E20" s="8"/>
      <c r="F20" s="25">
        <f>F21+F22</f>
        <v>54272.93</v>
      </c>
      <c r="G20" s="25"/>
      <c r="H20" s="25"/>
      <c r="I20" s="25"/>
      <c r="J20" s="25"/>
      <c r="K20" s="50">
        <f>K21+K22</f>
        <v>54272.93</v>
      </c>
      <c r="L20" s="9">
        <v>54272.93</v>
      </c>
      <c r="M20" s="35">
        <f t="shared" si="0"/>
        <v>0</v>
      </c>
      <c r="N20" s="25">
        <f>N21+N22</f>
        <v>0</v>
      </c>
      <c r="O20" s="25"/>
      <c r="P20" s="25"/>
      <c r="Q20" s="25">
        <f>Q21+Q22</f>
        <v>0</v>
      </c>
      <c r="R20" s="9">
        <v>57583.58</v>
      </c>
      <c r="S20" s="25">
        <f>S21+S22</f>
        <v>0</v>
      </c>
      <c r="T20" s="25"/>
      <c r="U20" s="25"/>
      <c r="V20" s="25">
        <f>V21+V22</f>
        <v>0</v>
      </c>
      <c r="W20" s="9">
        <v>61241.94</v>
      </c>
      <c r="X20" s="2"/>
    </row>
    <row r="21" spans="1:24" outlineLevel="6">
      <c r="A21" s="7" t="s">
        <v>21</v>
      </c>
      <c r="B21" s="8" t="s">
        <v>18</v>
      </c>
      <c r="C21" s="8" t="s">
        <v>19</v>
      </c>
      <c r="D21" s="8" t="s">
        <v>16</v>
      </c>
      <c r="E21" s="8" t="s">
        <v>22</v>
      </c>
      <c r="F21" s="25">
        <v>2836</v>
      </c>
      <c r="G21" s="25"/>
      <c r="H21" s="25"/>
      <c r="I21" s="25"/>
      <c r="J21" s="25"/>
      <c r="K21" s="50">
        <f>SUM(F21:J21)</f>
        <v>2836</v>
      </c>
      <c r="L21" s="9">
        <v>2836</v>
      </c>
      <c r="M21" s="35">
        <f t="shared" si="0"/>
        <v>0</v>
      </c>
      <c r="N21" s="25"/>
      <c r="O21" s="25"/>
      <c r="P21" s="25"/>
      <c r="Q21" s="30">
        <f>SUM(N21:P21)</f>
        <v>0</v>
      </c>
      <c r="R21" s="9">
        <v>3009</v>
      </c>
      <c r="S21" s="25"/>
      <c r="T21" s="25"/>
      <c r="U21" s="25"/>
      <c r="V21" s="30">
        <f>SUM(S21:U21)</f>
        <v>0</v>
      </c>
      <c r="W21" s="9">
        <v>3200</v>
      </c>
      <c r="X21" s="2"/>
    </row>
    <row r="22" spans="1:24" outlineLevel="6">
      <c r="A22" s="7" t="s">
        <v>23</v>
      </c>
      <c r="B22" s="8" t="s">
        <v>18</v>
      </c>
      <c r="C22" s="8" t="s">
        <v>19</v>
      </c>
      <c r="D22" s="8" t="s">
        <v>16</v>
      </c>
      <c r="E22" s="8" t="s">
        <v>24</v>
      </c>
      <c r="F22" s="25">
        <v>51436.93</v>
      </c>
      <c r="G22" s="25"/>
      <c r="H22" s="25"/>
      <c r="I22" s="25"/>
      <c r="J22" s="25"/>
      <c r="K22" s="50">
        <f>SUM(F22:J22)</f>
        <v>51436.93</v>
      </c>
      <c r="L22" s="9">
        <v>51436.93</v>
      </c>
      <c r="M22" s="35">
        <f t="shared" si="0"/>
        <v>0</v>
      </c>
      <c r="N22" s="25"/>
      <c r="O22" s="25"/>
      <c r="P22" s="25"/>
      <c r="Q22" s="30">
        <f>SUM(N22:P22)</f>
        <v>0</v>
      </c>
      <c r="R22" s="9">
        <v>54574.58</v>
      </c>
      <c r="S22" s="25"/>
      <c r="T22" s="25"/>
      <c r="U22" s="25"/>
      <c r="V22" s="30">
        <f>SUM(S22:U22)</f>
        <v>0</v>
      </c>
      <c r="W22" s="9">
        <v>58041.94</v>
      </c>
      <c r="X22" s="2"/>
    </row>
    <row r="23" spans="1:24" outlineLevel="4">
      <c r="A23" s="7" t="s">
        <v>25</v>
      </c>
      <c r="B23" s="8" t="s">
        <v>18</v>
      </c>
      <c r="C23" s="8" t="s">
        <v>26</v>
      </c>
      <c r="D23" s="8" t="s">
        <v>16</v>
      </c>
      <c r="E23" s="8"/>
      <c r="F23" s="25">
        <f>F24</f>
        <v>78967.08</v>
      </c>
      <c r="G23" s="25"/>
      <c r="H23" s="25"/>
      <c r="I23" s="25"/>
      <c r="J23" s="25"/>
      <c r="K23" s="50">
        <f>K24</f>
        <v>78967.08</v>
      </c>
      <c r="L23" s="9">
        <v>78967.08</v>
      </c>
      <c r="M23" s="35">
        <f t="shared" si="0"/>
        <v>0</v>
      </c>
      <c r="N23" s="25">
        <f>N24</f>
        <v>0</v>
      </c>
      <c r="O23" s="25"/>
      <c r="P23" s="25"/>
      <c r="Q23" s="25">
        <f>Q24</f>
        <v>0</v>
      </c>
      <c r="R23" s="9">
        <v>82125.759999999995</v>
      </c>
      <c r="S23" s="25">
        <f>S24</f>
        <v>0</v>
      </c>
      <c r="T23" s="25"/>
      <c r="U23" s="25"/>
      <c r="V23" s="25">
        <f>V24</f>
        <v>0</v>
      </c>
      <c r="W23" s="9">
        <v>85410.79</v>
      </c>
      <c r="X23" s="2"/>
    </row>
    <row r="24" spans="1:24" outlineLevel="5">
      <c r="A24" s="7" t="s">
        <v>20</v>
      </c>
      <c r="B24" s="8" t="s">
        <v>18</v>
      </c>
      <c r="C24" s="8" t="s">
        <v>26</v>
      </c>
      <c r="D24" s="8" t="s">
        <v>16</v>
      </c>
      <c r="E24" s="8"/>
      <c r="F24" s="25">
        <f>F25+F26</f>
        <v>78967.08</v>
      </c>
      <c r="G24" s="25"/>
      <c r="H24" s="25"/>
      <c r="I24" s="25"/>
      <c r="J24" s="25"/>
      <c r="K24" s="50">
        <f>K25+K26</f>
        <v>78967.08</v>
      </c>
      <c r="L24" s="9">
        <v>78967.08</v>
      </c>
      <c r="M24" s="35">
        <f t="shared" si="0"/>
        <v>0</v>
      </c>
      <c r="N24" s="25">
        <f>N25+N26</f>
        <v>0</v>
      </c>
      <c r="O24" s="25"/>
      <c r="P24" s="25"/>
      <c r="Q24" s="25">
        <f>Q25+Q26</f>
        <v>0</v>
      </c>
      <c r="R24" s="9">
        <v>82125.759999999995</v>
      </c>
      <c r="S24" s="25">
        <f>S25+S26</f>
        <v>0</v>
      </c>
      <c r="T24" s="25"/>
      <c r="U24" s="25"/>
      <c r="V24" s="25">
        <f>V25+V26</f>
        <v>0</v>
      </c>
      <c r="W24" s="9">
        <v>85410.79</v>
      </c>
      <c r="X24" s="2"/>
    </row>
    <row r="25" spans="1:24" outlineLevel="6">
      <c r="A25" s="7" t="s">
        <v>21</v>
      </c>
      <c r="B25" s="8" t="s">
        <v>18</v>
      </c>
      <c r="C25" s="8" t="s">
        <v>26</v>
      </c>
      <c r="D25" s="8" t="s">
        <v>16</v>
      </c>
      <c r="E25" s="8" t="s">
        <v>22</v>
      </c>
      <c r="F25" s="25">
        <v>7423</v>
      </c>
      <c r="G25" s="25"/>
      <c r="H25" s="25"/>
      <c r="I25" s="25"/>
      <c r="J25" s="25"/>
      <c r="K25" s="50">
        <f t="shared" ref="K25:K26" si="1">SUM(F25:J25)</f>
        <v>7423</v>
      </c>
      <c r="L25" s="9">
        <v>7423</v>
      </c>
      <c r="M25" s="35">
        <f t="shared" si="0"/>
        <v>0</v>
      </c>
      <c r="N25" s="25"/>
      <c r="O25" s="25"/>
      <c r="P25" s="25"/>
      <c r="Q25" s="30">
        <f t="shared" ref="Q25:Q26" si="2">SUM(N25:P25)</f>
        <v>0</v>
      </c>
      <c r="R25" s="9">
        <v>7720</v>
      </c>
      <c r="S25" s="25"/>
      <c r="T25" s="25"/>
      <c r="U25" s="25"/>
      <c r="V25" s="30">
        <f t="shared" ref="V25:V26" si="3">SUM(S25:U25)</f>
        <v>0</v>
      </c>
      <c r="W25" s="9">
        <v>8029</v>
      </c>
      <c r="X25" s="2"/>
    </row>
    <row r="26" spans="1:24" outlineLevel="6">
      <c r="A26" s="7" t="s">
        <v>23</v>
      </c>
      <c r="B26" s="8" t="s">
        <v>18</v>
      </c>
      <c r="C26" s="8" t="s">
        <v>26</v>
      </c>
      <c r="D26" s="8" t="s">
        <v>16</v>
      </c>
      <c r="E26" s="8" t="s">
        <v>24</v>
      </c>
      <c r="F26" s="25">
        <v>71544.08</v>
      </c>
      <c r="G26" s="25"/>
      <c r="H26" s="25"/>
      <c r="I26" s="25"/>
      <c r="J26" s="25"/>
      <c r="K26" s="50">
        <f t="shared" si="1"/>
        <v>71544.08</v>
      </c>
      <c r="L26" s="9">
        <v>71544.08</v>
      </c>
      <c r="M26" s="35">
        <f t="shared" si="0"/>
        <v>0</v>
      </c>
      <c r="N26" s="25"/>
      <c r="O26" s="25"/>
      <c r="P26" s="25"/>
      <c r="Q26" s="30">
        <f t="shared" si="2"/>
        <v>0</v>
      </c>
      <c r="R26" s="9">
        <v>74405.759999999995</v>
      </c>
      <c r="S26" s="25"/>
      <c r="T26" s="25"/>
      <c r="U26" s="25"/>
      <c r="V26" s="30">
        <f t="shared" si="3"/>
        <v>0</v>
      </c>
      <c r="W26" s="9">
        <v>77381.789999999994</v>
      </c>
      <c r="X26" s="2"/>
    </row>
    <row r="27" spans="1:24" ht="38.25" outlineLevel="3">
      <c r="A27" s="7" t="s">
        <v>27</v>
      </c>
      <c r="B27" s="8"/>
      <c r="C27" s="8"/>
      <c r="D27" s="8" t="s">
        <v>28</v>
      </c>
      <c r="E27" s="8"/>
      <c r="F27" s="25">
        <f>F28</f>
        <v>31072.48</v>
      </c>
      <c r="G27" s="25"/>
      <c r="H27" s="25"/>
      <c r="I27" s="25"/>
      <c r="J27" s="25"/>
      <c r="K27" s="50">
        <f>K28</f>
        <v>31072.48</v>
      </c>
      <c r="L27" s="9">
        <v>31072.48</v>
      </c>
      <c r="M27" s="35">
        <f t="shared" si="0"/>
        <v>0</v>
      </c>
      <c r="N27" s="25">
        <f>N28</f>
        <v>0</v>
      </c>
      <c r="O27" s="25"/>
      <c r="P27" s="25"/>
      <c r="Q27" s="25">
        <f>Q28</f>
        <v>0</v>
      </c>
      <c r="R27" s="9">
        <v>24832.560000000001</v>
      </c>
      <c r="S27" s="25">
        <f>S28</f>
        <v>0</v>
      </c>
      <c r="T27" s="25"/>
      <c r="U27" s="25"/>
      <c r="V27" s="25">
        <f>V28</f>
        <v>0</v>
      </c>
      <c r="W27" s="9">
        <v>24832.560000000001</v>
      </c>
      <c r="X27" s="2"/>
    </row>
    <row r="28" spans="1:24" outlineLevel="4">
      <c r="A28" s="7" t="s">
        <v>17</v>
      </c>
      <c r="B28" s="8" t="s">
        <v>18</v>
      </c>
      <c r="C28" s="8" t="s">
        <v>19</v>
      </c>
      <c r="D28" s="8" t="s">
        <v>28</v>
      </c>
      <c r="E28" s="8"/>
      <c r="F28" s="25">
        <f>F29</f>
        <v>31072.48</v>
      </c>
      <c r="G28" s="25"/>
      <c r="H28" s="25"/>
      <c r="I28" s="25"/>
      <c r="J28" s="25"/>
      <c r="K28" s="50">
        <f>K29</f>
        <v>31072.48</v>
      </c>
      <c r="L28" s="9">
        <v>31072.48</v>
      </c>
      <c r="M28" s="35">
        <f t="shared" si="0"/>
        <v>0</v>
      </c>
      <c r="N28" s="25">
        <f>N29</f>
        <v>0</v>
      </c>
      <c r="O28" s="25"/>
      <c r="P28" s="25"/>
      <c r="Q28" s="25">
        <f>Q29</f>
        <v>0</v>
      </c>
      <c r="R28" s="9">
        <v>24832.560000000001</v>
      </c>
      <c r="S28" s="25">
        <f>S29</f>
        <v>0</v>
      </c>
      <c r="T28" s="25"/>
      <c r="U28" s="25"/>
      <c r="V28" s="25">
        <f>V29</f>
        <v>0</v>
      </c>
      <c r="W28" s="9">
        <v>24832.560000000001</v>
      </c>
      <c r="X28" s="2"/>
    </row>
    <row r="29" spans="1:24" outlineLevel="5">
      <c r="A29" s="7" t="s">
        <v>20</v>
      </c>
      <c r="B29" s="8" t="s">
        <v>18</v>
      </c>
      <c r="C29" s="8" t="s">
        <v>19</v>
      </c>
      <c r="D29" s="8" t="s">
        <v>28</v>
      </c>
      <c r="E29" s="8"/>
      <c r="F29" s="25">
        <f>F30+F31</f>
        <v>31072.48</v>
      </c>
      <c r="G29" s="25"/>
      <c r="H29" s="25"/>
      <c r="I29" s="25"/>
      <c r="J29" s="25"/>
      <c r="K29" s="50">
        <f>K30+K31</f>
        <v>31072.48</v>
      </c>
      <c r="L29" s="9">
        <v>31072.48</v>
      </c>
      <c r="M29" s="35">
        <f t="shared" si="0"/>
        <v>0</v>
      </c>
      <c r="N29" s="25">
        <f>N30+N31</f>
        <v>0</v>
      </c>
      <c r="O29" s="25"/>
      <c r="P29" s="25"/>
      <c r="Q29" s="25">
        <f>Q30+Q31</f>
        <v>0</v>
      </c>
      <c r="R29" s="9">
        <v>24832.560000000001</v>
      </c>
      <c r="S29" s="25">
        <f>S30+S31</f>
        <v>0</v>
      </c>
      <c r="T29" s="25"/>
      <c r="U29" s="25"/>
      <c r="V29" s="25">
        <f>V30+V31</f>
        <v>0</v>
      </c>
      <c r="W29" s="9">
        <v>24832.560000000001</v>
      </c>
      <c r="X29" s="2"/>
    </row>
    <row r="30" spans="1:24" outlineLevel="6">
      <c r="A30" s="7" t="s">
        <v>21</v>
      </c>
      <c r="B30" s="8" t="s">
        <v>18</v>
      </c>
      <c r="C30" s="8" t="s">
        <v>19</v>
      </c>
      <c r="D30" s="8" t="s">
        <v>28</v>
      </c>
      <c r="E30" s="8" t="s">
        <v>22</v>
      </c>
      <c r="F30" s="25">
        <v>2414.3000000000002</v>
      </c>
      <c r="G30" s="25"/>
      <c r="H30" s="25"/>
      <c r="I30" s="25"/>
      <c r="J30" s="25"/>
      <c r="K30" s="50">
        <f t="shared" ref="K30:K31" si="4">SUM(F30:J30)</f>
        <v>2414.3000000000002</v>
      </c>
      <c r="L30" s="9">
        <v>2414.3000000000002</v>
      </c>
      <c r="M30" s="35">
        <f t="shared" si="0"/>
        <v>0</v>
      </c>
      <c r="N30" s="25"/>
      <c r="O30" s="25"/>
      <c r="P30" s="25"/>
      <c r="Q30" s="30">
        <f t="shared" ref="Q30:Q31" si="5">SUM(N30:P30)</f>
        <v>0</v>
      </c>
      <c r="R30" s="9">
        <v>2228.3200000000002</v>
      </c>
      <c r="S30" s="25"/>
      <c r="T30" s="25"/>
      <c r="U30" s="25"/>
      <c r="V30" s="30">
        <f t="shared" ref="V30:V31" si="6">SUM(S30:U30)</f>
        <v>0</v>
      </c>
      <c r="W30" s="9">
        <v>2228.3200000000002</v>
      </c>
      <c r="X30" s="2"/>
    </row>
    <row r="31" spans="1:24" outlineLevel="6">
      <c r="A31" s="7" t="s">
        <v>23</v>
      </c>
      <c r="B31" s="8" t="s">
        <v>18</v>
      </c>
      <c r="C31" s="8" t="s">
        <v>19</v>
      </c>
      <c r="D31" s="8" t="s">
        <v>28</v>
      </c>
      <c r="E31" s="8" t="s">
        <v>24</v>
      </c>
      <c r="F31" s="25">
        <v>28658.18</v>
      </c>
      <c r="G31" s="25"/>
      <c r="H31" s="25"/>
      <c r="I31" s="25"/>
      <c r="J31" s="25"/>
      <c r="K31" s="50">
        <f t="shared" si="4"/>
        <v>28658.18</v>
      </c>
      <c r="L31" s="9">
        <v>28658.18</v>
      </c>
      <c r="M31" s="35">
        <f t="shared" si="0"/>
        <v>0</v>
      </c>
      <c r="N31" s="25"/>
      <c r="O31" s="25"/>
      <c r="P31" s="25"/>
      <c r="Q31" s="30">
        <f t="shared" si="5"/>
        <v>0</v>
      </c>
      <c r="R31" s="9">
        <v>22604.240000000002</v>
      </c>
      <c r="S31" s="25"/>
      <c r="T31" s="25"/>
      <c r="U31" s="25"/>
      <c r="V31" s="30">
        <f t="shared" si="6"/>
        <v>0</v>
      </c>
      <c r="W31" s="9">
        <v>22604.240000000002</v>
      </c>
      <c r="X31" s="2"/>
    </row>
    <row r="32" spans="1:24" ht="63.75" outlineLevel="3">
      <c r="A32" s="7" t="s">
        <v>29</v>
      </c>
      <c r="B32" s="8"/>
      <c r="C32" s="8"/>
      <c r="D32" s="8" t="s">
        <v>30</v>
      </c>
      <c r="E32" s="8"/>
      <c r="F32" s="25">
        <f>F33</f>
        <v>16066.32</v>
      </c>
      <c r="G32" s="25"/>
      <c r="H32" s="25"/>
      <c r="I32" s="25"/>
      <c r="J32" s="25"/>
      <c r="K32" s="50">
        <f>K33</f>
        <v>16066.32</v>
      </c>
      <c r="L32" s="9">
        <v>16066.32</v>
      </c>
      <c r="M32" s="35">
        <f t="shared" si="0"/>
        <v>0</v>
      </c>
      <c r="N32" s="25">
        <f>N33</f>
        <v>0</v>
      </c>
      <c r="O32" s="25"/>
      <c r="P32" s="25"/>
      <c r="Q32" s="25">
        <f>Q33</f>
        <v>0</v>
      </c>
      <c r="R32" s="9">
        <v>15019.64</v>
      </c>
      <c r="S32" s="25">
        <f>S33</f>
        <v>0</v>
      </c>
      <c r="T32" s="25"/>
      <c r="U32" s="25"/>
      <c r="V32" s="25">
        <f>V33</f>
        <v>0</v>
      </c>
      <c r="W32" s="9">
        <v>15019.64</v>
      </c>
      <c r="X32" s="2"/>
    </row>
    <row r="33" spans="1:24" outlineLevel="4">
      <c r="A33" s="7" t="s">
        <v>25</v>
      </c>
      <c r="B33" s="8" t="s">
        <v>18</v>
      </c>
      <c r="C33" s="8" t="s">
        <v>26</v>
      </c>
      <c r="D33" s="8" t="s">
        <v>30</v>
      </c>
      <c r="E33" s="8"/>
      <c r="F33" s="25">
        <f>F34</f>
        <v>16066.32</v>
      </c>
      <c r="G33" s="25"/>
      <c r="H33" s="25"/>
      <c r="I33" s="25"/>
      <c r="J33" s="25"/>
      <c r="K33" s="50">
        <f>K34</f>
        <v>16066.32</v>
      </c>
      <c r="L33" s="9">
        <v>16066.32</v>
      </c>
      <c r="M33" s="35">
        <f t="shared" si="0"/>
        <v>0</v>
      </c>
      <c r="N33" s="25">
        <f>N34</f>
        <v>0</v>
      </c>
      <c r="O33" s="25"/>
      <c r="P33" s="25"/>
      <c r="Q33" s="25">
        <f>Q34</f>
        <v>0</v>
      </c>
      <c r="R33" s="9">
        <v>15019.64</v>
      </c>
      <c r="S33" s="25">
        <f>S34</f>
        <v>0</v>
      </c>
      <c r="T33" s="25"/>
      <c r="U33" s="25"/>
      <c r="V33" s="25">
        <f>V34</f>
        <v>0</v>
      </c>
      <c r="W33" s="9">
        <v>15019.64</v>
      </c>
      <c r="X33" s="2"/>
    </row>
    <row r="34" spans="1:24" outlineLevel="5">
      <c r="A34" s="7" t="s">
        <v>20</v>
      </c>
      <c r="B34" s="8" t="s">
        <v>18</v>
      </c>
      <c r="C34" s="8" t="s">
        <v>26</v>
      </c>
      <c r="D34" s="8" t="s">
        <v>30</v>
      </c>
      <c r="E34" s="8"/>
      <c r="F34" s="25">
        <f>F35+F36</f>
        <v>16066.32</v>
      </c>
      <c r="G34" s="25"/>
      <c r="H34" s="25"/>
      <c r="I34" s="25"/>
      <c r="J34" s="25"/>
      <c r="K34" s="50">
        <f>K35+K36</f>
        <v>16066.32</v>
      </c>
      <c r="L34" s="9">
        <v>16066.32</v>
      </c>
      <c r="M34" s="35">
        <f t="shared" si="0"/>
        <v>0</v>
      </c>
      <c r="N34" s="25">
        <f>N35+N36</f>
        <v>0</v>
      </c>
      <c r="O34" s="25"/>
      <c r="P34" s="25"/>
      <c r="Q34" s="25">
        <f>Q35+Q36</f>
        <v>0</v>
      </c>
      <c r="R34" s="9">
        <v>15019.64</v>
      </c>
      <c r="S34" s="25">
        <f>S35+S36</f>
        <v>0</v>
      </c>
      <c r="T34" s="25"/>
      <c r="U34" s="25"/>
      <c r="V34" s="25">
        <f>V35+V36</f>
        <v>0</v>
      </c>
      <c r="W34" s="9">
        <v>15019.64</v>
      </c>
      <c r="X34" s="2"/>
    </row>
    <row r="35" spans="1:24" outlineLevel="6">
      <c r="A35" s="7" t="s">
        <v>21</v>
      </c>
      <c r="B35" s="8" t="s">
        <v>18</v>
      </c>
      <c r="C35" s="8" t="s">
        <v>26</v>
      </c>
      <c r="D35" s="8" t="s">
        <v>30</v>
      </c>
      <c r="E35" s="8" t="s">
        <v>22</v>
      </c>
      <c r="F35" s="25">
        <v>3383.6</v>
      </c>
      <c r="G35" s="25"/>
      <c r="H35" s="25"/>
      <c r="I35" s="25"/>
      <c r="J35" s="25"/>
      <c r="K35" s="50">
        <f t="shared" ref="K35:K36" si="7">SUM(F35:J35)</f>
        <v>3383.6</v>
      </c>
      <c r="L35" s="9">
        <v>3383.6</v>
      </c>
      <c r="M35" s="35">
        <f t="shared" si="0"/>
        <v>0</v>
      </c>
      <c r="N35" s="25"/>
      <c r="O35" s="25"/>
      <c r="P35" s="25"/>
      <c r="Q35" s="30">
        <f t="shared" ref="Q35:Q36" si="8">SUM(N35:P35)</f>
        <v>0</v>
      </c>
      <c r="R35" s="9">
        <v>3394.69</v>
      </c>
      <c r="S35" s="25"/>
      <c r="T35" s="25"/>
      <c r="U35" s="25"/>
      <c r="V35" s="30">
        <f t="shared" ref="V35:V36" si="9">SUM(S35:U35)</f>
        <v>0</v>
      </c>
      <c r="W35" s="9">
        <v>3394.69</v>
      </c>
      <c r="X35" s="2"/>
    </row>
    <row r="36" spans="1:24" outlineLevel="6">
      <c r="A36" s="7" t="s">
        <v>23</v>
      </c>
      <c r="B36" s="8" t="s">
        <v>18</v>
      </c>
      <c r="C36" s="8" t="s">
        <v>26</v>
      </c>
      <c r="D36" s="8" t="s">
        <v>30</v>
      </c>
      <c r="E36" s="8" t="s">
        <v>24</v>
      </c>
      <c r="F36" s="25">
        <v>12682.72</v>
      </c>
      <c r="G36" s="25"/>
      <c r="H36" s="25"/>
      <c r="I36" s="25"/>
      <c r="J36" s="25"/>
      <c r="K36" s="50">
        <f t="shared" si="7"/>
        <v>12682.72</v>
      </c>
      <c r="L36" s="9">
        <v>12682.72</v>
      </c>
      <c r="M36" s="35">
        <f t="shared" si="0"/>
        <v>0</v>
      </c>
      <c r="N36" s="25"/>
      <c r="O36" s="25"/>
      <c r="P36" s="25"/>
      <c r="Q36" s="30">
        <f t="shared" si="8"/>
        <v>0</v>
      </c>
      <c r="R36" s="9">
        <v>11624.95</v>
      </c>
      <c r="S36" s="25"/>
      <c r="T36" s="25"/>
      <c r="U36" s="25"/>
      <c r="V36" s="30">
        <f t="shared" si="9"/>
        <v>0</v>
      </c>
      <c r="W36" s="9">
        <v>11624.95</v>
      </c>
      <c r="X36" s="2"/>
    </row>
    <row r="37" spans="1:24" ht="51" outlineLevel="3">
      <c r="A37" s="7" t="s">
        <v>31</v>
      </c>
      <c r="B37" s="8"/>
      <c r="C37" s="8"/>
      <c r="D37" s="8" t="s">
        <v>32</v>
      </c>
      <c r="E37" s="8"/>
      <c r="F37" s="25">
        <f>F38</f>
        <v>17844.099999999999</v>
      </c>
      <c r="G37" s="25"/>
      <c r="H37" s="25"/>
      <c r="I37" s="25"/>
      <c r="J37" s="25"/>
      <c r="K37" s="50">
        <f>K38</f>
        <v>17844.099999999999</v>
      </c>
      <c r="L37" s="9">
        <v>17844.099999999999</v>
      </c>
      <c r="M37" s="35">
        <f t="shared" si="0"/>
        <v>0</v>
      </c>
      <c r="N37" s="25">
        <f>N38</f>
        <v>0</v>
      </c>
      <c r="O37" s="25"/>
      <c r="P37" s="25"/>
      <c r="Q37" s="25">
        <f>Q38</f>
        <v>0</v>
      </c>
      <c r="R37" s="9">
        <v>17537.04</v>
      </c>
      <c r="S37" s="25">
        <f>S38</f>
        <v>0</v>
      </c>
      <c r="T37" s="25"/>
      <c r="U37" s="25"/>
      <c r="V37" s="25">
        <f>V38</f>
        <v>0</v>
      </c>
      <c r="W37" s="9">
        <v>17537.04</v>
      </c>
      <c r="X37" s="2"/>
    </row>
    <row r="38" spans="1:24" outlineLevel="4">
      <c r="A38" s="7" t="s">
        <v>33</v>
      </c>
      <c r="B38" s="8" t="s">
        <v>18</v>
      </c>
      <c r="C38" s="8" t="s">
        <v>34</v>
      </c>
      <c r="D38" s="8" t="s">
        <v>32</v>
      </c>
      <c r="E38" s="8"/>
      <c r="F38" s="25">
        <f>F39</f>
        <v>17844.099999999999</v>
      </c>
      <c r="G38" s="25"/>
      <c r="H38" s="25"/>
      <c r="I38" s="25"/>
      <c r="J38" s="25"/>
      <c r="K38" s="50">
        <f>K39</f>
        <v>17844.099999999999</v>
      </c>
      <c r="L38" s="9">
        <v>17844.099999999999</v>
      </c>
      <c r="M38" s="35">
        <f t="shared" si="0"/>
        <v>0</v>
      </c>
      <c r="N38" s="25">
        <f>N39</f>
        <v>0</v>
      </c>
      <c r="O38" s="25"/>
      <c r="P38" s="25"/>
      <c r="Q38" s="25">
        <f>Q39</f>
        <v>0</v>
      </c>
      <c r="R38" s="9">
        <v>17537.04</v>
      </c>
      <c r="S38" s="25">
        <f>S39</f>
        <v>0</v>
      </c>
      <c r="T38" s="25"/>
      <c r="U38" s="25"/>
      <c r="V38" s="25">
        <f>V39</f>
        <v>0</v>
      </c>
      <c r="W38" s="9">
        <v>17537.04</v>
      </c>
      <c r="X38" s="2"/>
    </row>
    <row r="39" spans="1:24" outlineLevel="5">
      <c r="A39" s="7" t="s">
        <v>20</v>
      </c>
      <c r="B39" s="8" t="s">
        <v>18</v>
      </c>
      <c r="C39" s="8" t="s">
        <v>34</v>
      </c>
      <c r="D39" s="8" t="s">
        <v>32</v>
      </c>
      <c r="E39" s="8"/>
      <c r="F39" s="25">
        <f>F40+F41</f>
        <v>17844.099999999999</v>
      </c>
      <c r="G39" s="25"/>
      <c r="H39" s="25"/>
      <c r="I39" s="25"/>
      <c r="J39" s="25"/>
      <c r="K39" s="50">
        <f>K40+K41</f>
        <v>17844.099999999999</v>
      </c>
      <c r="L39" s="9">
        <v>17844.099999999999</v>
      </c>
      <c r="M39" s="35">
        <f t="shared" si="0"/>
        <v>0</v>
      </c>
      <c r="N39" s="25">
        <f>N40+N41</f>
        <v>0</v>
      </c>
      <c r="O39" s="25"/>
      <c r="P39" s="25"/>
      <c r="Q39" s="25">
        <f>Q40+Q41</f>
        <v>0</v>
      </c>
      <c r="R39" s="9">
        <v>17537.04</v>
      </c>
      <c r="S39" s="25">
        <f>S40+S41</f>
        <v>0</v>
      </c>
      <c r="T39" s="25"/>
      <c r="U39" s="25"/>
      <c r="V39" s="25">
        <f>V40+V41</f>
        <v>0</v>
      </c>
      <c r="W39" s="9">
        <v>17537.04</v>
      </c>
      <c r="X39" s="2"/>
    </row>
    <row r="40" spans="1:24" outlineLevel="6">
      <c r="A40" s="7" t="s">
        <v>21</v>
      </c>
      <c r="B40" s="8" t="s">
        <v>18</v>
      </c>
      <c r="C40" s="8" t="s">
        <v>34</v>
      </c>
      <c r="D40" s="8" t="s">
        <v>32</v>
      </c>
      <c r="E40" s="8" t="s">
        <v>22</v>
      </c>
      <c r="F40" s="25">
        <v>17844.099999999999</v>
      </c>
      <c r="G40" s="25">
        <v>-8748.4</v>
      </c>
      <c r="H40" s="25"/>
      <c r="I40" s="25"/>
      <c r="J40" s="25"/>
      <c r="K40" s="50">
        <f t="shared" ref="K40:K41" si="10">SUM(F40:J40)</f>
        <v>9095.6999999999989</v>
      </c>
      <c r="L40" s="9">
        <v>9095.7000000000007</v>
      </c>
      <c r="M40" s="35">
        <f t="shared" si="0"/>
        <v>0</v>
      </c>
      <c r="N40" s="25"/>
      <c r="O40" s="25"/>
      <c r="P40" s="25"/>
      <c r="Q40" s="30">
        <f t="shared" ref="Q40:Q41" si="11">SUM(N40:P40)</f>
        <v>0</v>
      </c>
      <c r="R40" s="9">
        <v>8925.5400000000009</v>
      </c>
      <c r="S40" s="25"/>
      <c r="T40" s="25"/>
      <c r="U40" s="25"/>
      <c r="V40" s="30">
        <f t="shared" ref="V40:V41" si="12">SUM(S40:U40)</f>
        <v>0</v>
      </c>
      <c r="W40" s="9">
        <v>8925.5400000000009</v>
      </c>
      <c r="X40" s="2"/>
    </row>
    <row r="41" spans="1:24" outlineLevel="6">
      <c r="A41" s="7" t="s">
        <v>23</v>
      </c>
      <c r="B41" s="8" t="s">
        <v>18</v>
      </c>
      <c r="C41" s="8" t="s">
        <v>34</v>
      </c>
      <c r="D41" s="8" t="s">
        <v>32</v>
      </c>
      <c r="E41" s="8" t="s">
        <v>24</v>
      </c>
      <c r="F41" s="25">
        <v>0</v>
      </c>
      <c r="G41" s="25">
        <v>8748.4</v>
      </c>
      <c r="H41" s="25"/>
      <c r="I41" s="25"/>
      <c r="J41" s="25"/>
      <c r="K41" s="50">
        <f t="shared" si="10"/>
        <v>8748.4</v>
      </c>
      <c r="L41" s="9">
        <v>8748.4</v>
      </c>
      <c r="M41" s="35">
        <f t="shared" si="0"/>
        <v>0</v>
      </c>
      <c r="N41" s="25"/>
      <c r="O41" s="25"/>
      <c r="P41" s="25"/>
      <c r="Q41" s="30">
        <f t="shared" si="11"/>
        <v>0</v>
      </c>
      <c r="R41" s="9">
        <v>8611.5</v>
      </c>
      <c r="S41" s="25"/>
      <c r="T41" s="25"/>
      <c r="U41" s="25"/>
      <c r="V41" s="30">
        <f t="shared" si="12"/>
        <v>0</v>
      </c>
      <c r="W41" s="9">
        <v>8611.5</v>
      </c>
      <c r="X41" s="2"/>
    </row>
    <row r="42" spans="1:24" ht="38.25" outlineLevel="3">
      <c r="A42" s="7" t="s">
        <v>35</v>
      </c>
      <c r="B42" s="8"/>
      <c r="C42" s="8"/>
      <c r="D42" s="8" t="s">
        <v>36</v>
      </c>
      <c r="E42" s="8"/>
      <c r="F42" s="25">
        <f>F43</f>
        <v>100</v>
      </c>
      <c r="G42" s="25"/>
      <c r="H42" s="25"/>
      <c r="I42" s="25"/>
      <c r="J42" s="25"/>
      <c r="K42" s="50">
        <f>K43</f>
        <v>100</v>
      </c>
      <c r="L42" s="9">
        <v>100</v>
      </c>
      <c r="M42" s="35">
        <f t="shared" si="0"/>
        <v>0</v>
      </c>
      <c r="N42" s="25">
        <f>N43</f>
        <v>0</v>
      </c>
      <c r="O42" s="25"/>
      <c r="P42" s="25"/>
      <c r="Q42" s="25">
        <f>Q43</f>
        <v>0</v>
      </c>
      <c r="R42" s="9">
        <v>100</v>
      </c>
      <c r="S42" s="25">
        <f>S43</f>
        <v>0</v>
      </c>
      <c r="T42" s="25"/>
      <c r="U42" s="25"/>
      <c r="V42" s="25">
        <f>V43</f>
        <v>0</v>
      </c>
      <c r="W42" s="9">
        <v>100</v>
      </c>
      <c r="X42" s="2"/>
    </row>
    <row r="43" spans="1:24" outlineLevel="4">
      <c r="A43" s="7" t="s">
        <v>33</v>
      </c>
      <c r="B43" s="8" t="s">
        <v>18</v>
      </c>
      <c r="C43" s="8" t="s">
        <v>34</v>
      </c>
      <c r="D43" s="8" t="s">
        <v>36</v>
      </c>
      <c r="E43" s="8"/>
      <c r="F43" s="25">
        <f>F44</f>
        <v>100</v>
      </c>
      <c r="G43" s="25"/>
      <c r="H43" s="25"/>
      <c r="I43" s="25"/>
      <c r="J43" s="25"/>
      <c r="K43" s="50">
        <f>K44</f>
        <v>100</v>
      </c>
      <c r="L43" s="9">
        <v>100</v>
      </c>
      <c r="M43" s="35">
        <f t="shared" si="0"/>
        <v>0</v>
      </c>
      <c r="N43" s="25">
        <f>N44</f>
        <v>0</v>
      </c>
      <c r="O43" s="25"/>
      <c r="P43" s="25"/>
      <c r="Q43" s="25">
        <f>Q44</f>
        <v>0</v>
      </c>
      <c r="R43" s="9">
        <v>100</v>
      </c>
      <c r="S43" s="25">
        <f>S44</f>
        <v>0</v>
      </c>
      <c r="T43" s="25"/>
      <c r="U43" s="25"/>
      <c r="V43" s="25">
        <f>V44</f>
        <v>0</v>
      </c>
      <c r="W43" s="9">
        <v>100</v>
      </c>
      <c r="X43" s="2"/>
    </row>
    <row r="44" spans="1:24" outlineLevel="5">
      <c r="A44" s="7" t="s">
        <v>20</v>
      </c>
      <c r="B44" s="8" t="s">
        <v>18</v>
      </c>
      <c r="C44" s="8" t="s">
        <v>34</v>
      </c>
      <c r="D44" s="8" t="s">
        <v>36</v>
      </c>
      <c r="E44" s="8"/>
      <c r="F44" s="25">
        <f>F45</f>
        <v>100</v>
      </c>
      <c r="G44" s="25"/>
      <c r="H44" s="25"/>
      <c r="I44" s="25"/>
      <c r="J44" s="25"/>
      <c r="K44" s="50">
        <f>K45</f>
        <v>100</v>
      </c>
      <c r="L44" s="9">
        <v>100</v>
      </c>
      <c r="M44" s="35">
        <f t="shared" si="0"/>
        <v>0</v>
      </c>
      <c r="N44" s="25">
        <f>N45</f>
        <v>0</v>
      </c>
      <c r="O44" s="25"/>
      <c r="P44" s="25"/>
      <c r="Q44" s="25">
        <f>Q45</f>
        <v>0</v>
      </c>
      <c r="R44" s="9">
        <v>100</v>
      </c>
      <c r="S44" s="25">
        <f>S45</f>
        <v>0</v>
      </c>
      <c r="T44" s="25"/>
      <c r="U44" s="25"/>
      <c r="V44" s="25">
        <f>V45</f>
        <v>0</v>
      </c>
      <c r="W44" s="9">
        <v>100</v>
      </c>
      <c r="X44" s="2"/>
    </row>
    <row r="45" spans="1:24" outlineLevel="6">
      <c r="A45" s="7" t="s">
        <v>23</v>
      </c>
      <c r="B45" s="8" t="s">
        <v>18</v>
      </c>
      <c r="C45" s="8" t="s">
        <v>34</v>
      </c>
      <c r="D45" s="8" t="s">
        <v>36</v>
      </c>
      <c r="E45" s="8" t="s">
        <v>24</v>
      </c>
      <c r="F45" s="25">
        <v>100</v>
      </c>
      <c r="G45" s="25"/>
      <c r="H45" s="25"/>
      <c r="I45" s="25"/>
      <c r="J45" s="25"/>
      <c r="K45" s="50">
        <f t="shared" ref="K45" si="13">SUM(F45:J45)</f>
        <v>100</v>
      </c>
      <c r="L45" s="9">
        <v>100</v>
      </c>
      <c r="M45" s="35">
        <f t="shared" si="0"/>
        <v>0</v>
      </c>
      <c r="N45" s="25"/>
      <c r="O45" s="25"/>
      <c r="P45" s="25"/>
      <c r="Q45" s="30">
        <f t="shared" ref="Q45" si="14">SUM(N45:P45)</f>
        <v>0</v>
      </c>
      <c r="R45" s="9">
        <v>100</v>
      </c>
      <c r="S45" s="25"/>
      <c r="T45" s="25"/>
      <c r="U45" s="25"/>
      <c r="V45" s="30">
        <f t="shared" ref="V45" si="15">SUM(S45:U45)</f>
        <v>0</v>
      </c>
      <c r="W45" s="9">
        <v>100</v>
      </c>
      <c r="X45" s="2"/>
    </row>
    <row r="46" spans="1:24" ht="38.25" outlineLevel="3">
      <c r="A46" s="43" t="s">
        <v>37</v>
      </c>
      <c r="B46" s="44"/>
      <c r="C46" s="44"/>
      <c r="D46" s="44" t="s">
        <v>38</v>
      </c>
      <c r="E46" s="44"/>
      <c r="F46" s="45">
        <f>F47+F50</f>
        <v>862.58</v>
      </c>
      <c r="G46" s="45"/>
      <c r="H46" s="45"/>
      <c r="I46" s="45"/>
      <c r="J46" s="45"/>
      <c r="K46" s="51">
        <f>K47+K50</f>
        <v>0</v>
      </c>
      <c r="L46" s="9">
        <v>906.07</v>
      </c>
      <c r="M46" s="35">
        <f t="shared" si="0"/>
        <v>906.07</v>
      </c>
      <c r="N46" s="25">
        <f>N47+N50</f>
        <v>0</v>
      </c>
      <c r="O46" s="25"/>
      <c r="P46" s="25"/>
      <c r="Q46" s="25">
        <f>Q47+Q50</f>
        <v>0</v>
      </c>
      <c r="R46" s="9">
        <v>0</v>
      </c>
      <c r="S46" s="25">
        <f>S47+S50</f>
        <v>0</v>
      </c>
      <c r="T46" s="25"/>
      <c r="U46" s="25"/>
      <c r="V46" s="25">
        <f>V47+V50</f>
        <v>0</v>
      </c>
      <c r="W46" s="9">
        <v>0</v>
      </c>
      <c r="X46" s="2"/>
    </row>
    <row r="47" spans="1:24" outlineLevel="4">
      <c r="A47" s="7" t="s">
        <v>25</v>
      </c>
      <c r="B47" s="8" t="s">
        <v>18</v>
      </c>
      <c r="C47" s="8" t="s">
        <v>26</v>
      </c>
      <c r="D47" s="8" t="s">
        <v>38</v>
      </c>
      <c r="E47" s="8"/>
      <c r="F47" s="25">
        <f>F48</f>
        <v>862.58</v>
      </c>
      <c r="G47" s="25"/>
      <c r="H47" s="25"/>
      <c r="I47" s="25"/>
      <c r="J47" s="25"/>
      <c r="K47" s="50">
        <f>K48</f>
        <v>0</v>
      </c>
      <c r="L47" s="9">
        <v>906.07</v>
      </c>
      <c r="M47" s="35">
        <f t="shared" si="0"/>
        <v>906.07</v>
      </c>
      <c r="N47" s="25">
        <f>N48</f>
        <v>0</v>
      </c>
      <c r="O47" s="25"/>
      <c r="P47" s="25"/>
      <c r="Q47" s="25">
        <f>Q48</f>
        <v>0</v>
      </c>
      <c r="R47" s="9">
        <v>0</v>
      </c>
      <c r="S47" s="25">
        <f>S48</f>
        <v>0</v>
      </c>
      <c r="T47" s="25"/>
      <c r="U47" s="25"/>
      <c r="V47" s="25">
        <f>V48</f>
        <v>0</v>
      </c>
      <c r="W47" s="9">
        <v>0</v>
      </c>
      <c r="X47" s="2"/>
    </row>
    <row r="48" spans="1:24" outlineLevel="5">
      <c r="A48" s="7" t="s">
        <v>20</v>
      </c>
      <c r="B48" s="8" t="s">
        <v>18</v>
      </c>
      <c r="C48" s="8" t="s">
        <v>26</v>
      </c>
      <c r="D48" s="8" t="s">
        <v>38</v>
      </c>
      <c r="E48" s="8"/>
      <c r="F48" s="25">
        <f>F49</f>
        <v>862.58</v>
      </c>
      <c r="G48" s="25"/>
      <c r="H48" s="25"/>
      <c r="I48" s="25"/>
      <c r="J48" s="25"/>
      <c r="K48" s="50">
        <f>K49</f>
        <v>0</v>
      </c>
      <c r="L48" s="9">
        <v>906.07</v>
      </c>
      <c r="M48" s="35">
        <f t="shared" si="0"/>
        <v>906.07</v>
      </c>
      <c r="N48" s="25">
        <f>N49</f>
        <v>0</v>
      </c>
      <c r="O48" s="25"/>
      <c r="P48" s="25"/>
      <c r="Q48" s="25">
        <f>Q49</f>
        <v>0</v>
      </c>
      <c r="R48" s="9">
        <v>0</v>
      </c>
      <c r="S48" s="25">
        <f>S49</f>
        <v>0</v>
      </c>
      <c r="T48" s="25"/>
      <c r="U48" s="25"/>
      <c r="V48" s="25">
        <f>V49</f>
        <v>0</v>
      </c>
      <c r="W48" s="9">
        <v>0</v>
      </c>
      <c r="X48" s="2"/>
    </row>
    <row r="49" spans="1:24" outlineLevel="6">
      <c r="A49" s="7" t="s">
        <v>23</v>
      </c>
      <c r="B49" s="8" t="s">
        <v>18</v>
      </c>
      <c r="C49" s="8" t="s">
        <v>26</v>
      </c>
      <c r="D49" s="8" t="s">
        <v>38</v>
      </c>
      <c r="E49" s="8" t="s">
        <v>24</v>
      </c>
      <c r="F49" s="25">
        <v>862.58</v>
      </c>
      <c r="G49" s="25">
        <v>-862.58</v>
      </c>
      <c r="H49" s="38"/>
      <c r="I49" s="38"/>
      <c r="J49" s="25"/>
      <c r="K49" s="50">
        <f t="shared" ref="K49" si="16">SUM(F49:J49)</f>
        <v>0</v>
      </c>
      <c r="L49" s="9">
        <v>906.07</v>
      </c>
      <c r="M49" s="35">
        <f t="shared" si="0"/>
        <v>906.07</v>
      </c>
      <c r="N49" s="25"/>
      <c r="O49" s="25"/>
      <c r="P49" s="25"/>
      <c r="Q49" s="30">
        <f t="shared" ref="Q49" si="17">SUM(N49:P49)</f>
        <v>0</v>
      </c>
      <c r="R49" s="9">
        <v>0</v>
      </c>
      <c r="S49" s="25"/>
      <c r="T49" s="25"/>
      <c r="U49" s="25"/>
      <c r="V49" s="30">
        <f t="shared" ref="V49" si="18">SUM(S49:U49)</f>
        <v>0</v>
      </c>
      <c r="W49" s="9">
        <v>0</v>
      </c>
      <c r="X49" s="2"/>
    </row>
    <row r="50" spans="1:24" outlineLevel="4">
      <c r="A50" s="7" t="s">
        <v>33</v>
      </c>
      <c r="B50" s="8" t="s">
        <v>18</v>
      </c>
      <c r="C50" s="8" t="s">
        <v>34</v>
      </c>
      <c r="D50" s="8" t="s">
        <v>38</v>
      </c>
      <c r="E50" s="8"/>
      <c r="F50" s="25">
        <f>F51</f>
        <v>0</v>
      </c>
      <c r="G50" s="25"/>
      <c r="H50" s="25"/>
      <c r="I50" s="25"/>
      <c r="J50" s="25"/>
      <c r="K50" s="50">
        <f>K51</f>
        <v>0</v>
      </c>
      <c r="L50" s="9">
        <v>0</v>
      </c>
      <c r="M50" s="35">
        <f t="shared" si="0"/>
        <v>0</v>
      </c>
      <c r="N50" s="25">
        <f>N51</f>
        <v>0</v>
      </c>
      <c r="O50" s="25"/>
      <c r="P50" s="25"/>
      <c r="Q50" s="25">
        <f>Q51</f>
        <v>0</v>
      </c>
      <c r="R50" s="9">
        <v>0</v>
      </c>
      <c r="S50" s="25">
        <f>S51</f>
        <v>0</v>
      </c>
      <c r="T50" s="25"/>
      <c r="U50" s="25"/>
      <c r="V50" s="25">
        <f>V51</f>
        <v>0</v>
      </c>
      <c r="W50" s="9">
        <v>0</v>
      </c>
      <c r="X50" s="2"/>
    </row>
    <row r="51" spans="1:24" outlineLevel="5">
      <c r="A51" s="7" t="s">
        <v>20</v>
      </c>
      <c r="B51" s="8" t="s">
        <v>18</v>
      </c>
      <c r="C51" s="8" t="s">
        <v>34</v>
      </c>
      <c r="D51" s="8" t="s">
        <v>38</v>
      </c>
      <c r="E51" s="8"/>
      <c r="F51" s="25">
        <f>F52</f>
        <v>0</v>
      </c>
      <c r="G51" s="25"/>
      <c r="H51" s="25"/>
      <c r="I51" s="25"/>
      <c r="J51" s="25"/>
      <c r="K51" s="50">
        <f>K52</f>
        <v>0</v>
      </c>
      <c r="L51" s="9">
        <v>0</v>
      </c>
      <c r="M51" s="35">
        <f t="shared" si="0"/>
        <v>0</v>
      </c>
      <c r="N51" s="25">
        <f>N52</f>
        <v>0</v>
      </c>
      <c r="O51" s="25"/>
      <c r="P51" s="25"/>
      <c r="Q51" s="25">
        <f>Q52</f>
        <v>0</v>
      </c>
      <c r="R51" s="9">
        <v>0</v>
      </c>
      <c r="S51" s="25">
        <f>S52</f>
        <v>0</v>
      </c>
      <c r="T51" s="25"/>
      <c r="U51" s="25"/>
      <c r="V51" s="25">
        <f>V52</f>
        <v>0</v>
      </c>
      <c r="W51" s="9">
        <v>0</v>
      </c>
      <c r="X51" s="2"/>
    </row>
    <row r="52" spans="1:24" outlineLevel="6">
      <c r="A52" s="7" t="s">
        <v>23</v>
      </c>
      <c r="B52" s="8" t="s">
        <v>18</v>
      </c>
      <c r="C52" s="8" t="s">
        <v>34</v>
      </c>
      <c r="D52" s="8" t="s">
        <v>38</v>
      </c>
      <c r="E52" s="8" t="s">
        <v>24</v>
      </c>
      <c r="F52" s="25"/>
      <c r="G52" s="25"/>
      <c r="H52" s="25"/>
      <c r="I52" s="25"/>
      <c r="J52" s="25"/>
      <c r="K52" s="50">
        <f t="shared" ref="K52" si="19">SUM(F52:J52)</f>
        <v>0</v>
      </c>
      <c r="L52" s="9">
        <v>0</v>
      </c>
      <c r="M52" s="35">
        <f t="shared" si="0"/>
        <v>0</v>
      </c>
      <c r="N52" s="25"/>
      <c r="O52" s="25"/>
      <c r="P52" s="25"/>
      <c r="Q52" s="30">
        <f t="shared" ref="Q52" si="20">SUM(N52:P52)</f>
        <v>0</v>
      </c>
      <c r="R52" s="9">
        <v>0</v>
      </c>
      <c r="S52" s="25"/>
      <c r="T52" s="25"/>
      <c r="U52" s="25"/>
      <c r="V52" s="30">
        <f t="shared" ref="V52" si="21">SUM(S52:U52)</f>
        <v>0</v>
      </c>
      <c r="W52" s="9">
        <v>0</v>
      </c>
      <c r="X52" s="2"/>
    </row>
    <row r="53" spans="1:24" ht="25.5" outlineLevel="2">
      <c r="A53" s="7" t="s">
        <v>39</v>
      </c>
      <c r="B53" s="8"/>
      <c r="C53" s="8"/>
      <c r="D53" s="8" t="s">
        <v>40</v>
      </c>
      <c r="E53" s="8"/>
      <c r="F53" s="25">
        <f>F54+F59</f>
        <v>4942.62</v>
      </c>
      <c r="G53" s="25"/>
      <c r="H53" s="25"/>
      <c r="I53" s="25"/>
      <c r="J53" s="25"/>
      <c r="K53" s="50">
        <f>K54+K59</f>
        <v>4942.62</v>
      </c>
      <c r="L53" s="9">
        <v>4942.62</v>
      </c>
      <c r="M53" s="35">
        <f t="shared" si="0"/>
        <v>0</v>
      </c>
      <c r="N53" s="25">
        <f>N54+N59</f>
        <v>0</v>
      </c>
      <c r="O53" s="25"/>
      <c r="P53" s="25"/>
      <c r="Q53" s="25">
        <f>Q54+Q59</f>
        <v>0</v>
      </c>
      <c r="R53" s="9">
        <v>5141.75</v>
      </c>
      <c r="S53" s="25">
        <f>S54+S59</f>
        <v>0</v>
      </c>
      <c r="T53" s="25"/>
      <c r="U53" s="25"/>
      <c r="V53" s="25">
        <f>V54+V59</f>
        <v>0</v>
      </c>
      <c r="W53" s="9">
        <v>5247.45</v>
      </c>
      <c r="X53" s="2"/>
    </row>
    <row r="54" spans="1:24" ht="63.75" outlineLevel="3">
      <c r="A54" s="7" t="s">
        <v>41</v>
      </c>
      <c r="B54" s="8"/>
      <c r="C54" s="8"/>
      <c r="D54" s="8" t="s">
        <v>42</v>
      </c>
      <c r="E54" s="8"/>
      <c r="F54" s="25">
        <f>F55</f>
        <v>3417.3199999999997</v>
      </c>
      <c r="G54" s="25"/>
      <c r="H54" s="25"/>
      <c r="I54" s="25"/>
      <c r="J54" s="25"/>
      <c r="K54" s="50">
        <f>K55</f>
        <v>3417.3199999999997</v>
      </c>
      <c r="L54" s="9">
        <v>3417.32</v>
      </c>
      <c r="M54" s="35">
        <f t="shared" si="0"/>
        <v>0</v>
      </c>
      <c r="N54" s="25">
        <f>N55</f>
        <v>0</v>
      </c>
      <c r="O54" s="25"/>
      <c r="P54" s="25"/>
      <c r="Q54" s="25">
        <f>Q55</f>
        <v>0</v>
      </c>
      <c r="R54" s="9">
        <v>3523.19</v>
      </c>
      <c r="S54" s="25">
        <f>S55</f>
        <v>0</v>
      </c>
      <c r="T54" s="25"/>
      <c r="U54" s="25"/>
      <c r="V54" s="25">
        <f>V55</f>
        <v>0</v>
      </c>
      <c r="W54" s="9">
        <v>3628.89</v>
      </c>
      <c r="X54" s="2"/>
    </row>
    <row r="55" spans="1:24" outlineLevel="4">
      <c r="A55" s="7" t="s">
        <v>25</v>
      </c>
      <c r="B55" s="8" t="s">
        <v>18</v>
      </c>
      <c r="C55" s="8" t="s">
        <v>26</v>
      </c>
      <c r="D55" s="8" t="s">
        <v>42</v>
      </c>
      <c r="E55" s="8"/>
      <c r="F55" s="25">
        <f>F56</f>
        <v>3417.3199999999997</v>
      </c>
      <c r="G55" s="25"/>
      <c r="H55" s="25"/>
      <c r="I55" s="25"/>
      <c r="J55" s="25"/>
      <c r="K55" s="50">
        <f>K56</f>
        <v>3417.3199999999997</v>
      </c>
      <c r="L55" s="9">
        <v>3417.32</v>
      </c>
      <c r="M55" s="35">
        <f t="shared" si="0"/>
        <v>0</v>
      </c>
      <c r="N55" s="25">
        <f>N56</f>
        <v>0</v>
      </c>
      <c r="O55" s="25"/>
      <c r="P55" s="25"/>
      <c r="Q55" s="25">
        <f>Q56</f>
        <v>0</v>
      </c>
      <c r="R55" s="9">
        <v>3523.19</v>
      </c>
      <c r="S55" s="25">
        <f>S56</f>
        <v>0</v>
      </c>
      <c r="T55" s="25"/>
      <c r="U55" s="25"/>
      <c r="V55" s="25">
        <f>V56</f>
        <v>0</v>
      </c>
      <c r="W55" s="9">
        <v>3628.89</v>
      </c>
      <c r="X55" s="2"/>
    </row>
    <row r="56" spans="1:24" outlineLevel="5">
      <c r="A56" s="7" t="s">
        <v>20</v>
      </c>
      <c r="B56" s="8" t="s">
        <v>18</v>
      </c>
      <c r="C56" s="8" t="s">
        <v>26</v>
      </c>
      <c r="D56" s="8" t="s">
        <v>42</v>
      </c>
      <c r="E56" s="8"/>
      <c r="F56" s="25">
        <f>F57+F58</f>
        <v>3417.3199999999997</v>
      </c>
      <c r="G56" s="25"/>
      <c r="H56" s="25"/>
      <c r="I56" s="25"/>
      <c r="J56" s="25"/>
      <c r="K56" s="50">
        <f>K57+K58</f>
        <v>3417.3199999999997</v>
      </c>
      <c r="L56" s="9">
        <v>3417.32</v>
      </c>
      <c r="M56" s="35">
        <f t="shared" si="0"/>
        <v>0</v>
      </c>
      <c r="N56" s="25">
        <f>N57+N58</f>
        <v>0</v>
      </c>
      <c r="O56" s="25"/>
      <c r="P56" s="25"/>
      <c r="Q56" s="25">
        <f>Q57+Q58</f>
        <v>0</v>
      </c>
      <c r="R56" s="9">
        <v>3523.19</v>
      </c>
      <c r="S56" s="25">
        <f>S57+S58</f>
        <v>0</v>
      </c>
      <c r="T56" s="25"/>
      <c r="U56" s="25"/>
      <c r="V56" s="25">
        <f>V57+V58</f>
        <v>0</v>
      </c>
      <c r="W56" s="9">
        <v>3628.89</v>
      </c>
      <c r="X56" s="2"/>
    </row>
    <row r="57" spans="1:24" outlineLevel="6">
      <c r="A57" s="7" t="s">
        <v>21</v>
      </c>
      <c r="B57" s="8" t="s">
        <v>18</v>
      </c>
      <c r="C57" s="8" t="s">
        <v>26</v>
      </c>
      <c r="D57" s="8" t="s">
        <v>42</v>
      </c>
      <c r="E57" s="8" t="s">
        <v>22</v>
      </c>
      <c r="F57" s="25">
        <v>450.7</v>
      </c>
      <c r="G57" s="25"/>
      <c r="H57" s="25"/>
      <c r="I57" s="25"/>
      <c r="J57" s="25"/>
      <c r="K57" s="50">
        <f t="shared" ref="K57:K58" si="22">SUM(F57:J57)</f>
        <v>450.7</v>
      </c>
      <c r="L57" s="9">
        <v>450.7</v>
      </c>
      <c r="M57" s="35">
        <f t="shared" si="0"/>
        <v>0</v>
      </c>
      <c r="N57" s="25"/>
      <c r="O57" s="25"/>
      <c r="P57" s="25"/>
      <c r="Q57" s="30">
        <f t="shared" ref="Q57:Q58" si="23">SUM(N57:P57)</f>
        <v>0</v>
      </c>
      <c r="R57" s="9">
        <v>464.66</v>
      </c>
      <c r="S57" s="25"/>
      <c r="T57" s="25"/>
      <c r="U57" s="25"/>
      <c r="V57" s="30">
        <f t="shared" ref="V57:V58" si="24">SUM(S57:U57)</f>
        <v>0</v>
      </c>
      <c r="W57" s="9">
        <v>478.6</v>
      </c>
      <c r="X57" s="2"/>
    </row>
    <row r="58" spans="1:24" outlineLevel="6">
      <c r="A58" s="7" t="s">
        <v>23</v>
      </c>
      <c r="B58" s="8" t="s">
        <v>18</v>
      </c>
      <c r="C58" s="8" t="s">
        <v>26</v>
      </c>
      <c r="D58" s="8" t="s">
        <v>42</v>
      </c>
      <c r="E58" s="8" t="s">
        <v>24</v>
      </c>
      <c r="F58" s="25">
        <v>2966.62</v>
      </c>
      <c r="G58" s="25"/>
      <c r="H58" s="25"/>
      <c r="I58" s="25"/>
      <c r="J58" s="25"/>
      <c r="K58" s="50">
        <f t="shared" si="22"/>
        <v>2966.62</v>
      </c>
      <c r="L58" s="9">
        <v>2966.62</v>
      </c>
      <c r="M58" s="35">
        <f t="shared" si="0"/>
        <v>0</v>
      </c>
      <c r="N58" s="25"/>
      <c r="O58" s="25"/>
      <c r="P58" s="25"/>
      <c r="Q58" s="30">
        <f t="shared" si="23"/>
        <v>0</v>
      </c>
      <c r="R58" s="9">
        <v>3058.53</v>
      </c>
      <c r="S58" s="25"/>
      <c r="T58" s="25"/>
      <c r="U58" s="25"/>
      <c r="V58" s="30">
        <f t="shared" si="24"/>
        <v>0</v>
      </c>
      <c r="W58" s="9">
        <v>3150.29</v>
      </c>
      <c r="X58" s="2"/>
    </row>
    <row r="59" spans="1:24" outlineLevel="3">
      <c r="A59" s="7" t="s">
        <v>43</v>
      </c>
      <c r="B59" s="8" t="s">
        <v>11</v>
      </c>
      <c r="C59" s="8" t="s">
        <v>11</v>
      </c>
      <c r="D59" s="8" t="s">
        <v>44</v>
      </c>
      <c r="E59" s="8"/>
      <c r="F59" s="25">
        <f>F60</f>
        <v>1525.3</v>
      </c>
      <c r="G59" s="25"/>
      <c r="H59" s="25"/>
      <c r="I59" s="25"/>
      <c r="J59" s="25"/>
      <c r="K59" s="50">
        <f>K60</f>
        <v>1525.3</v>
      </c>
      <c r="L59" s="9">
        <v>1525.3</v>
      </c>
      <c r="M59" s="35">
        <f t="shared" si="0"/>
        <v>0</v>
      </c>
      <c r="N59" s="25">
        <f>N60</f>
        <v>0</v>
      </c>
      <c r="O59" s="25"/>
      <c r="P59" s="25"/>
      <c r="Q59" s="25">
        <f>Q60</f>
        <v>0</v>
      </c>
      <c r="R59" s="9">
        <v>1618.56</v>
      </c>
      <c r="S59" s="25">
        <f>S60</f>
        <v>0</v>
      </c>
      <c r="T59" s="25"/>
      <c r="U59" s="25"/>
      <c r="V59" s="25">
        <f>V60</f>
        <v>0</v>
      </c>
      <c r="W59" s="9">
        <v>1618.56</v>
      </c>
      <c r="X59" s="2"/>
    </row>
    <row r="60" spans="1:24" outlineLevel="4">
      <c r="A60" s="7" t="s">
        <v>25</v>
      </c>
      <c r="B60" s="8" t="s">
        <v>18</v>
      </c>
      <c r="C60" s="8" t="s">
        <v>26</v>
      </c>
      <c r="D60" s="8" t="s">
        <v>44</v>
      </c>
      <c r="E60" s="8"/>
      <c r="F60" s="25">
        <f>F61</f>
        <v>1525.3</v>
      </c>
      <c r="G60" s="25"/>
      <c r="H60" s="25"/>
      <c r="I60" s="25"/>
      <c r="J60" s="25"/>
      <c r="K60" s="50">
        <f>K61</f>
        <v>1525.3</v>
      </c>
      <c r="L60" s="9">
        <v>1525.3</v>
      </c>
      <c r="M60" s="35">
        <f t="shared" si="0"/>
        <v>0</v>
      </c>
      <c r="N60" s="25">
        <f>N61</f>
        <v>0</v>
      </c>
      <c r="O60" s="25"/>
      <c r="P60" s="25"/>
      <c r="Q60" s="25">
        <f>Q61</f>
        <v>0</v>
      </c>
      <c r="R60" s="9">
        <v>1618.56</v>
      </c>
      <c r="S60" s="25">
        <f>S61</f>
        <v>0</v>
      </c>
      <c r="T60" s="25"/>
      <c r="U60" s="25"/>
      <c r="V60" s="25">
        <f>V61</f>
        <v>0</v>
      </c>
      <c r="W60" s="9">
        <v>1618.56</v>
      </c>
      <c r="X60" s="2"/>
    </row>
    <row r="61" spans="1:24" outlineLevel="5">
      <c r="A61" s="7" t="s">
        <v>20</v>
      </c>
      <c r="B61" s="8" t="s">
        <v>18</v>
      </c>
      <c r="C61" s="8" t="s">
        <v>26</v>
      </c>
      <c r="D61" s="8" t="s">
        <v>44</v>
      </c>
      <c r="E61" s="8"/>
      <c r="F61" s="25">
        <f>F62+F63</f>
        <v>1525.3</v>
      </c>
      <c r="G61" s="25"/>
      <c r="H61" s="25"/>
      <c r="I61" s="25"/>
      <c r="J61" s="25"/>
      <c r="K61" s="50">
        <f>K62+K63</f>
        <v>1525.3</v>
      </c>
      <c r="L61" s="9">
        <v>1525.3</v>
      </c>
      <c r="M61" s="35">
        <f t="shared" si="0"/>
        <v>0</v>
      </c>
      <c r="N61" s="25">
        <f>N62+N63</f>
        <v>0</v>
      </c>
      <c r="O61" s="25"/>
      <c r="P61" s="25"/>
      <c r="Q61" s="25">
        <f>Q62+Q63</f>
        <v>0</v>
      </c>
      <c r="R61" s="9">
        <v>1618.56</v>
      </c>
      <c r="S61" s="25">
        <f>S62+S63</f>
        <v>0</v>
      </c>
      <c r="T61" s="25"/>
      <c r="U61" s="25"/>
      <c r="V61" s="25">
        <f>V62+V63</f>
        <v>0</v>
      </c>
      <c r="W61" s="9">
        <v>1618.56</v>
      </c>
      <c r="X61" s="2"/>
    </row>
    <row r="62" spans="1:24" outlineLevel="6">
      <c r="A62" s="7" t="s">
        <v>21</v>
      </c>
      <c r="B62" s="8" t="s">
        <v>18</v>
      </c>
      <c r="C62" s="8" t="s">
        <v>26</v>
      </c>
      <c r="D62" s="8" t="s">
        <v>44</v>
      </c>
      <c r="E62" s="8" t="s">
        <v>22</v>
      </c>
      <c r="F62" s="25">
        <v>117.7</v>
      </c>
      <c r="G62" s="25"/>
      <c r="H62" s="25"/>
      <c r="I62" s="25"/>
      <c r="J62" s="25"/>
      <c r="K62" s="50">
        <f t="shared" ref="K62:K63" si="25">SUM(F62:J62)</f>
        <v>117.7</v>
      </c>
      <c r="L62" s="9">
        <v>117.7</v>
      </c>
      <c r="M62" s="35">
        <f t="shared" si="0"/>
        <v>0</v>
      </c>
      <c r="N62" s="25"/>
      <c r="O62" s="25"/>
      <c r="P62" s="25"/>
      <c r="Q62" s="30">
        <f t="shared" ref="Q62:Q63" si="26">SUM(N62:P62)</f>
        <v>0</v>
      </c>
      <c r="R62" s="9">
        <v>119</v>
      </c>
      <c r="S62" s="25"/>
      <c r="T62" s="25"/>
      <c r="U62" s="25"/>
      <c r="V62" s="30">
        <f t="shared" ref="V62:V63" si="27">SUM(S62:U62)</f>
        <v>0</v>
      </c>
      <c r="W62" s="9">
        <v>119</v>
      </c>
      <c r="X62" s="2"/>
    </row>
    <row r="63" spans="1:24" outlineLevel="6">
      <c r="A63" s="7" t="s">
        <v>23</v>
      </c>
      <c r="B63" s="8" t="s">
        <v>18</v>
      </c>
      <c r="C63" s="8" t="s">
        <v>26</v>
      </c>
      <c r="D63" s="8" t="s">
        <v>44</v>
      </c>
      <c r="E63" s="8" t="s">
        <v>24</v>
      </c>
      <c r="F63" s="25">
        <v>1407.6</v>
      </c>
      <c r="G63" s="25"/>
      <c r="H63" s="25"/>
      <c r="I63" s="25"/>
      <c r="J63" s="25"/>
      <c r="K63" s="50">
        <f t="shared" si="25"/>
        <v>1407.6</v>
      </c>
      <c r="L63" s="9">
        <v>1407.6</v>
      </c>
      <c r="M63" s="35">
        <f t="shared" si="0"/>
        <v>0</v>
      </c>
      <c r="N63" s="25"/>
      <c r="O63" s="25"/>
      <c r="P63" s="25"/>
      <c r="Q63" s="30">
        <f t="shared" si="26"/>
        <v>0</v>
      </c>
      <c r="R63" s="9">
        <v>1499.56</v>
      </c>
      <c r="S63" s="25"/>
      <c r="T63" s="25"/>
      <c r="U63" s="25"/>
      <c r="V63" s="30">
        <f t="shared" si="27"/>
        <v>0</v>
      </c>
      <c r="W63" s="9">
        <v>1499.56</v>
      </c>
      <c r="X63" s="2"/>
    </row>
    <row r="64" spans="1:24" ht="25.5" outlineLevel="2">
      <c r="A64" s="7" t="s">
        <v>45</v>
      </c>
      <c r="B64" s="8"/>
      <c r="C64" s="8"/>
      <c r="D64" s="8" t="s">
        <v>46</v>
      </c>
      <c r="E64" s="8"/>
      <c r="F64" s="25">
        <f>F65+F69+F74+F78+F82+F86</f>
        <v>5818.84</v>
      </c>
      <c r="G64" s="25"/>
      <c r="H64" s="25"/>
      <c r="I64" s="25"/>
      <c r="J64" s="25"/>
      <c r="K64" s="50">
        <f>K65+K69+K74+K78+K82+K86</f>
        <v>5818.84</v>
      </c>
      <c r="L64" s="9">
        <v>5818.84</v>
      </c>
      <c r="M64" s="35">
        <f t="shared" si="0"/>
        <v>0</v>
      </c>
      <c r="N64" s="25">
        <f>N65+N69+N74+N78+N82+N86</f>
        <v>0</v>
      </c>
      <c r="O64" s="25"/>
      <c r="P64" s="25"/>
      <c r="Q64" s="25">
        <f>Q65+Q69+Q74+Q78+Q82+Q86</f>
        <v>0</v>
      </c>
      <c r="R64" s="9">
        <v>5536.46</v>
      </c>
      <c r="S64" s="25">
        <f>S65+S69+S74+S78+S82+S86</f>
        <v>0</v>
      </c>
      <c r="T64" s="25"/>
      <c r="U64" s="25"/>
      <c r="V64" s="25">
        <f>V65+V69+V74+V78+V82+V86</f>
        <v>0</v>
      </c>
      <c r="W64" s="9">
        <v>4590.7</v>
      </c>
      <c r="X64" s="2"/>
    </row>
    <row r="65" spans="1:24" ht="51" outlineLevel="3">
      <c r="A65" s="7" t="s">
        <v>47</v>
      </c>
      <c r="B65" s="8"/>
      <c r="C65" s="8"/>
      <c r="D65" s="8" t="s">
        <v>48</v>
      </c>
      <c r="E65" s="8"/>
      <c r="F65" s="25">
        <f>F66</f>
        <v>0</v>
      </c>
      <c r="G65" s="25"/>
      <c r="H65" s="25"/>
      <c r="I65" s="25"/>
      <c r="J65" s="25"/>
      <c r="K65" s="50">
        <f>K66</f>
        <v>50.88</v>
      </c>
      <c r="L65" s="9">
        <v>50.88</v>
      </c>
      <c r="M65" s="35">
        <f t="shared" si="0"/>
        <v>0</v>
      </c>
      <c r="N65" s="25">
        <f>N66</f>
        <v>0</v>
      </c>
      <c r="O65" s="25"/>
      <c r="P65" s="25"/>
      <c r="Q65" s="25">
        <f>Q66</f>
        <v>0</v>
      </c>
      <c r="R65" s="9">
        <v>0</v>
      </c>
      <c r="S65" s="25">
        <f>S66</f>
        <v>0</v>
      </c>
      <c r="T65" s="25"/>
      <c r="U65" s="25"/>
      <c r="V65" s="25">
        <f>V66</f>
        <v>0</v>
      </c>
      <c r="W65" s="9">
        <v>0</v>
      </c>
      <c r="X65" s="2"/>
    </row>
    <row r="66" spans="1:24" outlineLevel="4">
      <c r="A66" s="7" t="s">
        <v>25</v>
      </c>
      <c r="B66" s="8" t="s">
        <v>18</v>
      </c>
      <c r="C66" s="8" t="s">
        <v>26</v>
      </c>
      <c r="D66" s="8" t="s">
        <v>48</v>
      </c>
      <c r="E66" s="8"/>
      <c r="F66" s="25">
        <f>F67</f>
        <v>0</v>
      </c>
      <c r="G66" s="25"/>
      <c r="H66" s="25"/>
      <c r="I66" s="25"/>
      <c r="J66" s="25"/>
      <c r="K66" s="50">
        <f>K67</f>
        <v>50.88</v>
      </c>
      <c r="L66" s="9">
        <v>50.88</v>
      </c>
      <c r="M66" s="35">
        <f t="shared" si="0"/>
        <v>0</v>
      </c>
      <c r="N66" s="25">
        <f>N67</f>
        <v>0</v>
      </c>
      <c r="O66" s="25"/>
      <c r="P66" s="25"/>
      <c r="Q66" s="25">
        <f>Q67</f>
        <v>0</v>
      </c>
      <c r="R66" s="9">
        <v>0</v>
      </c>
      <c r="S66" s="25">
        <f>S67</f>
        <v>0</v>
      </c>
      <c r="T66" s="25"/>
      <c r="U66" s="25"/>
      <c r="V66" s="25">
        <f>V67</f>
        <v>0</v>
      </c>
      <c r="W66" s="9">
        <v>0</v>
      </c>
      <c r="X66" s="2"/>
    </row>
    <row r="67" spans="1:24" outlineLevel="5">
      <c r="A67" s="7" t="s">
        <v>20</v>
      </c>
      <c r="B67" s="8" t="s">
        <v>18</v>
      </c>
      <c r="C67" s="8" t="s">
        <v>26</v>
      </c>
      <c r="D67" s="8" t="s">
        <v>48</v>
      </c>
      <c r="E67" s="8"/>
      <c r="F67" s="25">
        <f>F68</f>
        <v>0</v>
      </c>
      <c r="G67" s="25"/>
      <c r="H67" s="25"/>
      <c r="I67" s="25"/>
      <c r="J67" s="25"/>
      <c r="K67" s="50">
        <f>K68</f>
        <v>50.88</v>
      </c>
      <c r="L67" s="9">
        <v>50.88</v>
      </c>
      <c r="M67" s="35">
        <f t="shared" si="0"/>
        <v>0</v>
      </c>
      <c r="N67" s="25">
        <f>N68</f>
        <v>0</v>
      </c>
      <c r="O67" s="25"/>
      <c r="P67" s="25"/>
      <c r="Q67" s="25">
        <f>Q68</f>
        <v>0</v>
      </c>
      <c r="R67" s="9">
        <v>0</v>
      </c>
      <c r="S67" s="25">
        <f>S68</f>
        <v>0</v>
      </c>
      <c r="T67" s="25"/>
      <c r="U67" s="25"/>
      <c r="V67" s="25">
        <f>V68</f>
        <v>0</v>
      </c>
      <c r="W67" s="9">
        <v>0</v>
      </c>
      <c r="X67" s="2"/>
    </row>
    <row r="68" spans="1:24" outlineLevel="6">
      <c r="A68" s="7" t="s">
        <v>23</v>
      </c>
      <c r="B68" s="8" t="s">
        <v>18</v>
      </c>
      <c r="C68" s="8" t="s">
        <v>26</v>
      </c>
      <c r="D68" s="8" t="s">
        <v>48</v>
      </c>
      <c r="E68" s="8" t="s">
        <v>24</v>
      </c>
      <c r="F68" s="25"/>
      <c r="G68" s="25">
        <v>50.88</v>
      </c>
      <c r="H68" s="25"/>
      <c r="I68" s="25"/>
      <c r="J68" s="25"/>
      <c r="K68" s="50">
        <f t="shared" ref="K68" si="28">SUM(F68:J68)</f>
        <v>50.88</v>
      </c>
      <c r="L68" s="9">
        <v>50.88</v>
      </c>
      <c r="M68" s="35">
        <f t="shared" si="0"/>
        <v>0</v>
      </c>
      <c r="N68" s="25"/>
      <c r="O68" s="25"/>
      <c r="P68" s="25"/>
      <c r="Q68" s="30">
        <f t="shared" ref="Q68" si="29">SUM(N68:P68)</f>
        <v>0</v>
      </c>
      <c r="R68" s="9">
        <v>0</v>
      </c>
      <c r="S68" s="25"/>
      <c r="T68" s="25"/>
      <c r="U68" s="25"/>
      <c r="V68" s="30">
        <f t="shared" ref="V68" si="30">SUM(S68:U68)</f>
        <v>0</v>
      </c>
      <c r="W68" s="9">
        <v>0</v>
      </c>
      <c r="X68" s="2"/>
    </row>
    <row r="69" spans="1:24" ht="25.5" outlineLevel="3">
      <c r="A69" s="7" t="s">
        <v>49</v>
      </c>
      <c r="B69" s="8"/>
      <c r="C69" s="8"/>
      <c r="D69" s="8" t="s">
        <v>50</v>
      </c>
      <c r="E69" s="8"/>
      <c r="F69" s="25">
        <f>F70</f>
        <v>4032.7</v>
      </c>
      <c r="G69" s="25"/>
      <c r="H69" s="25"/>
      <c r="I69" s="25"/>
      <c r="J69" s="25"/>
      <c r="K69" s="50">
        <f>K70</f>
        <v>4032.7</v>
      </c>
      <c r="L69" s="9">
        <v>4032.7</v>
      </c>
      <c r="M69" s="35">
        <f t="shared" si="0"/>
        <v>0</v>
      </c>
      <c r="N69" s="25">
        <f>N70</f>
        <v>0</v>
      </c>
      <c r="O69" s="25"/>
      <c r="P69" s="25"/>
      <c r="Q69" s="25">
        <f>Q70</f>
        <v>0</v>
      </c>
      <c r="R69" s="9">
        <v>3867.52</v>
      </c>
      <c r="S69" s="25">
        <f>S70</f>
        <v>0</v>
      </c>
      <c r="T69" s="25"/>
      <c r="U69" s="25"/>
      <c r="V69" s="25">
        <f>V70</f>
        <v>0</v>
      </c>
      <c r="W69" s="9">
        <v>3867.52</v>
      </c>
      <c r="X69" s="2"/>
    </row>
    <row r="70" spans="1:24" outlineLevel="4">
      <c r="A70" s="7" t="s">
        <v>25</v>
      </c>
      <c r="B70" s="8" t="s">
        <v>18</v>
      </c>
      <c r="C70" s="8" t="s">
        <v>26</v>
      </c>
      <c r="D70" s="8" t="s">
        <v>50</v>
      </c>
      <c r="E70" s="8"/>
      <c r="F70" s="25">
        <f>F71</f>
        <v>4032.7</v>
      </c>
      <c r="G70" s="25"/>
      <c r="H70" s="25"/>
      <c r="I70" s="25"/>
      <c r="J70" s="25"/>
      <c r="K70" s="50">
        <f>K71</f>
        <v>4032.7</v>
      </c>
      <c r="L70" s="9">
        <v>4032.7</v>
      </c>
      <c r="M70" s="35">
        <f t="shared" si="0"/>
        <v>0</v>
      </c>
      <c r="N70" s="25">
        <f>N71</f>
        <v>0</v>
      </c>
      <c r="O70" s="25"/>
      <c r="P70" s="25"/>
      <c r="Q70" s="25">
        <f>Q71</f>
        <v>0</v>
      </c>
      <c r="R70" s="9">
        <v>3867.52</v>
      </c>
      <c r="S70" s="25">
        <f>S71</f>
        <v>0</v>
      </c>
      <c r="T70" s="25"/>
      <c r="U70" s="25"/>
      <c r="V70" s="25">
        <f>V71</f>
        <v>0</v>
      </c>
      <c r="W70" s="9">
        <v>3867.52</v>
      </c>
      <c r="X70" s="2"/>
    </row>
    <row r="71" spans="1:24" outlineLevel="5">
      <c r="A71" s="7" t="s">
        <v>20</v>
      </c>
      <c r="B71" s="8" t="s">
        <v>18</v>
      </c>
      <c r="C71" s="8" t="s">
        <v>26</v>
      </c>
      <c r="D71" s="8" t="s">
        <v>50</v>
      </c>
      <c r="E71" s="8"/>
      <c r="F71" s="25">
        <f>F72+F73</f>
        <v>4032.7</v>
      </c>
      <c r="G71" s="25"/>
      <c r="H71" s="25"/>
      <c r="I71" s="25"/>
      <c r="J71" s="25"/>
      <c r="K71" s="50">
        <f>K72+K73</f>
        <v>4032.7</v>
      </c>
      <c r="L71" s="9">
        <v>4032.7</v>
      </c>
      <c r="M71" s="35">
        <f t="shared" si="0"/>
        <v>0</v>
      </c>
      <c r="N71" s="25">
        <f>N72+N73</f>
        <v>0</v>
      </c>
      <c r="O71" s="25"/>
      <c r="P71" s="25"/>
      <c r="Q71" s="25">
        <f>Q72+Q73</f>
        <v>0</v>
      </c>
      <c r="R71" s="9">
        <v>3867.52</v>
      </c>
      <c r="S71" s="25">
        <f>S72+S73</f>
        <v>0</v>
      </c>
      <c r="T71" s="25"/>
      <c r="U71" s="25"/>
      <c r="V71" s="25">
        <f>V72+V73</f>
        <v>0</v>
      </c>
      <c r="W71" s="9">
        <v>3867.52</v>
      </c>
      <c r="X71" s="2"/>
    </row>
    <row r="72" spans="1:24" outlineLevel="6">
      <c r="A72" s="7" t="s">
        <v>21</v>
      </c>
      <c r="B72" s="8" t="s">
        <v>18</v>
      </c>
      <c r="C72" s="8" t="s">
        <v>26</v>
      </c>
      <c r="D72" s="8" t="s">
        <v>50</v>
      </c>
      <c r="E72" s="8" t="s">
        <v>22</v>
      </c>
      <c r="F72" s="25">
        <v>759.1</v>
      </c>
      <c r="G72" s="25"/>
      <c r="H72" s="25"/>
      <c r="I72" s="25"/>
      <c r="J72" s="25"/>
      <c r="K72" s="50">
        <f t="shared" ref="K72:K73" si="31">SUM(F72:J72)</f>
        <v>759.1</v>
      </c>
      <c r="L72" s="9">
        <v>759.1</v>
      </c>
      <c r="M72" s="35">
        <f t="shared" si="0"/>
        <v>0</v>
      </c>
      <c r="N72" s="25"/>
      <c r="O72" s="25"/>
      <c r="P72" s="25"/>
      <c r="Q72" s="30">
        <f t="shared" ref="Q72:Q73" si="32">SUM(N72:P72)</f>
        <v>0</v>
      </c>
      <c r="R72" s="9">
        <v>685.47</v>
      </c>
      <c r="S72" s="25"/>
      <c r="T72" s="25"/>
      <c r="U72" s="25"/>
      <c r="V72" s="30">
        <f t="shared" ref="V72:V73" si="33">SUM(S72:U72)</f>
        <v>0</v>
      </c>
      <c r="W72" s="9">
        <v>685.47</v>
      </c>
      <c r="X72" s="2"/>
    </row>
    <row r="73" spans="1:24" outlineLevel="6">
      <c r="A73" s="7" t="s">
        <v>23</v>
      </c>
      <c r="B73" s="8" t="s">
        <v>18</v>
      </c>
      <c r="C73" s="8" t="s">
        <v>26</v>
      </c>
      <c r="D73" s="8" t="s">
        <v>50</v>
      </c>
      <c r="E73" s="8" t="s">
        <v>24</v>
      </c>
      <c r="F73" s="25">
        <v>3273.6</v>
      </c>
      <c r="G73" s="25"/>
      <c r="H73" s="25"/>
      <c r="I73" s="25"/>
      <c r="J73" s="25"/>
      <c r="K73" s="50">
        <f t="shared" si="31"/>
        <v>3273.6</v>
      </c>
      <c r="L73" s="9">
        <v>3273.6</v>
      </c>
      <c r="M73" s="35">
        <f t="shared" si="0"/>
        <v>0</v>
      </c>
      <c r="N73" s="25"/>
      <c r="O73" s="25"/>
      <c r="P73" s="25"/>
      <c r="Q73" s="30">
        <f t="shared" si="32"/>
        <v>0</v>
      </c>
      <c r="R73" s="9">
        <v>3182.05</v>
      </c>
      <c r="S73" s="25"/>
      <c r="T73" s="25"/>
      <c r="U73" s="25"/>
      <c r="V73" s="30">
        <f t="shared" si="33"/>
        <v>0</v>
      </c>
      <c r="W73" s="9">
        <v>3182.05</v>
      </c>
      <c r="X73" s="2"/>
    </row>
    <row r="74" spans="1:24" ht="25.5" outlineLevel="3">
      <c r="A74" s="7" t="s">
        <v>51</v>
      </c>
      <c r="B74" s="8"/>
      <c r="C74" s="8"/>
      <c r="D74" s="8" t="s">
        <v>52</v>
      </c>
      <c r="E74" s="8"/>
      <c r="F74" s="25">
        <f>F75</f>
        <v>257.5</v>
      </c>
      <c r="G74" s="25"/>
      <c r="H74" s="25"/>
      <c r="I74" s="25"/>
      <c r="J74" s="25"/>
      <c r="K74" s="50">
        <f>K75</f>
        <v>257.5</v>
      </c>
      <c r="L74" s="9">
        <v>257.5</v>
      </c>
      <c r="M74" s="35">
        <f t="shared" si="0"/>
        <v>0</v>
      </c>
      <c r="N74" s="25">
        <f>N75</f>
        <v>0</v>
      </c>
      <c r="O74" s="25"/>
      <c r="P74" s="25"/>
      <c r="Q74" s="25">
        <f>Q75</f>
        <v>0</v>
      </c>
      <c r="R74" s="9">
        <v>124.3</v>
      </c>
      <c r="S74" s="25">
        <f>S75</f>
        <v>0</v>
      </c>
      <c r="T74" s="25"/>
      <c r="U74" s="25"/>
      <c r="V74" s="25">
        <f>V75</f>
        <v>0</v>
      </c>
      <c r="W74" s="9">
        <v>124.3</v>
      </c>
      <c r="X74" s="2"/>
    </row>
    <row r="75" spans="1:24" outlineLevel="4">
      <c r="A75" s="7" t="s">
        <v>25</v>
      </c>
      <c r="B75" s="8" t="s">
        <v>18</v>
      </c>
      <c r="C75" s="8" t="s">
        <v>26</v>
      </c>
      <c r="D75" s="8" t="s">
        <v>52</v>
      </c>
      <c r="E75" s="8"/>
      <c r="F75" s="25">
        <f>F76</f>
        <v>257.5</v>
      </c>
      <c r="G75" s="25"/>
      <c r="H75" s="25"/>
      <c r="I75" s="25"/>
      <c r="J75" s="25"/>
      <c r="K75" s="50">
        <f>K76</f>
        <v>257.5</v>
      </c>
      <c r="L75" s="9">
        <v>257.5</v>
      </c>
      <c r="M75" s="35">
        <f t="shared" si="0"/>
        <v>0</v>
      </c>
      <c r="N75" s="25">
        <f>N76</f>
        <v>0</v>
      </c>
      <c r="O75" s="25"/>
      <c r="P75" s="25"/>
      <c r="Q75" s="25">
        <f>Q76</f>
        <v>0</v>
      </c>
      <c r="R75" s="9">
        <v>124.3</v>
      </c>
      <c r="S75" s="25">
        <f>S76</f>
        <v>0</v>
      </c>
      <c r="T75" s="25"/>
      <c r="U75" s="25"/>
      <c r="V75" s="25">
        <f>V76</f>
        <v>0</v>
      </c>
      <c r="W75" s="9">
        <v>124.3</v>
      </c>
      <c r="X75" s="2"/>
    </row>
    <row r="76" spans="1:24" outlineLevel="5">
      <c r="A76" s="7" t="s">
        <v>20</v>
      </c>
      <c r="B76" s="8" t="s">
        <v>18</v>
      </c>
      <c r="C76" s="8" t="s">
        <v>26</v>
      </c>
      <c r="D76" s="8" t="s">
        <v>52</v>
      </c>
      <c r="E76" s="8"/>
      <c r="F76" s="25">
        <f>F77</f>
        <v>257.5</v>
      </c>
      <c r="G76" s="25"/>
      <c r="H76" s="25"/>
      <c r="I76" s="25"/>
      <c r="J76" s="25"/>
      <c r="K76" s="50">
        <f>K77</f>
        <v>257.5</v>
      </c>
      <c r="L76" s="9">
        <v>257.5</v>
      </c>
      <c r="M76" s="35">
        <f t="shared" si="0"/>
        <v>0</v>
      </c>
      <c r="N76" s="25">
        <f>N77</f>
        <v>0</v>
      </c>
      <c r="O76" s="25"/>
      <c r="P76" s="25"/>
      <c r="Q76" s="25">
        <f>Q77</f>
        <v>0</v>
      </c>
      <c r="R76" s="9">
        <v>124.3</v>
      </c>
      <c r="S76" s="25">
        <f>S77</f>
        <v>0</v>
      </c>
      <c r="T76" s="25"/>
      <c r="U76" s="25"/>
      <c r="V76" s="25">
        <f>V77</f>
        <v>0</v>
      </c>
      <c r="W76" s="9">
        <v>124.3</v>
      </c>
      <c r="X76" s="2"/>
    </row>
    <row r="77" spans="1:24" ht="51" outlineLevel="6">
      <c r="A77" s="7" t="s">
        <v>53</v>
      </c>
      <c r="B77" s="8" t="s">
        <v>18</v>
      </c>
      <c r="C77" s="8" t="s">
        <v>26</v>
      </c>
      <c r="D77" s="8" t="s">
        <v>52</v>
      </c>
      <c r="E77" s="8" t="s">
        <v>54</v>
      </c>
      <c r="F77" s="25">
        <v>257.5</v>
      </c>
      <c r="G77" s="25"/>
      <c r="H77" s="25"/>
      <c r="I77" s="25"/>
      <c r="J77" s="25"/>
      <c r="K77" s="50">
        <f t="shared" ref="K77" si="34">SUM(F77:J77)</f>
        <v>257.5</v>
      </c>
      <c r="L77" s="9">
        <v>257.5</v>
      </c>
      <c r="M77" s="35">
        <f t="shared" si="0"/>
        <v>0</v>
      </c>
      <c r="N77" s="25"/>
      <c r="O77" s="25"/>
      <c r="P77" s="25"/>
      <c r="Q77" s="30">
        <f t="shared" ref="Q77" si="35">SUM(N77:P77)</f>
        <v>0</v>
      </c>
      <c r="R77" s="9">
        <v>124.3</v>
      </c>
      <c r="S77" s="25"/>
      <c r="T77" s="25"/>
      <c r="U77" s="25"/>
      <c r="V77" s="30">
        <f t="shared" ref="V77" si="36">SUM(S77:U77)</f>
        <v>0</v>
      </c>
      <c r="W77" s="9">
        <v>124.3</v>
      </c>
      <c r="X77" s="2"/>
    </row>
    <row r="78" spans="1:24" outlineLevel="3">
      <c r="A78" s="7" t="s">
        <v>55</v>
      </c>
      <c r="B78" s="8"/>
      <c r="C78" s="8"/>
      <c r="D78" s="8" t="s">
        <v>56</v>
      </c>
      <c r="E78" s="8"/>
      <c r="F78" s="25">
        <f>F79</f>
        <v>50.88</v>
      </c>
      <c r="G78" s="25"/>
      <c r="H78" s="25"/>
      <c r="I78" s="25"/>
      <c r="J78" s="25"/>
      <c r="K78" s="50">
        <f>K79</f>
        <v>0</v>
      </c>
      <c r="L78" s="9">
        <v>0</v>
      </c>
      <c r="M78" s="35">
        <f t="shared" si="0"/>
        <v>0</v>
      </c>
      <c r="N78" s="25">
        <f>N79</f>
        <v>0</v>
      </c>
      <c r="O78" s="25"/>
      <c r="P78" s="25"/>
      <c r="Q78" s="25">
        <f>Q79</f>
        <v>0</v>
      </c>
      <c r="R78" s="9">
        <v>50.88</v>
      </c>
      <c r="S78" s="25">
        <f>S79</f>
        <v>0</v>
      </c>
      <c r="T78" s="25"/>
      <c r="U78" s="25"/>
      <c r="V78" s="25">
        <f>V79</f>
        <v>0</v>
      </c>
      <c r="W78" s="9">
        <v>50.88</v>
      </c>
      <c r="X78" s="2"/>
    </row>
    <row r="79" spans="1:24" outlineLevel="4">
      <c r="A79" s="7" t="s">
        <v>25</v>
      </c>
      <c r="B79" s="8" t="s">
        <v>18</v>
      </c>
      <c r="C79" s="8" t="s">
        <v>26</v>
      </c>
      <c r="D79" s="8" t="s">
        <v>56</v>
      </c>
      <c r="E79" s="8"/>
      <c r="F79" s="25">
        <f>F80</f>
        <v>50.88</v>
      </c>
      <c r="G79" s="25"/>
      <c r="H79" s="25"/>
      <c r="I79" s="25"/>
      <c r="J79" s="25"/>
      <c r="K79" s="50">
        <f>K80</f>
        <v>0</v>
      </c>
      <c r="L79" s="9">
        <v>0</v>
      </c>
      <c r="M79" s="35">
        <f t="shared" si="0"/>
        <v>0</v>
      </c>
      <c r="N79" s="25">
        <f>N80</f>
        <v>0</v>
      </c>
      <c r="O79" s="25"/>
      <c r="P79" s="25"/>
      <c r="Q79" s="25">
        <f>Q80</f>
        <v>0</v>
      </c>
      <c r="R79" s="9">
        <v>50.88</v>
      </c>
      <c r="S79" s="25">
        <f>S80</f>
        <v>0</v>
      </c>
      <c r="T79" s="25"/>
      <c r="U79" s="25"/>
      <c r="V79" s="25">
        <f>V80</f>
        <v>0</v>
      </c>
      <c r="W79" s="9">
        <v>50.88</v>
      </c>
      <c r="X79" s="2"/>
    </row>
    <row r="80" spans="1:24" outlineLevel="5">
      <c r="A80" s="7" t="s">
        <v>20</v>
      </c>
      <c r="B80" s="8" t="s">
        <v>18</v>
      </c>
      <c r="C80" s="8" t="s">
        <v>26</v>
      </c>
      <c r="D80" s="8" t="s">
        <v>56</v>
      </c>
      <c r="E80" s="8"/>
      <c r="F80" s="25">
        <f>F81</f>
        <v>50.88</v>
      </c>
      <c r="G80" s="25"/>
      <c r="H80" s="25"/>
      <c r="I80" s="25"/>
      <c r="J80" s="25"/>
      <c r="K80" s="50">
        <f>K81</f>
        <v>0</v>
      </c>
      <c r="L80" s="9">
        <v>0</v>
      </c>
      <c r="M80" s="35">
        <f t="shared" si="0"/>
        <v>0</v>
      </c>
      <c r="N80" s="25">
        <f>N81</f>
        <v>0</v>
      </c>
      <c r="O80" s="25"/>
      <c r="P80" s="25"/>
      <c r="Q80" s="25">
        <f>Q81</f>
        <v>0</v>
      </c>
      <c r="R80" s="9">
        <v>50.88</v>
      </c>
      <c r="S80" s="25">
        <f>S81</f>
        <v>0</v>
      </c>
      <c r="T80" s="25"/>
      <c r="U80" s="25"/>
      <c r="V80" s="25">
        <f>V81</f>
        <v>0</v>
      </c>
      <c r="W80" s="9">
        <v>50.88</v>
      </c>
      <c r="X80" s="2"/>
    </row>
    <row r="81" spans="1:24" outlineLevel="6">
      <c r="A81" s="7" t="s">
        <v>23</v>
      </c>
      <c r="B81" s="8" t="s">
        <v>18</v>
      </c>
      <c r="C81" s="8" t="s">
        <v>26</v>
      </c>
      <c r="D81" s="8" t="s">
        <v>56</v>
      </c>
      <c r="E81" s="8" t="s">
        <v>24</v>
      </c>
      <c r="F81" s="25">
        <v>50.88</v>
      </c>
      <c r="G81" s="25">
        <v>-50.88</v>
      </c>
      <c r="H81" s="25"/>
      <c r="I81" s="25"/>
      <c r="J81" s="25"/>
      <c r="K81" s="50">
        <f t="shared" ref="K81" si="37">SUM(F81:J81)</f>
        <v>0</v>
      </c>
      <c r="L81" s="9">
        <v>0</v>
      </c>
      <c r="M81" s="35">
        <f t="shared" ref="M81:M148" si="38">L81-K81</f>
        <v>0</v>
      </c>
      <c r="N81" s="25"/>
      <c r="O81" s="25"/>
      <c r="P81" s="25"/>
      <c r="Q81" s="30">
        <f t="shared" ref="Q81" si="39">SUM(N81:P81)</f>
        <v>0</v>
      </c>
      <c r="R81" s="9">
        <v>50.88</v>
      </c>
      <c r="S81" s="25"/>
      <c r="T81" s="25"/>
      <c r="U81" s="25"/>
      <c r="V81" s="30">
        <f t="shared" ref="V81" si="40">SUM(S81:U81)</f>
        <v>0</v>
      </c>
      <c r="W81" s="9">
        <v>50.88</v>
      </c>
      <c r="X81" s="2"/>
    </row>
    <row r="82" spans="1:24" ht="38.25" outlineLevel="3">
      <c r="A82" s="7" t="s">
        <v>57</v>
      </c>
      <c r="B82" s="8"/>
      <c r="C82" s="8"/>
      <c r="D82" s="8" t="s">
        <v>58</v>
      </c>
      <c r="E82" s="8"/>
      <c r="F82" s="25">
        <f>F83</f>
        <v>511</v>
      </c>
      <c r="G82" s="25"/>
      <c r="H82" s="25"/>
      <c r="I82" s="25"/>
      <c r="J82" s="25"/>
      <c r="K82" s="50">
        <f>K83</f>
        <v>511</v>
      </c>
      <c r="L82" s="9">
        <v>511</v>
      </c>
      <c r="M82" s="35">
        <f t="shared" si="38"/>
        <v>0</v>
      </c>
      <c r="N82" s="25">
        <f>N83</f>
        <v>0</v>
      </c>
      <c r="O82" s="25"/>
      <c r="P82" s="25"/>
      <c r="Q82" s="25">
        <f>Q83</f>
        <v>0</v>
      </c>
      <c r="R82" s="9">
        <v>527</v>
      </c>
      <c r="S82" s="25">
        <f>S83</f>
        <v>0</v>
      </c>
      <c r="T82" s="25"/>
      <c r="U82" s="25"/>
      <c r="V82" s="25">
        <f>V83</f>
        <v>0</v>
      </c>
      <c r="W82" s="9">
        <v>548</v>
      </c>
      <c r="X82" s="2"/>
    </row>
    <row r="83" spans="1:24" outlineLevel="4">
      <c r="A83" s="7" t="s">
        <v>25</v>
      </c>
      <c r="B83" s="8" t="s">
        <v>18</v>
      </c>
      <c r="C83" s="8" t="s">
        <v>26</v>
      </c>
      <c r="D83" s="8" t="s">
        <v>58</v>
      </c>
      <c r="E83" s="8"/>
      <c r="F83" s="25">
        <f>F84</f>
        <v>511</v>
      </c>
      <c r="G83" s="25"/>
      <c r="H83" s="25"/>
      <c r="I83" s="25"/>
      <c r="J83" s="25"/>
      <c r="K83" s="50">
        <f>K84</f>
        <v>511</v>
      </c>
      <c r="L83" s="9">
        <v>511</v>
      </c>
      <c r="M83" s="35">
        <f t="shared" si="38"/>
        <v>0</v>
      </c>
      <c r="N83" s="25">
        <f>N84</f>
        <v>0</v>
      </c>
      <c r="O83" s="25"/>
      <c r="P83" s="25"/>
      <c r="Q83" s="25">
        <f>Q84</f>
        <v>0</v>
      </c>
      <c r="R83" s="9">
        <v>527</v>
      </c>
      <c r="S83" s="25">
        <f>S84</f>
        <v>0</v>
      </c>
      <c r="T83" s="25"/>
      <c r="U83" s="25"/>
      <c r="V83" s="25">
        <f>V84</f>
        <v>0</v>
      </c>
      <c r="W83" s="9">
        <v>548</v>
      </c>
      <c r="X83" s="2"/>
    </row>
    <row r="84" spans="1:24" outlineLevel="5">
      <c r="A84" s="7" t="s">
        <v>20</v>
      </c>
      <c r="B84" s="8" t="s">
        <v>18</v>
      </c>
      <c r="C84" s="8" t="s">
        <v>26</v>
      </c>
      <c r="D84" s="8" t="s">
        <v>58</v>
      </c>
      <c r="E84" s="8"/>
      <c r="F84" s="25">
        <f>F85</f>
        <v>511</v>
      </c>
      <c r="G84" s="25"/>
      <c r="H84" s="25"/>
      <c r="I84" s="25"/>
      <c r="J84" s="25"/>
      <c r="K84" s="50">
        <f>K85</f>
        <v>511</v>
      </c>
      <c r="L84" s="9">
        <v>511</v>
      </c>
      <c r="M84" s="35">
        <f t="shared" si="38"/>
        <v>0</v>
      </c>
      <c r="N84" s="25">
        <f>N85</f>
        <v>0</v>
      </c>
      <c r="O84" s="25"/>
      <c r="P84" s="25"/>
      <c r="Q84" s="25">
        <f>Q85</f>
        <v>0</v>
      </c>
      <c r="R84" s="9">
        <v>527</v>
      </c>
      <c r="S84" s="25">
        <f>S85</f>
        <v>0</v>
      </c>
      <c r="T84" s="25"/>
      <c r="U84" s="25"/>
      <c r="V84" s="25">
        <f>V85</f>
        <v>0</v>
      </c>
      <c r="W84" s="9">
        <v>548</v>
      </c>
      <c r="X84" s="2"/>
    </row>
    <row r="85" spans="1:24" ht="51" outlineLevel="6">
      <c r="A85" s="7" t="s">
        <v>53</v>
      </c>
      <c r="B85" s="8" t="s">
        <v>18</v>
      </c>
      <c r="C85" s="8" t="s">
        <v>26</v>
      </c>
      <c r="D85" s="8" t="s">
        <v>58</v>
      </c>
      <c r="E85" s="8" t="s">
        <v>54</v>
      </c>
      <c r="F85" s="25">
        <v>511</v>
      </c>
      <c r="G85" s="25"/>
      <c r="H85" s="25"/>
      <c r="I85" s="25"/>
      <c r="J85" s="25"/>
      <c r="K85" s="50">
        <f t="shared" ref="K85" si="41">SUM(F85:J85)</f>
        <v>511</v>
      </c>
      <c r="L85" s="9">
        <v>511</v>
      </c>
      <c r="M85" s="35">
        <f t="shared" si="38"/>
        <v>0</v>
      </c>
      <c r="N85" s="25"/>
      <c r="O85" s="25"/>
      <c r="P85" s="25"/>
      <c r="Q85" s="30">
        <f t="shared" ref="Q85" si="42">SUM(N85:P85)</f>
        <v>0</v>
      </c>
      <c r="R85" s="9">
        <v>527</v>
      </c>
      <c r="S85" s="25"/>
      <c r="T85" s="25"/>
      <c r="U85" s="25"/>
      <c r="V85" s="30">
        <f t="shared" ref="V85" si="43">SUM(S85:U85)</f>
        <v>0</v>
      </c>
      <c r="W85" s="9">
        <v>548</v>
      </c>
      <c r="X85" s="2"/>
    </row>
    <row r="86" spans="1:24" ht="38.25" outlineLevel="3">
      <c r="A86" s="7" t="s">
        <v>59</v>
      </c>
      <c r="B86" s="8"/>
      <c r="C86" s="8"/>
      <c r="D86" s="8" t="s">
        <v>60</v>
      </c>
      <c r="E86" s="8"/>
      <c r="F86" s="25">
        <f>F87</f>
        <v>966.76</v>
      </c>
      <c r="G86" s="25"/>
      <c r="H86" s="25"/>
      <c r="I86" s="25"/>
      <c r="J86" s="25"/>
      <c r="K86" s="50">
        <f>K87</f>
        <v>966.76</v>
      </c>
      <c r="L86" s="9">
        <v>966.76</v>
      </c>
      <c r="M86" s="35">
        <f t="shared" si="38"/>
        <v>0</v>
      </c>
      <c r="N86" s="25">
        <f>N87</f>
        <v>0</v>
      </c>
      <c r="O86" s="25"/>
      <c r="P86" s="25"/>
      <c r="Q86" s="25">
        <f>Q87</f>
        <v>0</v>
      </c>
      <c r="R86" s="9">
        <v>966.76</v>
      </c>
      <c r="S86" s="25">
        <f>S87</f>
        <v>0</v>
      </c>
      <c r="T86" s="25"/>
      <c r="U86" s="25"/>
      <c r="V86" s="25">
        <f>V87</f>
        <v>0</v>
      </c>
      <c r="W86" s="9">
        <v>0</v>
      </c>
      <c r="X86" s="2"/>
    </row>
    <row r="87" spans="1:24" outlineLevel="4">
      <c r="A87" s="7" t="s">
        <v>25</v>
      </c>
      <c r="B87" s="8" t="s">
        <v>18</v>
      </c>
      <c r="C87" s="8" t="s">
        <v>26</v>
      </c>
      <c r="D87" s="8" t="s">
        <v>60</v>
      </c>
      <c r="E87" s="8"/>
      <c r="F87" s="25">
        <f>F88</f>
        <v>966.76</v>
      </c>
      <c r="G87" s="25"/>
      <c r="H87" s="25"/>
      <c r="I87" s="25"/>
      <c r="J87" s="25"/>
      <c r="K87" s="50">
        <f>K88</f>
        <v>966.76</v>
      </c>
      <c r="L87" s="9">
        <v>966.76</v>
      </c>
      <c r="M87" s="35">
        <f t="shared" si="38"/>
        <v>0</v>
      </c>
      <c r="N87" s="25">
        <f>N88</f>
        <v>0</v>
      </c>
      <c r="O87" s="25"/>
      <c r="P87" s="25"/>
      <c r="Q87" s="25">
        <f>Q88</f>
        <v>0</v>
      </c>
      <c r="R87" s="9">
        <v>966.76</v>
      </c>
      <c r="S87" s="25">
        <f>S88</f>
        <v>0</v>
      </c>
      <c r="T87" s="25"/>
      <c r="U87" s="25"/>
      <c r="V87" s="25">
        <f>V88</f>
        <v>0</v>
      </c>
      <c r="W87" s="9">
        <v>0</v>
      </c>
      <c r="X87" s="2"/>
    </row>
    <row r="88" spans="1:24" outlineLevel="5">
      <c r="A88" s="7" t="s">
        <v>20</v>
      </c>
      <c r="B88" s="8" t="s">
        <v>18</v>
      </c>
      <c r="C88" s="8" t="s">
        <v>26</v>
      </c>
      <c r="D88" s="8" t="s">
        <v>60</v>
      </c>
      <c r="E88" s="8"/>
      <c r="F88" s="25">
        <f>F89</f>
        <v>966.76</v>
      </c>
      <c r="G88" s="25"/>
      <c r="H88" s="25"/>
      <c r="I88" s="25"/>
      <c r="J88" s="25"/>
      <c r="K88" s="50">
        <f>K89</f>
        <v>966.76</v>
      </c>
      <c r="L88" s="9">
        <v>966.76</v>
      </c>
      <c r="M88" s="35">
        <f t="shared" si="38"/>
        <v>0</v>
      </c>
      <c r="N88" s="25">
        <f>N89</f>
        <v>0</v>
      </c>
      <c r="O88" s="25"/>
      <c r="P88" s="25"/>
      <c r="Q88" s="25">
        <f>Q89</f>
        <v>0</v>
      </c>
      <c r="R88" s="9">
        <v>966.76</v>
      </c>
      <c r="S88" s="25">
        <f>S89</f>
        <v>0</v>
      </c>
      <c r="T88" s="25"/>
      <c r="U88" s="25"/>
      <c r="V88" s="25">
        <f>V89</f>
        <v>0</v>
      </c>
      <c r="W88" s="9">
        <v>0</v>
      </c>
      <c r="X88" s="2"/>
    </row>
    <row r="89" spans="1:24" outlineLevel="6">
      <c r="A89" s="7" t="s">
        <v>23</v>
      </c>
      <c r="B89" s="8" t="s">
        <v>18</v>
      </c>
      <c r="C89" s="8" t="s">
        <v>26</v>
      </c>
      <c r="D89" s="8" t="s">
        <v>60</v>
      </c>
      <c r="E89" s="8" t="s">
        <v>24</v>
      </c>
      <c r="F89" s="25">
        <v>966.76</v>
      </c>
      <c r="G89" s="25"/>
      <c r="H89" s="25"/>
      <c r="I89" s="25"/>
      <c r="J89" s="25"/>
      <c r="K89" s="50">
        <f t="shared" ref="K89" si="44">SUM(F89:J89)</f>
        <v>966.76</v>
      </c>
      <c r="L89" s="9">
        <v>966.76</v>
      </c>
      <c r="M89" s="35">
        <f t="shared" si="38"/>
        <v>0</v>
      </c>
      <c r="N89" s="25"/>
      <c r="O89" s="25"/>
      <c r="P89" s="25"/>
      <c r="Q89" s="30">
        <f t="shared" ref="Q89" si="45">SUM(N89:P89)</f>
        <v>0</v>
      </c>
      <c r="R89" s="9">
        <v>966.76</v>
      </c>
      <c r="S89" s="25"/>
      <c r="T89" s="25"/>
      <c r="U89" s="25"/>
      <c r="V89" s="30">
        <f t="shared" ref="V89" si="46">SUM(S89:U89)</f>
        <v>0</v>
      </c>
      <c r="W89" s="9">
        <v>0</v>
      </c>
      <c r="X89" s="2"/>
    </row>
    <row r="90" spans="1:24" ht="38.25" outlineLevel="2">
      <c r="A90" s="7" t="s">
        <v>61</v>
      </c>
      <c r="B90" s="8"/>
      <c r="C90" s="8"/>
      <c r="D90" s="8" t="s">
        <v>62</v>
      </c>
      <c r="E90" s="8"/>
      <c r="F90" s="25">
        <f>F91</f>
        <v>414</v>
      </c>
      <c r="G90" s="25"/>
      <c r="H90" s="25"/>
      <c r="I90" s="25"/>
      <c r="J90" s="25"/>
      <c r="K90" s="50">
        <f>K91</f>
        <v>414</v>
      </c>
      <c r="L90" s="9">
        <v>414</v>
      </c>
      <c r="M90" s="35">
        <f t="shared" si="38"/>
        <v>0</v>
      </c>
      <c r="N90" s="25">
        <f>N91</f>
        <v>0</v>
      </c>
      <c r="O90" s="25"/>
      <c r="P90" s="25"/>
      <c r="Q90" s="25">
        <f>Q91</f>
        <v>0</v>
      </c>
      <c r="R90" s="9">
        <v>414</v>
      </c>
      <c r="S90" s="25">
        <f>S91</f>
        <v>0</v>
      </c>
      <c r="T90" s="25"/>
      <c r="U90" s="25"/>
      <c r="V90" s="25">
        <f>V91</f>
        <v>0</v>
      </c>
      <c r="W90" s="9">
        <v>414</v>
      </c>
      <c r="X90" s="2"/>
    </row>
    <row r="91" spans="1:24" ht="38.25" outlineLevel="3">
      <c r="A91" s="7" t="s">
        <v>63</v>
      </c>
      <c r="B91" s="8"/>
      <c r="C91" s="8"/>
      <c r="D91" s="8" t="s">
        <v>64</v>
      </c>
      <c r="E91" s="8"/>
      <c r="F91" s="25">
        <f>F92</f>
        <v>414</v>
      </c>
      <c r="G91" s="25"/>
      <c r="H91" s="25"/>
      <c r="I91" s="25"/>
      <c r="J91" s="25"/>
      <c r="K91" s="50">
        <f>K92</f>
        <v>414</v>
      </c>
      <c r="L91" s="9">
        <v>414</v>
      </c>
      <c r="M91" s="35">
        <f t="shared" si="38"/>
        <v>0</v>
      </c>
      <c r="N91" s="25">
        <f>N92</f>
        <v>0</v>
      </c>
      <c r="O91" s="25"/>
      <c r="P91" s="25"/>
      <c r="Q91" s="25">
        <f>Q92</f>
        <v>0</v>
      </c>
      <c r="R91" s="9">
        <v>414</v>
      </c>
      <c r="S91" s="25">
        <f>S92</f>
        <v>0</v>
      </c>
      <c r="T91" s="25"/>
      <c r="U91" s="25"/>
      <c r="V91" s="25">
        <f>V92</f>
        <v>0</v>
      </c>
      <c r="W91" s="9">
        <v>414</v>
      </c>
      <c r="X91" s="2"/>
    </row>
    <row r="92" spans="1:24" outlineLevel="4">
      <c r="A92" s="7" t="s">
        <v>65</v>
      </c>
      <c r="B92" s="8" t="s">
        <v>18</v>
      </c>
      <c r="C92" s="8" t="s">
        <v>66</v>
      </c>
      <c r="D92" s="8" t="s">
        <v>64</v>
      </c>
      <c r="E92" s="8"/>
      <c r="F92" s="25">
        <f>F93</f>
        <v>414</v>
      </c>
      <c r="G92" s="25"/>
      <c r="H92" s="25"/>
      <c r="I92" s="25"/>
      <c r="J92" s="25"/>
      <c r="K92" s="50">
        <f>K93</f>
        <v>414</v>
      </c>
      <c r="L92" s="9">
        <v>414</v>
      </c>
      <c r="M92" s="35">
        <f t="shared" si="38"/>
        <v>0</v>
      </c>
      <c r="N92" s="25">
        <f>N93</f>
        <v>0</v>
      </c>
      <c r="O92" s="25"/>
      <c r="P92" s="25"/>
      <c r="Q92" s="25">
        <f>Q93</f>
        <v>0</v>
      </c>
      <c r="R92" s="9">
        <v>414</v>
      </c>
      <c r="S92" s="25">
        <f>S93</f>
        <v>0</v>
      </c>
      <c r="T92" s="25"/>
      <c r="U92" s="25"/>
      <c r="V92" s="25">
        <f>V93</f>
        <v>0</v>
      </c>
      <c r="W92" s="9">
        <v>414</v>
      </c>
      <c r="X92" s="2"/>
    </row>
    <row r="93" spans="1:24" outlineLevel="5">
      <c r="A93" s="7" t="s">
        <v>20</v>
      </c>
      <c r="B93" s="8" t="s">
        <v>18</v>
      </c>
      <c r="C93" s="8" t="s">
        <v>66</v>
      </c>
      <c r="D93" s="8" t="s">
        <v>64</v>
      </c>
      <c r="E93" s="8"/>
      <c r="F93" s="25">
        <f>F94+F95+F96</f>
        <v>414</v>
      </c>
      <c r="G93" s="25"/>
      <c r="H93" s="25"/>
      <c r="I93" s="25"/>
      <c r="J93" s="25"/>
      <c r="K93" s="50">
        <f>K94+K95+K96</f>
        <v>414</v>
      </c>
      <c r="L93" s="9">
        <v>414</v>
      </c>
      <c r="M93" s="35">
        <f t="shared" si="38"/>
        <v>0</v>
      </c>
      <c r="N93" s="25">
        <f>N94+N95+N96</f>
        <v>0</v>
      </c>
      <c r="O93" s="25"/>
      <c r="P93" s="25"/>
      <c r="Q93" s="25">
        <f>Q94+Q95+Q96</f>
        <v>0</v>
      </c>
      <c r="R93" s="9">
        <v>414</v>
      </c>
      <c r="S93" s="25">
        <f>S94+S95+S96</f>
        <v>0</v>
      </c>
      <c r="T93" s="25"/>
      <c r="U93" s="25"/>
      <c r="V93" s="25">
        <f>V94+V95+V96</f>
        <v>0</v>
      </c>
      <c r="W93" s="9">
        <v>414</v>
      </c>
      <c r="X93" s="2"/>
    </row>
    <row r="94" spans="1:24" ht="25.5" outlineLevel="6">
      <c r="A94" s="7" t="s">
        <v>67</v>
      </c>
      <c r="B94" s="8" t="s">
        <v>18</v>
      </c>
      <c r="C94" s="8" t="s">
        <v>66</v>
      </c>
      <c r="D94" s="8" t="s">
        <v>64</v>
      </c>
      <c r="E94" s="8" t="s">
        <v>68</v>
      </c>
      <c r="F94" s="25">
        <v>258</v>
      </c>
      <c r="G94" s="25"/>
      <c r="H94" s="25"/>
      <c r="I94" s="25"/>
      <c r="J94" s="25"/>
      <c r="K94" s="50">
        <f t="shared" ref="K94:K96" si="47">SUM(F94:J94)</f>
        <v>258</v>
      </c>
      <c r="L94" s="9">
        <v>258</v>
      </c>
      <c r="M94" s="35">
        <f t="shared" si="38"/>
        <v>0</v>
      </c>
      <c r="N94" s="25"/>
      <c r="O94" s="25"/>
      <c r="P94" s="25"/>
      <c r="Q94" s="30">
        <f t="shared" ref="Q94:Q96" si="48">SUM(N94:P94)</f>
        <v>0</v>
      </c>
      <c r="R94" s="9">
        <v>258</v>
      </c>
      <c r="S94" s="25"/>
      <c r="T94" s="25"/>
      <c r="U94" s="25"/>
      <c r="V94" s="30">
        <f t="shared" ref="V94:V96" si="49">SUM(S94:U94)</f>
        <v>0</v>
      </c>
      <c r="W94" s="9">
        <v>258</v>
      </c>
      <c r="X94" s="2"/>
    </row>
    <row r="95" spans="1:24" outlineLevel="6">
      <c r="A95" s="7" t="s">
        <v>69</v>
      </c>
      <c r="B95" s="8" t="s">
        <v>18</v>
      </c>
      <c r="C95" s="8" t="s">
        <v>66</v>
      </c>
      <c r="D95" s="8" t="s">
        <v>64</v>
      </c>
      <c r="E95" s="8" t="s">
        <v>70</v>
      </c>
      <c r="F95" s="25">
        <v>156</v>
      </c>
      <c r="G95" s="25">
        <v>-156</v>
      </c>
      <c r="H95" s="25"/>
      <c r="I95" s="25"/>
      <c r="J95" s="25"/>
      <c r="K95" s="50">
        <f t="shared" si="47"/>
        <v>0</v>
      </c>
      <c r="L95" s="9">
        <v>0</v>
      </c>
      <c r="M95" s="35">
        <f t="shared" si="38"/>
        <v>0</v>
      </c>
      <c r="N95" s="25"/>
      <c r="O95" s="25"/>
      <c r="P95" s="25"/>
      <c r="Q95" s="30">
        <f t="shared" si="48"/>
        <v>0</v>
      </c>
      <c r="R95" s="9">
        <v>156</v>
      </c>
      <c r="S95" s="25"/>
      <c r="T95" s="25"/>
      <c r="U95" s="25"/>
      <c r="V95" s="30">
        <f t="shared" si="49"/>
        <v>0</v>
      </c>
      <c r="W95" s="9">
        <v>156</v>
      </c>
      <c r="X95" s="2"/>
    </row>
    <row r="96" spans="1:24" outlineLevel="6">
      <c r="A96" s="7" t="s">
        <v>71</v>
      </c>
      <c r="B96" s="8" t="s">
        <v>18</v>
      </c>
      <c r="C96" s="8" t="s">
        <v>66</v>
      </c>
      <c r="D96" s="8" t="s">
        <v>64</v>
      </c>
      <c r="E96" s="8" t="s">
        <v>72</v>
      </c>
      <c r="F96" s="25"/>
      <c r="G96" s="25">
        <v>156</v>
      </c>
      <c r="H96" s="25"/>
      <c r="I96" s="25"/>
      <c r="J96" s="25"/>
      <c r="K96" s="50">
        <f t="shared" si="47"/>
        <v>156</v>
      </c>
      <c r="L96" s="9">
        <v>156</v>
      </c>
      <c r="M96" s="35">
        <f t="shared" si="38"/>
        <v>0</v>
      </c>
      <c r="N96" s="25"/>
      <c r="O96" s="25"/>
      <c r="P96" s="25"/>
      <c r="Q96" s="30">
        <f t="shared" si="48"/>
        <v>0</v>
      </c>
      <c r="R96" s="9">
        <v>0</v>
      </c>
      <c r="S96" s="25"/>
      <c r="T96" s="25"/>
      <c r="U96" s="25"/>
      <c r="V96" s="30">
        <f t="shared" si="49"/>
        <v>0</v>
      </c>
      <c r="W96" s="9">
        <v>0</v>
      </c>
      <c r="X96" s="2"/>
    </row>
    <row r="97" spans="1:24" ht="25.5" outlineLevel="2">
      <c r="A97" s="7" t="s">
        <v>73</v>
      </c>
      <c r="B97" s="8"/>
      <c r="C97" s="8"/>
      <c r="D97" s="8" t="s">
        <v>74</v>
      </c>
      <c r="E97" s="8"/>
      <c r="F97" s="25">
        <f>F98</f>
        <v>91</v>
      </c>
      <c r="G97" s="25"/>
      <c r="H97" s="25"/>
      <c r="I97" s="25"/>
      <c r="J97" s="25"/>
      <c r="K97" s="50">
        <f>K98</f>
        <v>91</v>
      </c>
      <c r="L97" s="9">
        <v>91</v>
      </c>
      <c r="M97" s="35">
        <f t="shared" si="38"/>
        <v>0</v>
      </c>
      <c r="N97" s="25">
        <f>N98</f>
        <v>0</v>
      </c>
      <c r="O97" s="25"/>
      <c r="P97" s="25"/>
      <c r="Q97" s="25">
        <f>Q98</f>
        <v>0</v>
      </c>
      <c r="R97" s="9">
        <v>88.31</v>
      </c>
      <c r="S97" s="25">
        <f>S98</f>
        <v>0</v>
      </c>
      <c r="T97" s="25"/>
      <c r="U97" s="25"/>
      <c r="V97" s="25">
        <f>V98</f>
        <v>0</v>
      </c>
      <c r="W97" s="9">
        <v>88.31</v>
      </c>
      <c r="X97" s="2"/>
    </row>
    <row r="98" spans="1:24" outlineLevel="3">
      <c r="A98" s="7" t="s">
        <v>75</v>
      </c>
      <c r="B98" s="8"/>
      <c r="C98" s="8"/>
      <c r="D98" s="8" t="s">
        <v>76</v>
      </c>
      <c r="E98" s="8"/>
      <c r="F98" s="25">
        <f>F99</f>
        <v>91</v>
      </c>
      <c r="G98" s="25"/>
      <c r="H98" s="25"/>
      <c r="I98" s="25"/>
      <c r="J98" s="25"/>
      <c r="K98" s="50">
        <f>K99</f>
        <v>91</v>
      </c>
      <c r="L98" s="9">
        <v>91</v>
      </c>
      <c r="M98" s="35">
        <f t="shared" si="38"/>
        <v>0</v>
      </c>
      <c r="N98" s="25">
        <f>N99</f>
        <v>0</v>
      </c>
      <c r="O98" s="25"/>
      <c r="P98" s="25"/>
      <c r="Q98" s="25">
        <f>Q99</f>
        <v>0</v>
      </c>
      <c r="R98" s="9">
        <v>88.31</v>
      </c>
      <c r="S98" s="25">
        <f>S99</f>
        <v>0</v>
      </c>
      <c r="T98" s="25"/>
      <c r="U98" s="25"/>
      <c r="V98" s="25">
        <f>V99</f>
        <v>0</v>
      </c>
      <c r="W98" s="9">
        <v>88.31</v>
      </c>
      <c r="X98" s="2"/>
    </row>
    <row r="99" spans="1:24" ht="25.5" outlineLevel="4">
      <c r="A99" s="7" t="s">
        <v>77</v>
      </c>
      <c r="B99" s="8" t="s">
        <v>18</v>
      </c>
      <c r="C99" s="8" t="s">
        <v>78</v>
      </c>
      <c r="D99" s="8" t="s">
        <v>76</v>
      </c>
      <c r="E99" s="8"/>
      <c r="F99" s="25">
        <f>F100</f>
        <v>91</v>
      </c>
      <c r="G99" s="25"/>
      <c r="H99" s="25"/>
      <c r="I99" s="25"/>
      <c r="J99" s="25"/>
      <c r="K99" s="50">
        <f>K100</f>
        <v>91</v>
      </c>
      <c r="L99" s="9">
        <v>91</v>
      </c>
      <c r="M99" s="35">
        <f t="shared" si="38"/>
        <v>0</v>
      </c>
      <c r="N99" s="25">
        <f>N100</f>
        <v>0</v>
      </c>
      <c r="O99" s="25"/>
      <c r="P99" s="25"/>
      <c r="Q99" s="25">
        <f>Q100</f>
        <v>0</v>
      </c>
      <c r="R99" s="9">
        <v>88.31</v>
      </c>
      <c r="S99" s="25">
        <f>S100</f>
        <v>0</v>
      </c>
      <c r="T99" s="25"/>
      <c r="U99" s="25"/>
      <c r="V99" s="25">
        <f>V100</f>
        <v>0</v>
      </c>
      <c r="W99" s="9">
        <v>88.31</v>
      </c>
      <c r="X99" s="2"/>
    </row>
    <row r="100" spans="1:24" outlineLevel="5">
      <c r="A100" s="7" t="s">
        <v>20</v>
      </c>
      <c r="B100" s="8" t="s">
        <v>18</v>
      </c>
      <c r="C100" s="8" t="s">
        <v>78</v>
      </c>
      <c r="D100" s="8" t="s">
        <v>76</v>
      </c>
      <c r="E100" s="8"/>
      <c r="F100" s="25">
        <f>F101</f>
        <v>91</v>
      </c>
      <c r="G100" s="25"/>
      <c r="H100" s="25"/>
      <c r="I100" s="25"/>
      <c r="J100" s="25"/>
      <c r="K100" s="50">
        <f>K101</f>
        <v>91</v>
      </c>
      <c r="L100" s="9">
        <v>91</v>
      </c>
      <c r="M100" s="35">
        <f t="shared" si="38"/>
        <v>0</v>
      </c>
      <c r="N100" s="25">
        <f>N101</f>
        <v>0</v>
      </c>
      <c r="O100" s="25"/>
      <c r="P100" s="25"/>
      <c r="Q100" s="25">
        <f>Q101</f>
        <v>0</v>
      </c>
      <c r="R100" s="9">
        <v>88.31</v>
      </c>
      <c r="S100" s="25">
        <f>S101</f>
        <v>0</v>
      </c>
      <c r="T100" s="25"/>
      <c r="U100" s="25"/>
      <c r="V100" s="25">
        <f>V101</f>
        <v>0</v>
      </c>
      <c r="W100" s="9">
        <v>88.31</v>
      </c>
      <c r="X100" s="2"/>
    </row>
    <row r="101" spans="1:24" outlineLevel="6">
      <c r="A101" s="7" t="s">
        <v>23</v>
      </c>
      <c r="B101" s="8" t="s">
        <v>18</v>
      </c>
      <c r="C101" s="8" t="s">
        <v>78</v>
      </c>
      <c r="D101" s="8" t="s">
        <v>76</v>
      </c>
      <c r="E101" s="8" t="s">
        <v>24</v>
      </c>
      <c r="F101" s="25">
        <v>91</v>
      </c>
      <c r="G101" s="25"/>
      <c r="H101" s="25"/>
      <c r="I101" s="25"/>
      <c r="J101" s="25"/>
      <c r="K101" s="50">
        <f t="shared" ref="K101" si="50">SUM(F101:J101)</f>
        <v>91</v>
      </c>
      <c r="L101" s="9">
        <v>91</v>
      </c>
      <c r="M101" s="35">
        <f t="shared" si="38"/>
        <v>0</v>
      </c>
      <c r="N101" s="25"/>
      <c r="O101" s="25"/>
      <c r="P101" s="25"/>
      <c r="Q101" s="30">
        <f t="shared" ref="Q101" si="51">SUM(N101:P101)</f>
        <v>0</v>
      </c>
      <c r="R101" s="9">
        <v>88.31</v>
      </c>
      <c r="S101" s="25"/>
      <c r="T101" s="25"/>
      <c r="U101" s="25"/>
      <c r="V101" s="30">
        <f t="shared" ref="V101" si="52">SUM(S101:U101)</f>
        <v>0</v>
      </c>
      <c r="W101" s="9">
        <v>88.31</v>
      </c>
      <c r="X101" s="2"/>
    </row>
    <row r="102" spans="1:24" ht="38.25" outlineLevel="2">
      <c r="A102" s="7" t="s">
        <v>79</v>
      </c>
      <c r="B102" s="8"/>
      <c r="C102" s="8"/>
      <c r="D102" s="8" t="s">
        <v>80</v>
      </c>
      <c r="E102" s="8"/>
      <c r="F102" s="25">
        <f>F107+F111+F125+F103</f>
        <v>12270</v>
      </c>
      <c r="G102" s="25"/>
      <c r="H102" s="25"/>
      <c r="I102" s="25"/>
      <c r="J102" s="25"/>
      <c r="K102" s="50">
        <f>K107+K111+K125+K103</f>
        <v>11004.599999999999</v>
      </c>
      <c r="L102" s="9">
        <v>10098.545</v>
      </c>
      <c r="M102" s="35">
        <f t="shared" si="38"/>
        <v>-906.05499999999847</v>
      </c>
      <c r="N102" s="25">
        <f>N107+N111+N125</f>
        <v>0</v>
      </c>
      <c r="O102" s="25"/>
      <c r="P102" s="25"/>
      <c r="Q102" s="25">
        <f>Q107+Q111+Q125</f>
        <v>0</v>
      </c>
      <c r="R102" s="9">
        <v>10000</v>
      </c>
      <c r="S102" s="25">
        <f>S107+S111+S125</f>
        <v>0</v>
      </c>
      <c r="T102" s="25"/>
      <c r="U102" s="25"/>
      <c r="V102" s="25">
        <f>V107+V111+V125</f>
        <v>0</v>
      </c>
      <c r="W102" s="9">
        <v>10000</v>
      </c>
      <c r="X102" s="2"/>
    </row>
    <row r="103" spans="1:24" ht="38.25" outlineLevel="2">
      <c r="A103" s="43" t="s">
        <v>37</v>
      </c>
      <c r="B103" s="44"/>
      <c r="C103" s="44"/>
      <c r="D103" s="44" t="s">
        <v>712</v>
      </c>
      <c r="E103" s="44"/>
      <c r="F103" s="45">
        <f>F104</f>
        <v>0</v>
      </c>
      <c r="G103" s="45"/>
      <c r="H103" s="45"/>
      <c r="I103" s="45"/>
      <c r="J103" s="45"/>
      <c r="K103" s="51">
        <f>K104</f>
        <v>906.07</v>
      </c>
      <c r="L103" s="9"/>
      <c r="M103" s="35"/>
      <c r="N103" s="25"/>
      <c r="O103" s="25"/>
      <c r="P103" s="25"/>
      <c r="Q103" s="25"/>
      <c r="R103" s="9"/>
      <c r="S103" s="25"/>
      <c r="T103" s="25"/>
      <c r="U103" s="25"/>
      <c r="V103" s="25"/>
      <c r="W103" s="9"/>
      <c r="X103" s="2"/>
    </row>
    <row r="104" spans="1:24" outlineLevel="2">
      <c r="A104" s="7" t="s">
        <v>25</v>
      </c>
      <c r="B104" s="8" t="s">
        <v>18</v>
      </c>
      <c r="C104" s="8" t="s">
        <v>26</v>
      </c>
      <c r="D104" s="8" t="s">
        <v>712</v>
      </c>
      <c r="E104" s="8"/>
      <c r="F104" s="25">
        <f>F105</f>
        <v>0</v>
      </c>
      <c r="G104" s="25"/>
      <c r="H104" s="25"/>
      <c r="I104" s="25"/>
      <c r="J104" s="25"/>
      <c r="K104" s="50">
        <f>K105</f>
        <v>906.07</v>
      </c>
      <c r="L104" s="9"/>
      <c r="M104" s="35"/>
      <c r="N104" s="25"/>
      <c r="O104" s="25"/>
      <c r="P104" s="25"/>
      <c r="Q104" s="25"/>
      <c r="R104" s="9"/>
      <c r="S104" s="25"/>
      <c r="T104" s="25"/>
      <c r="U104" s="25"/>
      <c r="V104" s="25"/>
      <c r="W104" s="9"/>
      <c r="X104" s="2"/>
    </row>
    <row r="105" spans="1:24" outlineLevel="2">
      <c r="A105" s="7" t="s">
        <v>20</v>
      </c>
      <c r="B105" s="8" t="s">
        <v>18</v>
      </c>
      <c r="C105" s="8" t="s">
        <v>26</v>
      </c>
      <c r="D105" s="8" t="s">
        <v>712</v>
      </c>
      <c r="E105" s="8"/>
      <c r="F105" s="25">
        <f>F106</f>
        <v>0</v>
      </c>
      <c r="G105" s="25"/>
      <c r="H105" s="25"/>
      <c r="I105" s="25"/>
      <c r="J105" s="25"/>
      <c r="K105" s="50">
        <f>K106</f>
        <v>906.07</v>
      </c>
      <c r="L105" s="9"/>
      <c r="M105" s="35"/>
      <c r="N105" s="25"/>
      <c r="O105" s="25"/>
      <c r="P105" s="25"/>
      <c r="Q105" s="25"/>
      <c r="R105" s="9"/>
      <c r="S105" s="25"/>
      <c r="T105" s="25"/>
      <c r="U105" s="25"/>
      <c r="V105" s="25"/>
      <c r="W105" s="9"/>
      <c r="X105" s="2"/>
    </row>
    <row r="106" spans="1:24" outlineLevel="2">
      <c r="A106" s="7" t="s">
        <v>23</v>
      </c>
      <c r="B106" s="8" t="s">
        <v>18</v>
      </c>
      <c r="C106" s="8" t="s">
        <v>26</v>
      </c>
      <c r="D106" s="8" t="s">
        <v>712</v>
      </c>
      <c r="E106" s="8" t="s">
        <v>24</v>
      </c>
      <c r="F106" s="25"/>
      <c r="G106" s="25">
        <f>906.07-43.49</f>
        <v>862.58</v>
      </c>
      <c r="H106" s="38">
        <v>43.49</v>
      </c>
      <c r="I106" s="38"/>
      <c r="J106" s="25"/>
      <c r="K106" s="50">
        <f t="shared" ref="K106" si="53">SUM(F106:J106)</f>
        <v>906.07</v>
      </c>
      <c r="L106" s="9"/>
      <c r="M106" s="35"/>
      <c r="N106" s="25"/>
      <c r="O106" s="25"/>
      <c r="P106" s="25"/>
      <c r="Q106" s="25"/>
      <c r="R106" s="9"/>
      <c r="S106" s="25"/>
      <c r="T106" s="25"/>
      <c r="U106" s="25"/>
      <c r="V106" s="25"/>
      <c r="W106" s="9"/>
      <c r="X106" s="2"/>
    </row>
    <row r="107" spans="1:24" ht="51" outlineLevel="3">
      <c r="A107" s="7" t="s">
        <v>81</v>
      </c>
      <c r="B107" s="8"/>
      <c r="C107" s="8"/>
      <c r="D107" s="8" t="s">
        <v>82</v>
      </c>
      <c r="E107" s="8"/>
      <c r="F107" s="25">
        <f>F108</f>
        <v>0</v>
      </c>
      <c r="G107" s="25"/>
      <c r="H107" s="25"/>
      <c r="I107" s="25"/>
      <c r="J107" s="25"/>
      <c r="K107" s="50">
        <f>K108</f>
        <v>808.33</v>
      </c>
      <c r="L107" s="9">
        <v>808.33</v>
      </c>
      <c r="M107" s="35">
        <f t="shared" si="38"/>
        <v>0</v>
      </c>
      <c r="N107" s="25">
        <f>N108</f>
        <v>0</v>
      </c>
      <c r="O107" s="25"/>
      <c r="P107" s="25"/>
      <c r="Q107" s="25">
        <f>Q108</f>
        <v>0</v>
      </c>
      <c r="R107" s="9">
        <v>0</v>
      </c>
      <c r="S107" s="25">
        <f>S108</f>
        <v>0</v>
      </c>
      <c r="T107" s="25"/>
      <c r="U107" s="25"/>
      <c r="V107" s="25">
        <f>V108</f>
        <v>0</v>
      </c>
      <c r="W107" s="9">
        <v>0</v>
      </c>
      <c r="X107" s="2"/>
    </row>
    <row r="108" spans="1:24" outlineLevel="4">
      <c r="A108" s="7" t="s">
        <v>25</v>
      </c>
      <c r="B108" s="8" t="s">
        <v>18</v>
      </c>
      <c r="C108" s="8" t="s">
        <v>26</v>
      </c>
      <c r="D108" s="8" t="s">
        <v>82</v>
      </c>
      <c r="E108" s="8"/>
      <c r="F108" s="25">
        <f>F109</f>
        <v>0</v>
      </c>
      <c r="G108" s="25"/>
      <c r="H108" s="25"/>
      <c r="I108" s="25"/>
      <c r="J108" s="25"/>
      <c r="K108" s="50">
        <f>K109</f>
        <v>808.33</v>
      </c>
      <c r="L108" s="9">
        <v>808.33</v>
      </c>
      <c r="M108" s="35">
        <f t="shared" si="38"/>
        <v>0</v>
      </c>
      <c r="N108" s="25">
        <f>N109</f>
        <v>0</v>
      </c>
      <c r="O108" s="25"/>
      <c r="P108" s="25"/>
      <c r="Q108" s="25">
        <f>Q109</f>
        <v>0</v>
      </c>
      <c r="R108" s="9">
        <v>0</v>
      </c>
      <c r="S108" s="25">
        <f>S109</f>
        <v>0</v>
      </c>
      <c r="T108" s="25"/>
      <c r="U108" s="25"/>
      <c r="V108" s="25">
        <f>V109</f>
        <v>0</v>
      </c>
      <c r="W108" s="9">
        <v>0</v>
      </c>
      <c r="X108" s="2"/>
    </row>
    <row r="109" spans="1:24" outlineLevel="5">
      <c r="A109" s="7" t="s">
        <v>20</v>
      </c>
      <c r="B109" s="8" t="s">
        <v>18</v>
      </c>
      <c r="C109" s="8" t="s">
        <v>26</v>
      </c>
      <c r="D109" s="8" t="s">
        <v>82</v>
      </c>
      <c r="E109" s="8"/>
      <c r="F109" s="25">
        <f>F110</f>
        <v>0</v>
      </c>
      <c r="G109" s="25"/>
      <c r="H109" s="25"/>
      <c r="I109" s="25"/>
      <c r="J109" s="25"/>
      <c r="K109" s="50">
        <f>K110</f>
        <v>808.33</v>
      </c>
      <c r="L109" s="9">
        <v>808.33</v>
      </c>
      <c r="M109" s="35">
        <f t="shared" si="38"/>
        <v>0</v>
      </c>
      <c r="N109" s="25">
        <f>N110</f>
        <v>0</v>
      </c>
      <c r="O109" s="25"/>
      <c r="P109" s="25"/>
      <c r="Q109" s="25">
        <f>Q110</f>
        <v>0</v>
      </c>
      <c r="R109" s="9">
        <v>0</v>
      </c>
      <c r="S109" s="25">
        <f>S110</f>
        <v>0</v>
      </c>
      <c r="T109" s="25"/>
      <c r="U109" s="25"/>
      <c r="V109" s="25">
        <f>V110</f>
        <v>0</v>
      </c>
      <c r="W109" s="9">
        <v>0</v>
      </c>
      <c r="X109" s="2"/>
    </row>
    <row r="110" spans="1:24" outlineLevel="6">
      <c r="A110" s="7" t="s">
        <v>23</v>
      </c>
      <c r="B110" s="8" t="s">
        <v>18</v>
      </c>
      <c r="C110" s="8" t="s">
        <v>26</v>
      </c>
      <c r="D110" s="8" t="s">
        <v>82</v>
      </c>
      <c r="E110" s="8" t="s">
        <v>24</v>
      </c>
      <c r="F110" s="25"/>
      <c r="G110" s="25">
        <f>808.33-J110</f>
        <v>588.33000000000004</v>
      </c>
      <c r="H110" s="25"/>
      <c r="I110" s="25"/>
      <c r="J110" s="25">
        <v>220</v>
      </c>
      <c r="K110" s="50">
        <f t="shared" ref="K110" si="54">SUM(F110:J110)</f>
        <v>808.33</v>
      </c>
      <c r="L110" s="9">
        <v>808.33</v>
      </c>
      <c r="M110" s="35">
        <f t="shared" si="38"/>
        <v>0</v>
      </c>
      <c r="N110" s="25"/>
      <c r="O110" s="25"/>
      <c r="P110" s="25"/>
      <c r="Q110" s="30">
        <f t="shared" ref="Q110" si="55">SUM(N110:P110)</f>
        <v>0</v>
      </c>
      <c r="R110" s="9">
        <v>0</v>
      </c>
      <c r="S110" s="25"/>
      <c r="T110" s="25"/>
      <c r="U110" s="25"/>
      <c r="V110" s="30">
        <f t="shared" ref="V110" si="56">SUM(S110:U110)</f>
        <v>0</v>
      </c>
      <c r="W110" s="9">
        <v>0</v>
      </c>
      <c r="X110" s="2"/>
    </row>
    <row r="111" spans="1:24" ht="25.5" outlineLevel="3">
      <c r="A111" s="40" t="s">
        <v>83</v>
      </c>
      <c r="B111" s="41"/>
      <c r="C111" s="41"/>
      <c r="D111" s="41" t="s">
        <v>84</v>
      </c>
      <c r="E111" s="41"/>
      <c r="F111" s="42">
        <f>F112+F117+F122</f>
        <v>10319.09</v>
      </c>
      <c r="G111" s="42"/>
      <c r="H111" s="42"/>
      <c r="I111" s="42"/>
      <c r="J111" s="42"/>
      <c r="K111" s="50">
        <f>K112+K117+K122</f>
        <v>7218.79</v>
      </c>
      <c r="L111" s="9">
        <v>7288.8050000000003</v>
      </c>
      <c r="M111" s="35">
        <f t="shared" si="38"/>
        <v>70.015000000000327</v>
      </c>
      <c r="N111" s="25">
        <f>N112+N117+N122</f>
        <v>0</v>
      </c>
      <c r="O111" s="25"/>
      <c r="P111" s="25"/>
      <c r="Q111" s="25">
        <f>Q112+Q117+Q122</f>
        <v>0</v>
      </c>
      <c r="R111" s="9">
        <v>10000</v>
      </c>
      <c r="S111" s="25">
        <f>S112+S117+S122</f>
        <v>0</v>
      </c>
      <c r="T111" s="25"/>
      <c r="U111" s="25"/>
      <c r="V111" s="25">
        <f>V112+V117+V122</f>
        <v>0</v>
      </c>
      <c r="W111" s="9">
        <v>10000</v>
      </c>
      <c r="X111" s="2"/>
    </row>
    <row r="112" spans="1:24" outlineLevel="4">
      <c r="A112" s="7" t="s">
        <v>17</v>
      </c>
      <c r="B112" s="8" t="s">
        <v>18</v>
      </c>
      <c r="C112" s="8" t="s">
        <v>19</v>
      </c>
      <c r="D112" s="8" t="s">
        <v>84</v>
      </c>
      <c r="E112" s="8"/>
      <c r="F112" s="25">
        <f>F113</f>
        <v>2691.5</v>
      </c>
      <c r="G112" s="25"/>
      <c r="H112" s="25"/>
      <c r="I112" s="25"/>
      <c r="J112" s="25"/>
      <c r="K112" s="50">
        <f>K113</f>
        <v>2701.5</v>
      </c>
      <c r="L112" s="9">
        <v>2691.5</v>
      </c>
      <c r="M112" s="35">
        <f t="shared" si="38"/>
        <v>-10</v>
      </c>
      <c r="N112" s="25">
        <f>N113</f>
        <v>0</v>
      </c>
      <c r="O112" s="25"/>
      <c r="P112" s="25"/>
      <c r="Q112" s="25">
        <f>Q113</f>
        <v>0</v>
      </c>
      <c r="R112" s="9">
        <v>2400</v>
      </c>
      <c r="S112" s="25">
        <f>S113</f>
        <v>0</v>
      </c>
      <c r="T112" s="25"/>
      <c r="U112" s="25"/>
      <c r="V112" s="25">
        <f>V113</f>
        <v>0</v>
      </c>
      <c r="W112" s="9">
        <v>2400</v>
      </c>
      <c r="X112" s="2"/>
    </row>
    <row r="113" spans="1:24" outlineLevel="5">
      <c r="A113" s="7" t="s">
        <v>20</v>
      </c>
      <c r="B113" s="8" t="s">
        <v>18</v>
      </c>
      <c r="C113" s="8" t="s">
        <v>19</v>
      </c>
      <c r="D113" s="8" t="s">
        <v>84</v>
      </c>
      <c r="E113" s="8"/>
      <c r="F113" s="25">
        <f>F114+F115+F116</f>
        <v>2691.5</v>
      </c>
      <c r="G113" s="25"/>
      <c r="H113" s="25"/>
      <c r="I113" s="25"/>
      <c r="J113" s="25"/>
      <c r="K113" s="50">
        <f>K114+K115+K116</f>
        <v>2701.5</v>
      </c>
      <c r="L113" s="9">
        <v>2691.5</v>
      </c>
      <c r="M113" s="35">
        <f t="shared" si="38"/>
        <v>-10</v>
      </c>
      <c r="N113" s="25">
        <f>N114+N115+N116</f>
        <v>0</v>
      </c>
      <c r="O113" s="25"/>
      <c r="P113" s="25"/>
      <c r="Q113" s="25">
        <f>Q114+Q115+Q116</f>
        <v>0</v>
      </c>
      <c r="R113" s="9">
        <v>2400</v>
      </c>
      <c r="S113" s="25">
        <f>S114+S115+S116</f>
        <v>0</v>
      </c>
      <c r="T113" s="25"/>
      <c r="U113" s="25"/>
      <c r="V113" s="25">
        <f>V114+V115+V116</f>
        <v>0</v>
      </c>
      <c r="W113" s="9">
        <v>2400</v>
      </c>
      <c r="X113" s="2"/>
    </row>
    <row r="114" spans="1:24" ht="25.5" outlineLevel="6">
      <c r="A114" s="7" t="s">
        <v>67</v>
      </c>
      <c r="B114" s="8" t="s">
        <v>18</v>
      </c>
      <c r="C114" s="8" t="s">
        <v>19</v>
      </c>
      <c r="D114" s="8" t="s">
        <v>84</v>
      </c>
      <c r="E114" s="8" t="s">
        <v>68</v>
      </c>
      <c r="F114" s="25">
        <v>1470</v>
      </c>
      <c r="G114" s="25"/>
      <c r="H114" s="25"/>
      <c r="I114" s="25"/>
      <c r="J114" s="25"/>
      <c r="K114" s="50">
        <f t="shared" ref="K114:K116" si="57">SUM(F114:J114)</f>
        <v>1470</v>
      </c>
      <c r="L114" s="9">
        <v>1470</v>
      </c>
      <c r="M114" s="35">
        <f t="shared" si="38"/>
        <v>0</v>
      </c>
      <c r="N114" s="25"/>
      <c r="O114" s="25"/>
      <c r="P114" s="25"/>
      <c r="Q114" s="30">
        <f t="shared" ref="Q114:Q116" si="58">SUM(N114:P114)</f>
        <v>0</v>
      </c>
      <c r="R114" s="9">
        <v>0</v>
      </c>
      <c r="S114" s="25"/>
      <c r="T114" s="25"/>
      <c r="U114" s="25"/>
      <c r="V114" s="30">
        <f t="shared" ref="V114:V116" si="59">SUM(S114:U114)</f>
        <v>0</v>
      </c>
      <c r="W114" s="9">
        <v>0</v>
      </c>
      <c r="X114" s="2"/>
    </row>
    <row r="115" spans="1:24" outlineLevel="6">
      <c r="A115" s="7" t="s">
        <v>21</v>
      </c>
      <c r="B115" s="8" t="s">
        <v>18</v>
      </c>
      <c r="C115" s="8" t="s">
        <v>19</v>
      </c>
      <c r="D115" s="8" t="s">
        <v>84</v>
      </c>
      <c r="E115" s="8" t="s">
        <v>22</v>
      </c>
      <c r="F115" s="25">
        <v>181.5</v>
      </c>
      <c r="G115" s="25"/>
      <c r="H115" s="25"/>
      <c r="I115" s="25"/>
      <c r="J115" s="25"/>
      <c r="K115" s="50">
        <f t="shared" si="57"/>
        <v>181.5</v>
      </c>
      <c r="L115" s="9">
        <v>181.5</v>
      </c>
      <c r="M115" s="35">
        <f t="shared" si="38"/>
        <v>0</v>
      </c>
      <c r="N115" s="25"/>
      <c r="O115" s="25"/>
      <c r="P115" s="25"/>
      <c r="Q115" s="30">
        <f t="shared" si="58"/>
        <v>0</v>
      </c>
      <c r="R115" s="9">
        <v>200</v>
      </c>
      <c r="S115" s="25"/>
      <c r="T115" s="25"/>
      <c r="U115" s="25"/>
      <c r="V115" s="30">
        <f t="shared" si="59"/>
        <v>0</v>
      </c>
      <c r="W115" s="9">
        <v>200</v>
      </c>
      <c r="X115" s="2"/>
    </row>
    <row r="116" spans="1:24" outlineLevel="6">
      <c r="A116" s="7" t="s">
        <v>23</v>
      </c>
      <c r="B116" s="8" t="s">
        <v>18</v>
      </c>
      <c r="C116" s="8" t="s">
        <v>19</v>
      </c>
      <c r="D116" s="8" t="s">
        <v>84</v>
      </c>
      <c r="E116" s="8" t="s">
        <v>24</v>
      </c>
      <c r="F116" s="25">
        <v>1040</v>
      </c>
      <c r="G116" s="42">
        <v>10</v>
      </c>
      <c r="H116" s="25"/>
      <c r="I116" s="25"/>
      <c r="J116" s="25"/>
      <c r="K116" s="50">
        <f t="shared" si="57"/>
        <v>1050</v>
      </c>
      <c r="L116" s="9">
        <v>1040</v>
      </c>
      <c r="M116" s="35">
        <f t="shared" si="38"/>
        <v>-10</v>
      </c>
      <c r="N116" s="25"/>
      <c r="O116" s="25"/>
      <c r="P116" s="25"/>
      <c r="Q116" s="30">
        <f t="shared" si="58"/>
        <v>0</v>
      </c>
      <c r="R116" s="9">
        <v>2200</v>
      </c>
      <c r="S116" s="25"/>
      <c r="T116" s="25"/>
      <c r="U116" s="25"/>
      <c r="V116" s="30">
        <f t="shared" si="59"/>
        <v>0</v>
      </c>
      <c r="W116" s="9">
        <v>2200</v>
      </c>
      <c r="X116" s="2"/>
    </row>
    <row r="117" spans="1:24" outlineLevel="4">
      <c r="A117" s="7" t="s">
        <v>25</v>
      </c>
      <c r="B117" s="8" t="s">
        <v>18</v>
      </c>
      <c r="C117" s="8" t="s">
        <v>26</v>
      </c>
      <c r="D117" s="8" t="s">
        <v>84</v>
      </c>
      <c r="E117" s="8"/>
      <c r="F117" s="25">
        <f>F118</f>
        <v>7547.59</v>
      </c>
      <c r="G117" s="25"/>
      <c r="H117" s="25"/>
      <c r="I117" s="25"/>
      <c r="J117" s="25"/>
      <c r="K117" s="50">
        <f>K118</f>
        <v>4517.29</v>
      </c>
      <c r="L117" s="9">
        <v>4517.3050000000003</v>
      </c>
      <c r="M117" s="35">
        <f t="shared" si="38"/>
        <v>1.5000000000327418E-2</v>
      </c>
      <c r="N117" s="25">
        <f>N118</f>
        <v>0</v>
      </c>
      <c r="O117" s="25"/>
      <c r="P117" s="25"/>
      <c r="Q117" s="25">
        <f>Q118</f>
        <v>0</v>
      </c>
      <c r="R117" s="9">
        <v>7400</v>
      </c>
      <c r="S117" s="25">
        <f>S118</f>
        <v>0</v>
      </c>
      <c r="T117" s="25"/>
      <c r="U117" s="25"/>
      <c r="V117" s="25">
        <f>V118</f>
        <v>0</v>
      </c>
      <c r="W117" s="9">
        <v>7400</v>
      </c>
      <c r="X117" s="2"/>
    </row>
    <row r="118" spans="1:24" outlineLevel="5">
      <c r="A118" s="7" t="s">
        <v>20</v>
      </c>
      <c r="B118" s="8" t="s">
        <v>18</v>
      </c>
      <c r="C118" s="8" t="s">
        <v>26</v>
      </c>
      <c r="D118" s="8" t="s">
        <v>84</v>
      </c>
      <c r="E118" s="8"/>
      <c r="F118" s="25">
        <f>F119+F120+F121</f>
        <v>7547.59</v>
      </c>
      <c r="G118" s="25"/>
      <c r="H118" s="25"/>
      <c r="I118" s="25"/>
      <c r="J118" s="25"/>
      <c r="K118" s="50">
        <f>K119+K120+K121</f>
        <v>4517.29</v>
      </c>
      <c r="L118" s="9">
        <v>4517.3050000000003</v>
      </c>
      <c r="M118" s="35">
        <f t="shared" si="38"/>
        <v>1.5000000000327418E-2</v>
      </c>
      <c r="N118" s="25">
        <f>N119+N120+N121</f>
        <v>0</v>
      </c>
      <c r="O118" s="25"/>
      <c r="P118" s="25"/>
      <c r="Q118" s="25">
        <f>Q119+Q120+Q121</f>
        <v>0</v>
      </c>
      <c r="R118" s="9">
        <v>7400</v>
      </c>
      <c r="S118" s="25">
        <f>S119+S120+S121</f>
        <v>0</v>
      </c>
      <c r="T118" s="25"/>
      <c r="U118" s="25"/>
      <c r="V118" s="25">
        <f>V119+V120+V121</f>
        <v>0</v>
      </c>
      <c r="W118" s="9">
        <v>7400</v>
      </c>
      <c r="X118" s="2"/>
    </row>
    <row r="119" spans="1:24" ht="25.5" outlineLevel="6">
      <c r="A119" s="7" t="s">
        <v>67</v>
      </c>
      <c r="B119" s="8" t="s">
        <v>18</v>
      </c>
      <c r="C119" s="8" t="s">
        <v>26</v>
      </c>
      <c r="D119" s="8" t="s">
        <v>84</v>
      </c>
      <c r="E119" s="8" t="s">
        <v>68</v>
      </c>
      <c r="F119" s="25">
        <v>800</v>
      </c>
      <c r="G119" s="25">
        <v>-800</v>
      </c>
      <c r="H119" s="25"/>
      <c r="I119" s="25"/>
      <c r="J119" s="25"/>
      <c r="K119" s="50">
        <f t="shared" ref="K119:K121" si="60">SUM(F119:J119)</f>
        <v>0</v>
      </c>
      <c r="L119" s="9">
        <v>0</v>
      </c>
      <c r="M119" s="35">
        <f t="shared" si="38"/>
        <v>0</v>
      </c>
      <c r="N119" s="25"/>
      <c r="O119" s="25"/>
      <c r="P119" s="25"/>
      <c r="Q119" s="30">
        <f t="shared" ref="Q119:Q121" si="61">SUM(N119:P119)</f>
        <v>0</v>
      </c>
      <c r="R119" s="9">
        <v>0</v>
      </c>
      <c r="S119" s="25"/>
      <c r="T119" s="25"/>
      <c r="U119" s="25"/>
      <c r="V119" s="30">
        <f t="shared" ref="V119:V121" si="62">SUM(S119:U119)</f>
        <v>0</v>
      </c>
      <c r="W119" s="9">
        <v>0</v>
      </c>
      <c r="X119" s="2"/>
    </row>
    <row r="120" spans="1:24" outlineLevel="6">
      <c r="A120" s="7" t="s">
        <v>21</v>
      </c>
      <c r="B120" s="8" t="s">
        <v>18</v>
      </c>
      <c r="C120" s="8" t="s">
        <v>26</v>
      </c>
      <c r="D120" s="8" t="s">
        <v>84</v>
      </c>
      <c r="E120" s="8" t="s">
        <v>22</v>
      </c>
      <c r="F120" s="25">
        <v>500.62</v>
      </c>
      <c r="G120" s="25"/>
      <c r="H120" s="25"/>
      <c r="I120" s="25"/>
      <c r="J120" s="25"/>
      <c r="K120" s="50">
        <f t="shared" si="60"/>
        <v>500.62</v>
      </c>
      <c r="L120" s="9">
        <v>500.62</v>
      </c>
      <c r="M120" s="35">
        <f t="shared" si="38"/>
        <v>0</v>
      </c>
      <c r="N120" s="25"/>
      <c r="O120" s="25"/>
      <c r="P120" s="25"/>
      <c r="Q120" s="30">
        <f t="shared" si="61"/>
        <v>0</v>
      </c>
      <c r="R120" s="9">
        <v>500</v>
      </c>
      <c r="S120" s="25"/>
      <c r="T120" s="25"/>
      <c r="U120" s="25"/>
      <c r="V120" s="30">
        <f t="shared" si="62"/>
        <v>0</v>
      </c>
      <c r="W120" s="9">
        <v>500</v>
      </c>
      <c r="X120" s="2"/>
    </row>
    <row r="121" spans="1:24" outlineLevel="6">
      <c r="A121" s="7" t="s">
        <v>23</v>
      </c>
      <c r="B121" s="8" t="s">
        <v>18</v>
      </c>
      <c r="C121" s="8" t="s">
        <v>26</v>
      </c>
      <c r="D121" s="8" t="s">
        <v>84</v>
      </c>
      <c r="E121" s="8" t="s">
        <v>24</v>
      </c>
      <c r="F121" s="25">
        <v>6246.97</v>
      </c>
      <c r="G121" s="25">
        <f>-2230.29-0.01</f>
        <v>-2230.3000000000002</v>
      </c>
      <c r="H121" s="25"/>
      <c r="I121" s="25"/>
      <c r="J121" s="25"/>
      <c r="K121" s="50">
        <f t="shared" si="60"/>
        <v>4016.67</v>
      </c>
      <c r="L121" s="9">
        <v>4016.6849999999999</v>
      </c>
      <c r="M121" s="35">
        <f t="shared" si="38"/>
        <v>1.4999999999872671E-2</v>
      </c>
      <c r="N121" s="25"/>
      <c r="O121" s="25"/>
      <c r="P121" s="25"/>
      <c r="Q121" s="30">
        <f t="shared" si="61"/>
        <v>0</v>
      </c>
      <c r="R121" s="9">
        <v>6900</v>
      </c>
      <c r="S121" s="25"/>
      <c r="T121" s="25"/>
      <c r="U121" s="25"/>
      <c r="V121" s="30">
        <f t="shared" si="62"/>
        <v>0</v>
      </c>
      <c r="W121" s="9">
        <v>6900</v>
      </c>
      <c r="X121" s="2"/>
    </row>
    <row r="122" spans="1:24" outlineLevel="4">
      <c r="A122" s="7" t="s">
        <v>33</v>
      </c>
      <c r="B122" s="8" t="s">
        <v>18</v>
      </c>
      <c r="C122" s="8" t="s">
        <v>34</v>
      </c>
      <c r="D122" s="8" t="s">
        <v>84</v>
      </c>
      <c r="E122" s="8"/>
      <c r="F122" s="25">
        <f>F123</f>
        <v>80</v>
      </c>
      <c r="G122" s="25"/>
      <c r="H122" s="25"/>
      <c r="I122" s="25"/>
      <c r="J122" s="25"/>
      <c r="K122" s="50">
        <f>K123</f>
        <v>0</v>
      </c>
      <c r="L122" s="9">
        <v>80</v>
      </c>
      <c r="M122" s="35">
        <f t="shared" si="38"/>
        <v>80</v>
      </c>
      <c r="N122" s="25">
        <f>N123</f>
        <v>0</v>
      </c>
      <c r="O122" s="25"/>
      <c r="P122" s="25"/>
      <c r="Q122" s="25">
        <f>Q123</f>
        <v>0</v>
      </c>
      <c r="R122" s="9">
        <v>200</v>
      </c>
      <c r="S122" s="25">
        <f>S123</f>
        <v>0</v>
      </c>
      <c r="T122" s="25"/>
      <c r="U122" s="25"/>
      <c r="V122" s="25">
        <f>V123</f>
        <v>0</v>
      </c>
      <c r="W122" s="9">
        <v>200</v>
      </c>
      <c r="X122" s="2"/>
    </row>
    <row r="123" spans="1:24" outlineLevel="5">
      <c r="A123" s="7" t="s">
        <v>20</v>
      </c>
      <c r="B123" s="8" t="s">
        <v>18</v>
      </c>
      <c r="C123" s="8" t="s">
        <v>34</v>
      </c>
      <c r="D123" s="8" t="s">
        <v>84</v>
      </c>
      <c r="E123" s="8"/>
      <c r="F123" s="25">
        <f>F124</f>
        <v>80</v>
      </c>
      <c r="G123" s="25"/>
      <c r="H123" s="25"/>
      <c r="I123" s="25"/>
      <c r="J123" s="25"/>
      <c r="K123" s="50">
        <f>K124</f>
        <v>0</v>
      </c>
      <c r="L123" s="9">
        <v>80</v>
      </c>
      <c r="M123" s="35">
        <f t="shared" si="38"/>
        <v>80</v>
      </c>
      <c r="N123" s="25">
        <f>N124</f>
        <v>0</v>
      </c>
      <c r="O123" s="25"/>
      <c r="P123" s="25"/>
      <c r="Q123" s="25">
        <f>Q124</f>
        <v>0</v>
      </c>
      <c r="R123" s="9">
        <v>200</v>
      </c>
      <c r="S123" s="25">
        <f>S124</f>
        <v>0</v>
      </c>
      <c r="T123" s="25"/>
      <c r="U123" s="25"/>
      <c r="V123" s="25">
        <f>V124</f>
        <v>0</v>
      </c>
      <c r="W123" s="9">
        <v>200</v>
      </c>
      <c r="X123" s="2"/>
    </row>
    <row r="124" spans="1:24" outlineLevel="6">
      <c r="A124" s="7" t="s">
        <v>21</v>
      </c>
      <c r="B124" s="8" t="s">
        <v>18</v>
      </c>
      <c r="C124" s="8" t="s">
        <v>34</v>
      </c>
      <c r="D124" s="8" t="s">
        <v>84</v>
      </c>
      <c r="E124" s="8" t="s">
        <v>22</v>
      </c>
      <c r="F124" s="25">
        <v>80</v>
      </c>
      <c r="G124" s="42">
        <v>-80</v>
      </c>
      <c r="H124" s="25"/>
      <c r="I124" s="25"/>
      <c r="J124" s="25"/>
      <c r="K124" s="50">
        <f t="shared" ref="K124" si="63">SUM(F124:J124)</f>
        <v>0</v>
      </c>
      <c r="L124" s="9">
        <v>80</v>
      </c>
      <c r="M124" s="35">
        <f t="shared" si="38"/>
        <v>80</v>
      </c>
      <c r="N124" s="25"/>
      <c r="O124" s="25"/>
      <c r="P124" s="25"/>
      <c r="Q124" s="30">
        <f t="shared" ref="Q124" si="64">SUM(N124:P124)</f>
        <v>0</v>
      </c>
      <c r="R124" s="9">
        <v>200</v>
      </c>
      <c r="S124" s="25"/>
      <c r="T124" s="25"/>
      <c r="U124" s="25"/>
      <c r="V124" s="30">
        <f t="shared" ref="V124" si="65">SUM(S124:U124)</f>
        <v>0</v>
      </c>
      <c r="W124" s="9">
        <v>200</v>
      </c>
      <c r="X124" s="2"/>
    </row>
    <row r="125" spans="1:24" ht="25.5" outlineLevel="3">
      <c r="A125" s="7" t="s">
        <v>85</v>
      </c>
      <c r="B125" s="8"/>
      <c r="C125" s="8"/>
      <c r="D125" s="8" t="s">
        <v>86</v>
      </c>
      <c r="E125" s="8"/>
      <c r="F125" s="25">
        <f>F126+F130+F133</f>
        <v>1950.91</v>
      </c>
      <c r="G125" s="25"/>
      <c r="H125" s="25"/>
      <c r="I125" s="25"/>
      <c r="J125" s="25"/>
      <c r="K125" s="50">
        <f>K126+K130+K133</f>
        <v>2071.41</v>
      </c>
      <c r="L125" s="9">
        <v>2001.41</v>
      </c>
      <c r="M125" s="35">
        <f t="shared" si="38"/>
        <v>-69.999999999999773</v>
      </c>
      <c r="N125" s="25">
        <f>N126+N130+N133</f>
        <v>0</v>
      </c>
      <c r="O125" s="25"/>
      <c r="P125" s="25"/>
      <c r="Q125" s="25">
        <f>Q126+Q130+Q133</f>
        <v>0</v>
      </c>
      <c r="R125" s="9">
        <v>0</v>
      </c>
      <c r="S125" s="25">
        <f>S126+S130+S133</f>
        <v>0</v>
      </c>
      <c r="T125" s="25"/>
      <c r="U125" s="25"/>
      <c r="V125" s="25">
        <f>V126+V130+V133</f>
        <v>0</v>
      </c>
      <c r="W125" s="9">
        <v>0</v>
      </c>
      <c r="X125" s="2"/>
    </row>
    <row r="126" spans="1:24" outlineLevel="4">
      <c r="A126" s="7" t="s">
        <v>17</v>
      </c>
      <c r="B126" s="8" t="s">
        <v>18</v>
      </c>
      <c r="C126" s="8" t="s">
        <v>19</v>
      </c>
      <c r="D126" s="8" t="s">
        <v>86</v>
      </c>
      <c r="E126" s="8"/>
      <c r="F126" s="25">
        <f>F127</f>
        <v>1177.8800000000001</v>
      </c>
      <c r="G126" s="25"/>
      <c r="H126" s="25"/>
      <c r="I126" s="25"/>
      <c r="J126" s="25"/>
      <c r="K126" s="50">
        <f>K127</f>
        <v>1167.8800000000001</v>
      </c>
      <c r="L126" s="9">
        <v>1177.8800000000001</v>
      </c>
      <c r="M126" s="35">
        <f t="shared" si="38"/>
        <v>10</v>
      </c>
      <c r="N126" s="25">
        <f>N127</f>
        <v>0</v>
      </c>
      <c r="O126" s="25"/>
      <c r="P126" s="25"/>
      <c r="Q126" s="25">
        <f>Q127</f>
        <v>0</v>
      </c>
      <c r="R126" s="9">
        <v>0</v>
      </c>
      <c r="S126" s="25">
        <f>S127</f>
        <v>0</v>
      </c>
      <c r="T126" s="25"/>
      <c r="U126" s="25"/>
      <c r="V126" s="25">
        <f>V127</f>
        <v>0</v>
      </c>
      <c r="W126" s="9">
        <v>0</v>
      </c>
      <c r="X126" s="2"/>
    </row>
    <row r="127" spans="1:24" outlineLevel="5">
      <c r="A127" s="7" t="s">
        <v>20</v>
      </c>
      <c r="B127" s="8" t="s">
        <v>18</v>
      </c>
      <c r="C127" s="8" t="s">
        <v>19</v>
      </c>
      <c r="D127" s="8" t="s">
        <v>86</v>
      </c>
      <c r="E127" s="8"/>
      <c r="F127" s="25">
        <f>F128+F129</f>
        <v>1177.8800000000001</v>
      </c>
      <c r="G127" s="25"/>
      <c r="H127" s="25"/>
      <c r="I127" s="25"/>
      <c r="J127" s="25"/>
      <c r="K127" s="50">
        <f>K128+K129</f>
        <v>1167.8800000000001</v>
      </c>
      <c r="L127" s="9">
        <v>1177.8800000000001</v>
      </c>
      <c r="M127" s="35">
        <f t="shared" si="38"/>
        <v>10</v>
      </c>
      <c r="N127" s="25">
        <f>N128+N129</f>
        <v>0</v>
      </c>
      <c r="O127" s="25"/>
      <c r="P127" s="25"/>
      <c r="Q127" s="25">
        <f>Q128+Q129</f>
        <v>0</v>
      </c>
      <c r="R127" s="9">
        <v>0</v>
      </c>
      <c r="S127" s="25">
        <f>S128+S129</f>
        <v>0</v>
      </c>
      <c r="T127" s="25"/>
      <c r="U127" s="25"/>
      <c r="V127" s="25">
        <f>V128+V129</f>
        <v>0</v>
      </c>
      <c r="W127" s="9">
        <v>0</v>
      </c>
      <c r="X127" s="2"/>
    </row>
    <row r="128" spans="1:24" outlineLevel="6">
      <c r="A128" s="7" t="s">
        <v>21</v>
      </c>
      <c r="B128" s="8" t="s">
        <v>18</v>
      </c>
      <c r="C128" s="8" t="s">
        <v>19</v>
      </c>
      <c r="D128" s="8" t="s">
        <v>86</v>
      </c>
      <c r="E128" s="8" t="s">
        <v>22</v>
      </c>
      <c r="F128" s="25">
        <v>18.5</v>
      </c>
      <c r="G128" s="25"/>
      <c r="H128" s="25"/>
      <c r="I128" s="25"/>
      <c r="J128" s="25"/>
      <c r="K128" s="50">
        <f t="shared" ref="K128:K129" si="66">SUM(F128:J128)</f>
        <v>18.5</v>
      </c>
      <c r="L128" s="9">
        <v>18.5</v>
      </c>
      <c r="M128" s="35">
        <f t="shared" si="38"/>
        <v>0</v>
      </c>
      <c r="N128" s="25"/>
      <c r="O128" s="25"/>
      <c r="P128" s="25"/>
      <c r="Q128" s="30">
        <f t="shared" ref="Q128:Q129" si="67">SUM(N128:P128)</f>
        <v>0</v>
      </c>
      <c r="R128" s="9">
        <v>0</v>
      </c>
      <c r="S128" s="25"/>
      <c r="T128" s="25"/>
      <c r="U128" s="25"/>
      <c r="V128" s="30">
        <f t="shared" ref="V128:V129" si="68">SUM(S128:U128)</f>
        <v>0</v>
      </c>
      <c r="W128" s="9">
        <v>0</v>
      </c>
      <c r="X128" s="2"/>
    </row>
    <row r="129" spans="1:24" outlineLevel="6">
      <c r="A129" s="7" t="s">
        <v>23</v>
      </c>
      <c r="B129" s="8" t="s">
        <v>18</v>
      </c>
      <c r="C129" s="8" t="s">
        <v>19</v>
      </c>
      <c r="D129" s="8" t="s">
        <v>86</v>
      </c>
      <c r="E129" s="8" t="s">
        <v>24</v>
      </c>
      <c r="F129" s="25">
        <v>1159.3800000000001</v>
      </c>
      <c r="G129" s="25">
        <v>-10</v>
      </c>
      <c r="H129" s="25"/>
      <c r="I129" s="25"/>
      <c r="J129" s="25"/>
      <c r="K129" s="50">
        <f t="shared" si="66"/>
        <v>1149.3800000000001</v>
      </c>
      <c r="L129" s="9">
        <v>1159.3800000000001</v>
      </c>
      <c r="M129" s="35">
        <f t="shared" si="38"/>
        <v>10</v>
      </c>
      <c r="N129" s="25"/>
      <c r="O129" s="25"/>
      <c r="P129" s="25"/>
      <c r="Q129" s="30">
        <f t="shared" si="67"/>
        <v>0</v>
      </c>
      <c r="R129" s="9">
        <v>0</v>
      </c>
      <c r="S129" s="25"/>
      <c r="T129" s="25"/>
      <c r="U129" s="25"/>
      <c r="V129" s="30">
        <f t="shared" si="68"/>
        <v>0</v>
      </c>
      <c r="W129" s="9">
        <v>0</v>
      </c>
      <c r="X129" s="2"/>
    </row>
    <row r="130" spans="1:24" outlineLevel="4">
      <c r="A130" s="7" t="s">
        <v>25</v>
      </c>
      <c r="B130" s="8" t="s">
        <v>18</v>
      </c>
      <c r="C130" s="8" t="s">
        <v>26</v>
      </c>
      <c r="D130" s="8" t="s">
        <v>86</v>
      </c>
      <c r="E130" s="8"/>
      <c r="F130" s="25">
        <f>F131</f>
        <v>653.03</v>
      </c>
      <c r="G130" s="25"/>
      <c r="H130" s="25"/>
      <c r="I130" s="25"/>
      <c r="J130" s="25"/>
      <c r="K130" s="50">
        <f>K131</f>
        <v>653.03</v>
      </c>
      <c r="L130" s="9">
        <v>653.03</v>
      </c>
      <c r="M130" s="35">
        <f t="shared" si="38"/>
        <v>0</v>
      </c>
      <c r="N130" s="25">
        <f>N131</f>
        <v>0</v>
      </c>
      <c r="O130" s="25"/>
      <c r="P130" s="25"/>
      <c r="Q130" s="25">
        <f>Q131</f>
        <v>0</v>
      </c>
      <c r="R130" s="9">
        <v>0</v>
      </c>
      <c r="S130" s="25">
        <f>S131</f>
        <v>0</v>
      </c>
      <c r="T130" s="25"/>
      <c r="U130" s="25"/>
      <c r="V130" s="25">
        <f>V131</f>
        <v>0</v>
      </c>
      <c r="W130" s="9">
        <v>0</v>
      </c>
      <c r="X130" s="2"/>
    </row>
    <row r="131" spans="1:24" outlineLevel="5">
      <c r="A131" s="7" t="s">
        <v>20</v>
      </c>
      <c r="B131" s="8" t="s">
        <v>18</v>
      </c>
      <c r="C131" s="8" t="s">
        <v>26</v>
      </c>
      <c r="D131" s="8" t="s">
        <v>86</v>
      </c>
      <c r="E131" s="8"/>
      <c r="F131" s="25">
        <f>F132</f>
        <v>653.03</v>
      </c>
      <c r="G131" s="25"/>
      <c r="H131" s="25"/>
      <c r="I131" s="25"/>
      <c r="J131" s="25"/>
      <c r="K131" s="50">
        <f>K132</f>
        <v>653.03</v>
      </c>
      <c r="L131" s="9">
        <v>653.03</v>
      </c>
      <c r="M131" s="35">
        <f t="shared" si="38"/>
        <v>0</v>
      </c>
      <c r="N131" s="25">
        <f>N132</f>
        <v>0</v>
      </c>
      <c r="O131" s="25"/>
      <c r="P131" s="25"/>
      <c r="Q131" s="25">
        <f>Q132</f>
        <v>0</v>
      </c>
      <c r="R131" s="9">
        <v>0</v>
      </c>
      <c r="S131" s="25">
        <f>S132</f>
        <v>0</v>
      </c>
      <c r="T131" s="25"/>
      <c r="U131" s="25"/>
      <c r="V131" s="25">
        <f>V132</f>
        <v>0</v>
      </c>
      <c r="W131" s="9">
        <v>0</v>
      </c>
      <c r="X131" s="2"/>
    </row>
    <row r="132" spans="1:24" outlineLevel="6">
      <c r="A132" s="7" t="s">
        <v>23</v>
      </c>
      <c r="B132" s="8" t="s">
        <v>18</v>
      </c>
      <c r="C132" s="8" t="s">
        <v>26</v>
      </c>
      <c r="D132" s="8" t="s">
        <v>86</v>
      </c>
      <c r="E132" s="8" t="s">
        <v>24</v>
      </c>
      <c r="F132" s="25">
        <v>653.03</v>
      </c>
      <c r="G132" s="25"/>
      <c r="H132" s="25"/>
      <c r="I132" s="25"/>
      <c r="J132" s="25"/>
      <c r="K132" s="50">
        <f t="shared" ref="K132" si="69">SUM(F132:J132)</f>
        <v>653.03</v>
      </c>
      <c r="L132" s="9">
        <v>653.03</v>
      </c>
      <c r="M132" s="35">
        <f t="shared" si="38"/>
        <v>0</v>
      </c>
      <c r="N132" s="25"/>
      <c r="O132" s="25"/>
      <c r="P132" s="25"/>
      <c r="Q132" s="30">
        <f t="shared" ref="Q132" si="70">SUM(N132:P132)</f>
        <v>0</v>
      </c>
      <c r="R132" s="9">
        <v>0</v>
      </c>
      <c r="S132" s="25"/>
      <c r="T132" s="25"/>
      <c r="U132" s="25"/>
      <c r="V132" s="30">
        <f t="shared" ref="V132" si="71">SUM(S132:U132)</f>
        <v>0</v>
      </c>
      <c r="W132" s="9">
        <v>0</v>
      </c>
      <c r="X132" s="2"/>
    </row>
    <row r="133" spans="1:24" outlineLevel="4">
      <c r="A133" s="7" t="s">
        <v>33</v>
      </c>
      <c r="B133" s="8" t="s">
        <v>18</v>
      </c>
      <c r="C133" s="8" t="s">
        <v>34</v>
      </c>
      <c r="D133" s="8" t="s">
        <v>86</v>
      </c>
      <c r="E133" s="8"/>
      <c r="F133" s="25">
        <f>F134</f>
        <v>120</v>
      </c>
      <c r="G133" s="25"/>
      <c r="H133" s="25"/>
      <c r="I133" s="25"/>
      <c r="J133" s="25"/>
      <c r="K133" s="50">
        <f>K134</f>
        <v>250.5</v>
      </c>
      <c r="L133" s="9">
        <v>170.5</v>
      </c>
      <c r="M133" s="35">
        <f t="shared" si="38"/>
        <v>-80</v>
      </c>
      <c r="N133" s="25">
        <f>N134</f>
        <v>0</v>
      </c>
      <c r="O133" s="25"/>
      <c r="P133" s="25"/>
      <c r="Q133" s="25">
        <f>Q134</f>
        <v>0</v>
      </c>
      <c r="R133" s="9">
        <v>0</v>
      </c>
      <c r="S133" s="25">
        <f>S134</f>
        <v>0</v>
      </c>
      <c r="T133" s="25"/>
      <c r="U133" s="25"/>
      <c r="V133" s="25">
        <f>V134</f>
        <v>0</v>
      </c>
      <c r="W133" s="9">
        <v>0</v>
      </c>
      <c r="X133" s="2"/>
    </row>
    <row r="134" spans="1:24" outlineLevel="5">
      <c r="A134" s="7" t="s">
        <v>20</v>
      </c>
      <c r="B134" s="8" t="s">
        <v>18</v>
      </c>
      <c r="C134" s="8" t="s">
        <v>34</v>
      </c>
      <c r="D134" s="8" t="s">
        <v>86</v>
      </c>
      <c r="E134" s="8"/>
      <c r="F134" s="25">
        <f>F135</f>
        <v>120</v>
      </c>
      <c r="G134" s="25"/>
      <c r="H134" s="25"/>
      <c r="I134" s="25"/>
      <c r="J134" s="25"/>
      <c r="K134" s="50">
        <f>K135</f>
        <v>250.5</v>
      </c>
      <c r="L134" s="9">
        <v>170.5</v>
      </c>
      <c r="M134" s="35">
        <f t="shared" si="38"/>
        <v>-80</v>
      </c>
      <c r="N134" s="25">
        <f>N135</f>
        <v>0</v>
      </c>
      <c r="O134" s="25"/>
      <c r="P134" s="25"/>
      <c r="Q134" s="25">
        <f>Q135</f>
        <v>0</v>
      </c>
      <c r="R134" s="9">
        <v>0</v>
      </c>
      <c r="S134" s="25">
        <f>S135</f>
        <v>0</v>
      </c>
      <c r="T134" s="25"/>
      <c r="U134" s="25"/>
      <c r="V134" s="25">
        <f>V135</f>
        <v>0</v>
      </c>
      <c r="W134" s="9">
        <v>0</v>
      </c>
      <c r="X134" s="2"/>
    </row>
    <row r="135" spans="1:24" outlineLevel="6">
      <c r="A135" s="7" t="s">
        <v>21</v>
      </c>
      <c r="B135" s="8" t="s">
        <v>18</v>
      </c>
      <c r="C135" s="8" t="s">
        <v>34</v>
      </c>
      <c r="D135" s="8" t="s">
        <v>86</v>
      </c>
      <c r="E135" s="8" t="s">
        <v>22</v>
      </c>
      <c r="F135" s="25">
        <v>120</v>
      </c>
      <c r="G135" s="25">
        <v>80</v>
      </c>
      <c r="H135" s="25"/>
      <c r="I135" s="25"/>
      <c r="J135" s="25">
        <v>50.5</v>
      </c>
      <c r="K135" s="50">
        <f t="shared" ref="K135" si="72">SUM(F135:J135)</f>
        <v>250.5</v>
      </c>
      <c r="L135" s="9">
        <v>170.5</v>
      </c>
      <c r="M135" s="35">
        <f t="shared" si="38"/>
        <v>-80</v>
      </c>
      <c r="N135" s="25"/>
      <c r="O135" s="25"/>
      <c r="P135" s="25"/>
      <c r="Q135" s="30">
        <f t="shared" ref="Q135" si="73">SUM(N135:P135)</f>
        <v>0</v>
      </c>
      <c r="R135" s="9">
        <v>0</v>
      </c>
      <c r="S135" s="25"/>
      <c r="T135" s="25"/>
      <c r="U135" s="25"/>
      <c r="V135" s="30">
        <f t="shared" ref="V135" si="74">SUM(S135:U135)</f>
        <v>0</v>
      </c>
      <c r="W135" s="9">
        <v>0</v>
      </c>
      <c r="X135" s="2"/>
    </row>
    <row r="136" spans="1:24" outlineLevel="2">
      <c r="A136" s="7" t="s">
        <v>87</v>
      </c>
      <c r="B136" s="8"/>
      <c r="C136" s="8"/>
      <c r="D136" s="8" t="s">
        <v>88</v>
      </c>
      <c r="E136" s="8"/>
      <c r="F136" s="25">
        <f>F137</f>
        <v>2234.11</v>
      </c>
      <c r="G136" s="25"/>
      <c r="H136" s="25"/>
      <c r="I136" s="25"/>
      <c r="J136" s="25"/>
      <c r="K136" s="50">
        <f>K137</f>
        <v>2234.11</v>
      </c>
      <c r="L136" s="9">
        <v>2234.11</v>
      </c>
      <c r="M136" s="35">
        <f t="shared" si="38"/>
        <v>0</v>
      </c>
      <c r="N136" s="25">
        <f>N137</f>
        <v>0</v>
      </c>
      <c r="O136" s="25"/>
      <c r="P136" s="25"/>
      <c r="Q136" s="25">
        <f>Q137</f>
        <v>0</v>
      </c>
      <c r="R136" s="9">
        <v>0</v>
      </c>
      <c r="S136" s="25">
        <f>S137</f>
        <v>0</v>
      </c>
      <c r="T136" s="25"/>
      <c r="U136" s="25"/>
      <c r="V136" s="25">
        <f>V137</f>
        <v>0</v>
      </c>
      <c r="W136" s="9">
        <v>0</v>
      </c>
      <c r="X136" s="2"/>
    </row>
    <row r="137" spans="1:24" ht="38.25" outlineLevel="3">
      <c r="A137" s="7" t="s">
        <v>89</v>
      </c>
      <c r="B137" s="8"/>
      <c r="C137" s="8"/>
      <c r="D137" s="8" t="s">
        <v>90</v>
      </c>
      <c r="E137" s="8"/>
      <c r="F137" s="25">
        <f>F138</f>
        <v>2234.11</v>
      </c>
      <c r="G137" s="25"/>
      <c r="H137" s="25"/>
      <c r="I137" s="25"/>
      <c r="J137" s="25"/>
      <c r="K137" s="50">
        <f>K138</f>
        <v>2234.11</v>
      </c>
      <c r="L137" s="9">
        <v>2234.11</v>
      </c>
      <c r="M137" s="35">
        <f t="shared" si="38"/>
        <v>0</v>
      </c>
      <c r="N137" s="25">
        <f>N138</f>
        <v>0</v>
      </c>
      <c r="O137" s="25"/>
      <c r="P137" s="25"/>
      <c r="Q137" s="25">
        <f>Q138</f>
        <v>0</v>
      </c>
      <c r="R137" s="9">
        <v>0</v>
      </c>
      <c r="S137" s="25">
        <f>S138</f>
        <v>0</v>
      </c>
      <c r="T137" s="25"/>
      <c r="U137" s="25"/>
      <c r="V137" s="25">
        <f>V138</f>
        <v>0</v>
      </c>
      <c r="W137" s="9">
        <v>0</v>
      </c>
      <c r="X137" s="2"/>
    </row>
    <row r="138" spans="1:24" outlineLevel="4">
      <c r="A138" s="7" t="s">
        <v>25</v>
      </c>
      <c r="B138" s="8" t="s">
        <v>18</v>
      </c>
      <c r="C138" s="8" t="s">
        <v>26</v>
      </c>
      <c r="D138" s="8" t="s">
        <v>90</v>
      </c>
      <c r="E138" s="8"/>
      <c r="F138" s="25">
        <f>F139</f>
        <v>2234.11</v>
      </c>
      <c r="G138" s="25"/>
      <c r="H138" s="25"/>
      <c r="I138" s="25"/>
      <c r="J138" s="25"/>
      <c r="K138" s="50">
        <f>K139</f>
        <v>2234.11</v>
      </c>
      <c r="L138" s="9">
        <v>2234.11</v>
      </c>
      <c r="M138" s="35">
        <f t="shared" si="38"/>
        <v>0</v>
      </c>
      <c r="N138" s="25">
        <f>N139</f>
        <v>0</v>
      </c>
      <c r="O138" s="25"/>
      <c r="P138" s="25"/>
      <c r="Q138" s="25">
        <f>Q139</f>
        <v>0</v>
      </c>
      <c r="R138" s="9">
        <v>0</v>
      </c>
      <c r="S138" s="25">
        <f>S139</f>
        <v>0</v>
      </c>
      <c r="T138" s="25"/>
      <c r="U138" s="25"/>
      <c r="V138" s="25">
        <f>V139</f>
        <v>0</v>
      </c>
      <c r="W138" s="9">
        <v>0</v>
      </c>
      <c r="X138" s="2"/>
    </row>
    <row r="139" spans="1:24" outlineLevel="5">
      <c r="A139" s="7" t="s">
        <v>20</v>
      </c>
      <c r="B139" s="8" t="s">
        <v>18</v>
      </c>
      <c r="C139" s="8" t="s">
        <v>26</v>
      </c>
      <c r="D139" s="8" t="s">
        <v>90</v>
      </c>
      <c r="E139" s="8"/>
      <c r="F139" s="25">
        <f>F140+F141</f>
        <v>2234.11</v>
      </c>
      <c r="G139" s="25"/>
      <c r="H139" s="25"/>
      <c r="I139" s="25"/>
      <c r="J139" s="25"/>
      <c r="K139" s="50">
        <f>K140+K141</f>
        <v>2234.11</v>
      </c>
      <c r="L139" s="9">
        <v>2234.11</v>
      </c>
      <c r="M139" s="35">
        <f t="shared" si="38"/>
        <v>0</v>
      </c>
      <c r="N139" s="25">
        <f>N140+N141</f>
        <v>0</v>
      </c>
      <c r="O139" s="25"/>
      <c r="P139" s="25"/>
      <c r="Q139" s="25">
        <f>Q140+Q141</f>
        <v>0</v>
      </c>
      <c r="R139" s="9">
        <v>0</v>
      </c>
      <c r="S139" s="25">
        <f>S140+S141</f>
        <v>0</v>
      </c>
      <c r="T139" s="25"/>
      <c r="U139" s="25"/>
      <c r="V139" s="25">
        <f>V140+V141</f>
        <v>0</v>
      </c>
      <c r="W139" s="9">
        <v>0</v>
      </c>
      <c r="X139" s="2"/>
    </row>
    <row r="140" spans="1:24" ht="25.5" outlineLevel="6">
      <c r="A140" s="7" t="s">
        <v>67</v>
      </c>
      <c r="B140" s="8" t="s">
        <v>18</v>
      </c>
      <c r="C140" s="8" t="s">
        <v>26</v>
      </c>
      <c r="D140" s="8" t="s">
        <v>90</v>
      </c>
      <c r="E140" s="8" t="s">
        <v>68</v>
      </c>
      <c r="F140" s="25"/>
      <c r="G140" s="25"/>
      <c r="H140" s="25">
        <v>2234.11</v>
      </c>
      <c r="I140" s="25"/>
      <c r="J140" s="25"/>
      <c r="K140" s="50">
        <f t="shared" ref="K140:K141" si="75">SUM(F140:J140)</f>
        <v>2234.11</v>
      </c>
      <c r="L140" s="9">
        <v>2234.11</v>
      </c>
      <c r="M140" s="35">
        <f t="shared" si="38"/>
        <v>0</v>
      </c>
      <c r="N140" s="25"/>
      <c r="O140" s="25"/>
      <c r="P140" s="25"/>
      <c r="Q140" s="30">
        <f t="shared" ref="Q140:Q141" si="76">SUM(N140:P140)</f>
        <v>0</v>
      </c>
      <c r="R140" s="9">
        <v>0</v>
      </c>
      <c r="S140" s="25"/>
      <c r="T140" s="25"/>
      <c r="U140" s="25"/>
      <c r="V140" s="30">
        <f t="shared" ref="V140:V141" si="77">SUM(S140:U140)</f>
        <v>0</v>
      </c>
      <c r="W140" s="9">
        <v>0</v>
      </c>
      <c r="X140" s="2"/>
    </row>
    <row r="141" spans="1:24" outlineLevel="6">
      <c r="A141" s="7" t="s">
        <v>23</v>
      </c>
      <c r="B141" s="8" t="s">
        <v>18</v>
      </c>
      <c r="C141" s="8" t="s">
        <v>26</v>
      </c>
      <c r="D141" s="8" t="s">
        <v>90</v>
      </c>
      <c r="E141" s="8" t="s">
        <v>24</v>
      </c>
      <c r="F141" s="25">
        <v>2234.11</v>
      </c>
      <c r="G141" s="25"/>
      <c r="H141" s="25">
        <v>-2234.11</v>
      </c>
      <c r="I141" s="25"/>
      <c r="J141" s="25"/>
      <c r="K141" s="50">
        <f t="shared" si="75"/>
        <v>0</v>
      </c>
      <c r="L141" s="9">
        <v>0</v>
      </c>
      <c r="M141" s="35">
        <f t="shared" si="38"/>
        <v>0</v>
      </c>
      <c r="N141" s="25"/>
      <c r="O141" s="25"/>
      <c r="P141" s="25"/>
      <c r="Q141" s="30">
        <f t="shared" si="76"/>
        <v>0</v>
      </c>
      <c r="R141" s="9">
        <v>0</v>
      </c>
      <c r="S141" s="25"/>
      <c r="T141" s="25"/>
      <c r="U141" s="25"/>
      <c r="V141" s="30">
        <f t="shared" si="77"/>
        <v>0</v>
      </c>
      <c r="W141" s="9">
        <v>0</v>
      </c>
      <c r="X141" s="2"/>
    </row>
    <row r="142" spans="1:24" outlineLevel="2">
      <c r="A142" s="7" t="s">
        <v>91</v>
      </c>
      <c r="B142" s="8"/>
      <c r="C142" s="8"/>
      <c r="D142" s="8" t="s">
        <v>92</v>
      </c>
      <c r="E142" s="8"/>
      <c r="F142" s="25">
        <f>F143+F147</f>
        <v>0</v>
      </c>
      <c r="G142" s="25"/>
      <c r="H142" s="25"/>
      <c r="I142" s="25"/>
      <c r="J142" s="25"/>
      <c r="K142" s="50">
        <f>K143+K147</f>
        <v>7226.2800000000007</v>
      </c>
      <c r="L142" s="9">
        <v>7226.2788</v>
      </c>
      <c r="M142" s="35">
        <f t="shared" si="38"/>
        <v>-1.2000000006082701E-3</v>
      </c>
      <c r="N142" s="25">
        <f>N143+N147</f>
        <v>0</v>
      </c>
      <c r="O142" s="25"/>
      <c r="P142" s="25"/>
      <c r="Q142" s="25">
        <f>Q143+Q147</f>
        <v>0</v>
      </c>
      <c r="R142" s="9">
        <v>0</v>
      </c>
      <c r="S142" s="25">
        <f>S143+S147</f>
        <v>0</v>
      </c>
      <c r="T142" s="25"/>
      <c r="U142" s="25"/>
      <c r="V142" s="25">
        <f>V143+V147</f>
        <v>0</v>
      </c>
      <c r="W142" s="9">
        <v>0</v>
      </c>
      <c r="X142" s="2"/>
    </row>
    <row r="143" spans="1:24" ht="38.25" outlineLevel="3">
      <c r="A143" s="7" t="s">
        <v>93</v>
      </c>
      <c r="B143" s="8"/>
      <c r="C143" s="8"/>
      <c r="D143" s="8" t="s">
        <v>94</v>
      </c>
      <c r="E143" s="8"/>
      <c r="F143" s="25">
        <f>F144</f>
        <v>0</v>
      </c>
      <c r="G143" s="25"/>
      <c r="H143" s="25"/>
      <c r="I143" s="25"/>
      <c r="J143" s="25"/>
      <c r="K143" s="50">
        <f>K144</f>
        <v>3351.71</v>
      </c>
      <c r="L143" s="9">
        <v>3351.7109999999998</v>
      </c>
      <c r="M143" s="35">
        <f t="shared" si="38"/>
        <v>9.9999999974897946E-4</v>
      </c>
      <c r="N143" s="25">
        <f>N144</f>
        <v>0</v>
      </c>
      <c r="O143" s="25"/>
      <c r="P143" s="25"/>
      <c r="Q143" s="25">
        <f>Q144</f>
        <v>0</v>
      </c>
      <c r="R143" s="9">
        <v>0</v>
      </c>
      <c r="S143" s="25">
        <f>S144</f>
        <v>0</v>
      </c>
      <c r="T143" s="25"/>
      <c r="U143" s="25"/>
      <c r="V143" s="25">
        <f>V144</f>
        <v>0</v>
      </c>
      <c r="W143" s="9">
        <v>0</v>
      </c>
      <c r="X143" s="2"/>
    </row>
    <row r="144" spans="1:24" outlineLevel="4">
      <c r="A144" s="7" t="s">
        <v>25</v>
      </c>
      <c r="B144" s="8" t="s">
        <v>18</v>
      </c>
      <c r="C144" s="8" t="s">
        <v>26</v>
      </c>
      <c r="D144" s="8" t="s">
        <v>94</v>
      </c>
      <c r="E144" s="8"/>
      <c r="F144" s="25">
        <f>F145</f>
        <v>0</v>
      </c>
      <c r="G144" s="25"/>
      <c r="H144" s="25"/>
      <c r="I144" s="25"/>
      <c r="J144" s="25"/>
      <c r="K144" s="50">
        <f>K145</f>
        <v>3351.71</v>
      </c>
      <c r="L144" s="9">
        <v>3351.7109999999998</v>
      </c>
      <c r="M144" s="35">
        <f t="shared" si="38"/>
        <v>9.9999999974897946E-4</v>
      </c>
      <c r="N144" s="25">
        <f>N145</f>
        <v>0</v>
      </c>
      <c r="O144" s="25"/>
      <c r="P144" s="25"/>
      <c r="Q144" s="25">
        <f>Q145</f>
        <v>0</v>
      </c>
      <c r="R144" s="9">
        <v>0</v>
      </c>
      <c r="S144" s="25">
        <f>S145</f>
        <v>0</v>
      </c>
      <c r="T144" s="25"/>
      <c r="U144" s="25"/>
      <c r="V144" s="25">
        <f>V145</f>
        <v>0</v>
      </c>
      <c r="W144" s="9">
        <v>0</v>
      </c>
      <c r="X144" s="2"/>
    </row>
    <row r="145" spans="1:24" outlineLevel="5">
      <c r="A145" s="7" t="s">
        <v>20</v>
      </c>
      <c r="B145" s="8" t="s">
        <v>18</v>
      </c>
      <c r="C145" s="8" t="s">
        <v>26</v>
      </c>
      <c r="D145" s="8" t="s">
        <v>94</v>
      </c>
      <c r="E145" s="8"/>
      <c r="F145" s="25">
        <f>F146</f>
        <v>0</v>
      </c>
      <c r="G145" s="25"/>
      <c r="H145" s="25"/>
      <c r="I145" s="25"/>
      <c r="J145" s="25"/>
      <c r="K145" s="50">
        <f>K146</f>
        <v>3351.71</v>
      </c>
      <c r="L145" s="9">
        <v>3351.7109999999998</v>
      </c>
      <c r="M145" s="35">
        <f t="shared" si="38"/>
        <v>9.9999999974897946E-4</v>
      </c>
      <c r="N145" s="25">
        <f>N146</f>
        <v>0</v>
      </c>
      <c r="O145" s="25"/>
      <c r="P145" s="25"/>
      <c r="Q145" s="25">
        <f>Q146</f>
        <v>0</v>
      </c>
      <c r="R145" s="9">
        <v>0</v>
      </c>
      <c r="S145" s="25">
        <f>S146</f>
        <v>0</v>
      </c>
      <c r="T145" s="25"/>
      <c r="U145" s="25"/>
      <c r="V145" s="25">
        <f>V146</f>
        <v>0</v>
      </c>
      <c r="W145" s="9">
        <v>0</v>
      </c>
      <c r="X145" s="2"/>
    </row>
    <row r="146" spans="1:24" outlineLevel="6">
      <c r="A146" s="7" t="s">
        <v>23</v>
      </c>
      <c r="B146" s="8" t="s">
        <v>18</v>
      </c>
      <c r="C146" s="8" t="s">
        <v>26</v>
      </c>
      <c r="D146" s="8" t="s">
        <v>94</v>
      </c>
      <c r="E146" s="8" t="s">
        <v>24</v>
      </c>
      <c r="F146" s="25"/>
      <c r="G146" s="25">
        <f>3351.71-H146</f>
        <v>2441.9499999999998</v>
      </c>
      <c r="H146" s="38">
        <v>909.76</v>
      </c>
      <c r="I146" s="38"/>
      <c r="J146" s="25"/>
      <c r="K146" s="50">
        <f t="shared" ref="K146" si="78">SUM(F146:J146)</f>
        <v>3351.71</v>
      </c>
      <c r="L146" s="9">
        <v>3351.7109999999998</v>
      </c>
      <c r="M146" s="35">
        <f t="shared" si="38"/>
        <v>9.9999999974897946E-4</v>
      </c>
      <c r="N146" s="25"/>
      <c r="O146" s="25"/>
      <c r="P146" s="25"/>
      <c r="Q146" s="30">
        <f t="shared" ref="Q146" si="79">SUM(N146:P146)</f>
        <v>0</v>
      </c>
      <c r="R146" s="9">
        <v>0</v>
      </c>
      <c r="S146" s="25"/>
      <c r="T146" s="25"/>
      <c r="U146" s="25"/>
      <c r="V146" s="30">
        <f t="shared" ref="V146" si="80">SUM(S146:U146)</f>
        <v>0</v>
      </c>
      <c r="W146" s="9">
        <v>0</v>
      </c>
      <c r="X146" s="2"/>
    </row>
    <row r="147" spans="1:24" ht="51" outlineLevel="3">
      <c r="A147" s="7" t="s">
        <v>95</v>
      </c>
      <c r="B147" s="8"/>
      <c r="C147" s="8"/>
      <c r="D147" s="8" t="s">
        <v>96</v>
      </c>
      <c r="E147" s="8"/>
      <c r="F147" s="25">
        <f>F148+F151+F154</f>
        <v>0</v>
      </c>
      <c r="G147" s="25"/>
      <c r="H147" s="25"/>
      <c r="I147" s="25"/>
      <c r="J147" s="25"/>
      <c r="K147" s="50">
        <f>K148+K151+K154</f>
        <v>3874.5700000000006</v>
      </c>
      <c r="L147" s="9">
        <v>3874.5677999999998</v>
      </c>
      <c r="M147" s="35">
        <f t="shared" si="38"/>
        <v>-2.2000000008119969E-3</v>
      </c>
      <c r="N147" s="25">
        <f>N148+N151+N154</f>
        <v>0</v>
      </c>
      <c r="O147" s="25"/>
      <c r="P147" s="25"/>
      <c r="Q147" s="25">
        <f>Q148+Q151+Q154</f>
        <v>0</v>
      </c>
      <c r="R147" s="9">
        <v>0</v>
      </c>
      <c r="S147" s="25">
        <f>S148+S151+S154</f>
        <v>0</v>
      </c>
      <c r="T147" s="25"/>
      <c r="U147" s="25"/>
      <c r="V147" s="25">
        <f>V148+V151+V154</f>
        <v>0</v>
      </c>
      <c r="W147" s="9">
        <v>0</v>
      </c>
      <c r="X147" s="2"/>
    </row>
    <row r="148" spans="1:24" outlineLevel="4">
      <c r="A148" s="7" t="s">
        <v>17</v>
      </c>
      <c r="B148" s="8" t="s">
        <v>18</v>
      </c>
      <c r="C148" s="8" t="s">
        <v>19</v>
      </c>
      <c r="D148" s="8" t="s">
        <v>96</v>
      </c>
      <c r="E148" s="8"/>
      <c r="F148" s="25">
        <f>F149</f>
        <v>0</v>
      </c>
      <c r="G148" s="25"/>
      <c r="H148" s="25"/>
      <c r="I148" s="25"/>
      <c r="J148" s="25"/>
      <c r="K148" s="50">
        <f>K149</f>
        <v>103.53</v>
      </c>
      <c r="L148" s="9">
        <v>103.526</v>
      </c>
      <c r="M148" s="35">
        <f t="shared" si="38"/>
        <v>-4.0000000000048885E-3</v>
      </c>
      <c r="N148" s="25">
        <f>N149</f>
        <v>0</v>
      </c>
      <c r="O148" s="25"/>
      <c r="P148" s="25"/>
      <c r="Q148" s="25">
        <f>Q149</f>
        <v>0</v>
      </c>
      <c r="R148" s="9">
        <v>0</v>
      </c>
      <c r="S148" s="25">
        <f>S149</f>
        <v>0</v>
      </c>
      <c r="T148" s="25"/>
      <c r="U148" s="25"/>
      <c r="V148" s="25">
        <f>V149</f>
        <v>0</v>
      </c>
      <c r="W148" s="9">
        <v>0</v>
      </c>
      <c r="X148" s="2"/>
    </row>
    <row r="149" spans="1:24" outlineLevel="5">
      <c r="A149" s="7" t="s">
        <v>20</v>
      </c>
      <c r="B149" s="8" t="s">
        <v>18</v>
      </c>
      <c r="C149" s="8" t="s">
        <v>19</v>
      </c>
      <c r="D149" s="8" t="s">
        <v>96</v>
      </c>
      <c r="E149" s="8"/>
      <c r="F149" s="25">
        <f>F150</f>
        <v>0</v>
      </c>
      <c r="G149" s="25"/>
      <c r="H149" s="25"/>
      <c r="I149" s="25"/>
      <c r="J149" s="25"/>
      <c r="K149" s="50">
        <f>K150</f>
        <v>103.53</v>
      </c>
      <c r="L149" s="9">
        <v>103.526</v>
      </c>
      <c r="M149" s="35">
        <f t="shared" ref="M149:M212" si="81">L149-K149</f>
        <v>-4.0000000000048885E-3</v>
      </c>
      <c r="N149" s="25">
        <f>N150</f>
        <v>0</v>
      </c>
      <c r="O149" s="25"/>
      <c r="P149" s="25"/>
      <c r="Q149" s="25">
        <f>Q150</f>
        <v>0</v>
      </c>
      <c r="R149" s="9">
        <v>0</v>
      </c>
      <c r="S149" s="25">
        <f>S150</f>
        <v>0</v>
      </c>
      <c r="T149" s="25"/>
      <c r="U149" s="25"/>
      <c r="V149" s="25">
        <f>V150</f>
        <v>0</v>
      </c>
      <c r="W149" s="9">
        <v>0</v>
      </c>
      <c r="X149" s="2"/>
    </row>
    <row r="150" spans="1:24" outlineLevel="6">
      <c r="A150" s="7" t="s">
        <v>21</v>
      </c>
      <c r="B150" s="8" t="s">
        <v>18</v>
      </c>
      <c r="C150" s="8" t="s">
        <v>19</v>
      </c>
      <c r="D150" s="8" t="s">
        <v>96</v>
      </c>
      <c r="E150" s="8" t="s">
        <v>22</v>
      </c>
      <c r="F150" s="25"/>
      <c r="G150" s="25"/>
      <c r="H150" s="38">
        <f>103.53-G150-J150</f>
        <v>64.78</v>
      </c>
      <c r="I150" s="38"/>
      <c r="J150" s="25">
        <v>38.75</v>
      </c>
      <c r="K150" s="50">
        <f t="shared" ref="K150" si="82">SUM(F150:J150)</f>
        <v>103.53</v>
      </c>
      <c r="L150" s="9">
        <v>103.526</v>
      </c>
      <c r="M150" s="35">
        <f t="shared" si="81"/>
        <v>-4.0000000000048885E-3</v>
      </c>
      <c r="N150" s="25"/>
      <c r="O150" s="25"/>
      <c r="P150" s="25"/>
      <c r="Q150" s="30">
        <f t="shared" ref="Q150" si="83">SUM(N150:P150)</f>
        <v>0</v>
      </c>
      <c r="R150" s="9">
        <v>0</v>
      </c>
      <c r="S150" s="25"/>
      <c r="T150" s="25"/>
      <c r="U150" s="25"/>
      <c r="V150" s="30">
        <f t="shared" ref="V150" si="84">SUM(S150:U150)</f>
        <v>0</v>
      </c>
      <c r="W150" s="9">
        <v>0</v>
      </c>
      <c r="X150" s="2"/>
    </row>
    <row r="151" spans="1:24" outlineLevel="4">
      <c r="A151" s="7" t="s">
        <v>25</v>
      </c>
      <c r="B151" s="8" t="s">
        <v>18</v>
      </c>
      <c r="C151" s="8" t="s">
        <v>26</v>
      </c>
      <c r="D151" s="8" t="s">
        <v>96</v>
      </c>
      <c r="E151" s="8"/>
      <c r="F151" s="25">
        <f>F152</f>
        <v>0</v>
      </c>
      <c r="G151" s="25"/>
      <c r="H151" s="25"/>
      <c r="I151" s="25"/>
      <c r="J151" s="25"/>
      <c r="K151" s="50">
        <f>K152</f>
        <v>2182.4</v>
      </c>
      <c r="L151" s="9">
        <v>2182.4007999999999</v>
      </c>
      <c r="M151" s="35">
        <f t="shared" si="81"/>
        <v>7.9999999979918357E-4</v>
      </c>
      <c r="N151" s="25">
        <f>N152</f>
        <v>0</v>
      </c>
      <c r="O151" s="25"/>
      <c r="P151" s="25"/>
      <c r="Q151" s="25">
        <f>Q152</f>
        <v>0</v>
      </c>
      <c r="R151" s="9">
        <v>0</v>
      </c>
      <c r="S151" s="25">
        <f>S152</f>
        <v>0</v>
      </c>
      <c r="T151" s="25"/>
      <c r="U151" s="25"/>
      <c r="V151" s="25">
        <f>V152</f>
        <v>0</v>
      </c>
      <c r="W151" s="9">
        <v>0</v>
      </c>
      <c r="X151" s="2"/>
    </row>
    <row r="152" spans="1:24" outlineLevel="5">
      <c r="A152" s="7" t="s">
        <v>20</v>
      </c>
      <c r="B152" s="8" t="s">
        <v>18</v>
      </c>
      <c r="C152" s="8" t="s">
        <v>26</v>
      </c>
      <c r="D152" s="8" t="s">
        <v>96</v>
      </c>
      <c r="E152" s="8"/>
      <c r="F152" s="25">
        <f>F153</f>
        <v>0</v>
      </c>
      <c r="G152" s="25"/>
      <c r="H152" s="25"/>
      <c r="I152" s="25"/>
      <c r="J152" s="25"/>
      <c r="K152" s="50">
        <f>K153</f>
        <v>2182.4</v>
      </c>
      <c r="L152" s="9">
        <v>2182.4007999999999</v>
      </c>
      <c r="M152" s="35">
        <f t="shared" si="81"/>
        <v>7.9999999979918357E-4</v>
      </c>
      <c r="N152" s="25">
        <f>N153</f>
        <v>0</v>
      </c>
      <c r="O152" s="25"/>
      <c r="P152" s="25"/>
      <c r="Q152" s="25">
        <f>Q153</f>
        <v>0</v>
      </c>
      <c r="R152" s="9">
        <v>0</v>
      </c>
      <c r="S152" s="25">
        <f>S153</f>
        <v>0</v>
      </c>
      <c r="T152" s="25"/>
      <c r="U152" s="25"/>
      <c r="V152" s="25">
        <f>V153</f>
        <v>0</v>
      </c>
      <c r="W152" s="9">
        <v>0</v>
      </c>
      <c r="X152" s="2"/>
    </row>
    <row r="153" spans="1:24" outlineLevel="6">
      <c r="A153" s="7" t="s">
        <v>21</v>
      </c>
      <c r="B153" s="8" t="s">
        <v>18</v>
      </c>
      <c r="C153" s="8" t="s">
        <v>26</v>
      </c>
      <c r="D153" s="8" t="s">
        <v>96</v>
      </c>
      <c r="E153" s="8" t="s">
        <v>22</v>
      </c>
      <c r="F153" s="25"/>
      <c r="G153" s="25"/>
      <c r="H153" s="38">
        <v>2182.4</v>
      </c>
      <c r="I153" s="38"/>
      <c r="J153" s="25"/>
      <c r="K153" s="50">
        <f t="shared" ref="K153" si="85">SUM(F153:J153)</f>
        <v>2182.4</v>
      </c>
      <c r="L153" s="9">
        <v>2182.4007999999999</v>
      </c>
      <c r="M153" s="35">
        <f t="shared" si="81"/>
        <v>7.9999999979918357E-4</v>
      </c>
      <c r="N153" s="25"/>
      <c r="O153" s="25"/>
      <c r="P153" s="25"/>
      <c r="Q153" s="30">
        <f t="shared" ref="Q153" si="86">SUM(N153:P153)</f>
        <v>0</v>
      </c>
      <c r="R153" s="9">
        <v>0</v>
      </c>
      <c r="S153" s="25"/>
      <c r="T153" s="25"/>
      <c r="U153" s="25"/>
      <c r="V153" s="30">
        <f t="shared" ref="V153" si="87">SUM(S153:U153)</f>
        <v>0</v>
      </c>
      <c r="W153" s="9">
        <v>0</v>
      </c>
      <c r="X153" s="2"/>
    </row>
    <row r="154" spans="1:24" outlineLevel="4">
      <c r="A154" s="7" t="s">
        <v>33</v>
      </c>
      <c r="B154" s="8" t="s">
        <v>18</v>
      </c>
      <c r="C154" s="8" t="s">
        <v>34</v>
      </c>
      <c r="D154" s="8" t="s">
        <v>96</v>
      </c>
      <c r="E154" s="8"/>
      <c r="F154" s="25">
        <f>F155</f>
        <v>0</v>
      </c>
      <c r="G154" s="25"/>
      <c r="H154" s="25"/>
      <c r="I154" s="25"/>
      <c r="J154" s="25"/>
      <c r="K154" s="50">
        <f>K155</f>
        <v>1588.64</v>
      </c>
      <c r="L154" s="9">
        <v>1588.6410000000001</v>
      </c>
      <c r="M154" s="35">
        <f t="shared" si="81"/>
        <v>9.9999999997635314E-4</v>
      </c>
      <c r="N154" s="25">
        <f>N155</f>
        <v>0</v>
      </c>
      <c r="O154" s="25"/>
      <c r="P154" s="25"/>
      <c r="Q154" s="25">
        <f>Q155</f>
        <v>0</v>
      </c>
      <c r="R154" s="9">
        <v>0</v>
      </c>
      <c r="S154" s="25">
        <f>S155</f>
        <v>0</v>
      </c>
      <c r="T154" s="25"/>
      <c r="U154" s="25"/>
      <c r="V154" s="25">
        <f>V155</f>
        <v>0</v>
      </c>
      <c r="W154" s="9">
        <v>0</v>
      </c>
      <c r="X154" s="2"/>
    </row>
    <row r="155" spans="1:24" outlineLevel="5">
      <c r="A155" s="7" t="s">
        <v>20</v>
      </c>
      <c r="B155" s="8" t="s">
        <v>18</v>
      </c>
      <c r="C155" s="8" t="s">
        <v>34</v>
      </c>
      <c r="D155" s="8" t="s">
        <v>96</v>
      </c>
      <c r="E155" s="8"/>
      <c r="F155" s="25">
        <f>F156</f>
        <v>0</v>
      </c>
      <c r="G155" s="25"/>
      <c r="H155" s="25"/>
      <c r="I155" s="25"/>
      <c r="J155" s="25"/>
      <c r="K155" s="50">
        <f>K156</f>
        <v>1588.64</v>
      </c>
      <c r="L155" s="9">
        <v>1588.6410000000001</v>
      </c>
      <c r="M155" s="35">
        <f t="shared" si="81"/>
        <v>9.9999999997635314E-4</v>
      </c>
      <c r="N155" s="25">
        <f>N156</f>
        <v>0</v>
      </c>
      <c r="O155" s="25"/>
      <c r="P155" s="25"/>
      <c r="Q155" s="25">
        <f>Q156</f>
        <v>0</v>
      </c>
      <c r="R155" s="9">
        <v>0</v>
      </c>
      <c r="S155" s="25">
        <f>S156</f>
        <v>0</v>
      </c>
      <c r="T155" s="25"/>
      <c r="U155" s="25"/>
      <c r="V155" s="25">
        <f>V156</f>
        <v>0</v>
      </c>
      <c r="W155" s="9">
        <v>0</v>
      </c>
      <c r="X155" s="2"/>
    </row>
    <row r="156" spans="1:24" outlineLevel="6">
      <c r="A156" s="7" t="s">
        <v>21</v>
      </c>
      <c r="B156" s="8" t="s">
        <v>18</v>
      </c>
      <c r="C156" s="8" t="s">
        <v>34</v>
      </c>
      <c r="D156" s="8" t="s">
        <v>96</v>
      </c>
      <c r="E156" s="8" t="s">
        <v>22</v>
      </c>
      <c r="F156" s="25"/>
      <c r="G156" s="25"/>
      <c r="H156" s="38">
        <v>1588.64</v>
      </c>
      <c r="I156" s="38"/>
      <c r="J156" s="25"/>
      <c r="K156" s="50">
        <f t="shared" ref="K156" si="88">SUM(F156:J156)</f>
        <v>1588.64</v>
      </c>
      <c r="L156" s="9">
        <v>1588.6410000000001</v>
      </c>
      <c r="M156" s="35">
        <f t="shared" si="81"/>
        <v>9.9999999997635314E-4</v>
      </c>
      <c r="N156" s="25"/>
      <c r="O156" s="25"/>
      <c r="P156" s="25"/>
      <c r="Q156" s="30">
        <f t="shared" ref="Q156" si="89">SUM(N156:P156)</f>
        <v>0</v>
      </c>
      <c r="R156" s="9">
        <v>0</v>
      </c>
      <c r="S156" s="25"/>
      <c r="T156" s="25"/>
      <c r="U156" s="25"/>
      <c r="V156" s="30">
        <f t="shared" ref="V156" si="90">SUM(S156:U156)</f>
        <v>0</v>
      </c>
      <c r="W156" s="9">
        <v>0</v>
      </c>
      <c r="X156" s="2"/>
    </row>
    <row r="157" spans="1:24" outlineLevel="2">
      <c r="A157" s="7" t="s">
        <v>87</v>
      </c>
      <c r="B157" s="8"/>
      <c r="C157" s="8"/>
      <c r="D157" s="8" t="s">
        <v>97</v>
      </c>
      <c r="E157" s="8"/>
      <c r="F157" s="25">
        <f>F158</f>
        <v>0</v>
      </c>
      <c r="G157" s="25"/>
      <c r="H157" s="25"/>
      <c r="I157" s="25"/>
      <c r="J157" s="25"/>
      <c r="K157" s="50">
        <f>K158</f>
        <v>0</v>
      </c>
      <c r="L157" s="9">
        <v>0</v>
      </c>
      <c r="M157" s="35">
        <f t="shared" si="81"/>
        <v>0</v>
      </c>
      <c r="N157" s="25">
        <f>N158</f>
        <v>0</v>
      </c>
      <c r="O157" s="25"/>
      <c r="P157" s="25"/>
      <c r="Q157" s="25">
        <f>Q158</f>
        <v>0</v>
      </c>
      <c r="R157" s="9">
        <v>0</v>
      </c>
      <c r="S157" s="25">
        <f>S158</f>
        <v>0</v>
      </c>
      <c r="T157" s="25"/>
      <c r="U157" s="25"/>
      <c r="V157" s="25">
        <f>V158</f>
        <v>0</v>
      </c>
      <c r="W157" s="9">
        <v>4442.3100000000004</v>
      </c>
      <c r="X157" s="2"/>
    </row>
    <row r="158" spans="1:24" ht="38.25" outlineLevel="3">
      <c r="A158" s="7" t="s">
        <v>98</v>
      </c>
      <c r="B158" s="8"/>
      <c r="C158" s="8"/>
      <c r="D158" s="8" t="s">
        <v>99</v>
      </c>
      <c r="E158" s="8"/>
      <c r="F158" s="25">
        <f>F159</f>
        <v>0</v>
      </c>
      <c r="G158" s="25"/>
      <c r="H158" s="25"/>
      <c r="I158" s="25"/>
      <c r="J158" s="25"/>
      <c r="K158" s="50">
        <f>K159</f>
        <v>0</v>
      </c>
      <c r="L158" s="9">
        <v>0</v>
      </c>
      <c r="M158" s="35">
        <f t="shared" si="81"/>
        <v>0</v>
      </c>
      <c r="N158" s="25">
        <f>N159</f>
        <v>0</v>
      </c>
      <c r="O158" s="25"/>
      <c r="P158" s="25"/>
      <c r="Q158" s="25">
        <f>Q159</f>
        <v>0</v>
      </c>
      <c r="R158" s="9">
        <v>0</v>
      </c>
      <c r="S158" s="25">
        <f>S159</f>
        <v>0</v>
      </c>
      <c r="T158" s="25"/>
      <c r="U158" s="25"/>
      <c r="V158" s="25">
        <f>V159</f>
        <v>0</v>
      </c>
      <c r="W158" s="9">
        <v>4442.3100000000004</v>
      </c>
      <c r="X158" s="2"/>
    </row>
    <row r="159" spans="1:24" outlineLevel="4">
      <c r="A159" s="7" t="s">
        <v>25</v>
      </c>
      <c r="B159" s="8" t="s">
        <v>18</v>
      </c>
      <c r="C159" s="8" t="s">
        <v>26</v>
      </c>
      <c r="D159" s="8" t="s">
        <v>99</v>
      </c>
      <c r="E159" s="8"/>
      <c r="F159" s="25">
        <f>F160</f>
        <v>0</v>
      </c>
      <c r="G159" s="25"/>
      <c r="H159" s="25"/>
      <c r="I159" s="25"/>
      <c r="J159" s="25"/>
      <c r="K159" s="50">
        <f>K160</f>
        <v>0</v>
      </c>
      <c r="L159" s="9">
        <v>0</v>
      </c>
      <c r="M159" s="35">
        <f t="shared" si="81"/>
        <v>0</v>
      </c>
      <c r="N159" s="25">
        <f>N160</f>
        <v>0</v>
      </c>
      <c r="O159" s="25"/>
      <c r="P159" s="25"/>
      <c r="Q159" s="25">
        <f>Q160</f>
        <v>0</v>
      </c>
      <c r="R159" s="9">
        <v>0</v>
      </c>
      <c r="S159" s="25">
        <f>S160</f>
        <v>0</v>
      </c>
      <c r="T159" s="25"/>
      <c r="U159" s="25"/>
      <c r="V159" s="25">
        <f>V160</f>
        <v>0</v>
      </c>
      <c r="W159" s="9">
        <v>4442.3100000000004</v>
      </c>
      <c r="X159" s="2"/>
    </row>
    <row r="160" spans="1:24" outlineLevel="5">
      <c r="A160" s="7" t="s">
        <v>20</v>
      </c>
      <c r="B160" s="8" t="s">
        <v>18</v>
      </c>
      <c r="C160" s="8" t="s">
        <v>26</v>
      </c>
      <c r="D160" s="8" t="s">
        <v>99</v>
      </c>
      <c r="E160" s="8"/>
      <c r="F160" s="25">
        <f>F161</f>
        <v>0</v>
      </c>
      <c r="G160" s="25"/>
      <c r="H160" s="25"/>
      <c r="I160" s="25"/>
      <c r="J160" s="25"/>
      <c r="K160" s="50">
        <f>K161</f>
        <v>0</v>
      </c>
      <c r="L160" s="9">
        <v>0</v>
      </c>
      <c r="M160" s="35">
        <f t="shared" si="81"/>
        <v>0</v>
      </c>
      <c r="N160" s="25">
        <f>N161</f>
        <v>0</v>
      </c>
      <c r="O160" s="25"/>
      <c r="P160" s="25"/>
      <c r="Q160" s="25">
        <f>Q161</f>
        <v>0</v>
      </c>
      <c r="R160" s="9">
        <v>0</v>
      </c>
      <c r="S160" s="25">
        <f>S161</f>
        <v>0</v>
      </c>
      <c r="T160" s="25"/>
      <c r="U160" s="25"/>
      <c r="V160" s="25">
        <f>V161</f>
        <v>0</v>
      </c>
      <c r="W160" s="9">
        <v>4442.3100000000004</v>
      </c>
      <c r="X160" s="2"/>
    </row>
    <row r="161" spans="1:24" outlineLevel="6">
      <c r="A161" s="7" t="s">
        <v>23</v>
      </c>
      <c r="B161" s="8" t="s">
        <v>18</v>
      </c>
      <c r="C161" s="8" t="s">
        <v>26</v>
      </c>
      <c r="D161" s="8" t="s">
        <v>99</v>
      </c>
      <c r="E161" s="8" t="s">
        <v>24</v>
      </c>
      <c r="F161" s="25"/>
      <c r="G161" s="25"/>
      <c r="H161" s="25"/>
      <c r="I161" s="25"/>
      <c r="J161" s="25"/>
      <c r="K161" s="50">
        <f t="shared" ref="K161" si="91">SUM(F161:J161)</f>
        <v>0</v>
      </c>
      <c r="L161" s="9">
        <v>0</v>
      </c>
      <c r="M161" s="35">
        <f t="shared" si="81"/>
        <v>0</v>
      </c>
      <c r="N161" s="25"/>
      <c r="O161" s="25"/>
      <c r="P161" s="25"/>
      <c r="Q161" s="30">
        <f t="shared" ref="Q161" si="92">SUM(N161:P161)</f>
        <v>0</v>
      </c>
      <c r="R161" s="9">
        <v>0</v>
      </c>
      <c r="S161" s="25"/>
      <c r="T161" s="25"/>
      <c r="U161" s="25"/>
      <c r="V161" s="30">
        <f t="shared" ref="V161" si="93">SUM(S161:U161)</f>
        <v>0</v>
      </c>
      <c r="W161" s="9">
        <v>4442.3100000000004</v>
      </c>
      <c r="X161" s="2"/>
    </row>
    <row r="162" spans="1:24" s="18" customFormat="1" ht="25.5">
      <c r="A162" s="14" t="s">
        <v>100</v>
      </c>
      <c r="B162" s="15"/>
      <c r="C162" s="15"/>
      <c r="D162" s="15" t="s">
        <v>101</v>
      </c>
      <c r="E162" s="15"/>
      <c r="F162" s="24">
        <f>F163+F185+F239+F267+F273</f>
        <v>31189.329999999998</v>
      </c>
      <c r="G162" s="24"/>
      <c r="H162" s="24"/>
      <c r="I162" s="24"/>
      <c r="J162" s="24"/>
      <c r="K162" s="49">
        <f>K163+K185+K239+K267+K273</f>
        <v>31230.059999999998</v>
      </c>
      <c r="L162" s="16">
        <v>31230.053</v>
      </c>
      <c r="M162" s="35">
        <f t="shared" si="81"/>
        <v>-6.9999999977881089E-3</v>
      </c>
      <c r="N162" s="24">
        <f>N163+N185+N239+N267+N273</f>
        <v>0</v>
      </c>
      <c r="O162" s="24"/>
      <c r="P162" s="24"/>
      <c r="Q162" s="24">
        <f>Q163+Q185+Q239+Q267+Q273</f>
        <v>0</v>
      </c>
      <c r="R162" s="16">
        <v>29199.227999999999</v>
      </c>
      <c r="S162" s="24">
        <f>S163+S185+S239+S267+S273</f>
        <v>0</v>
      </c>
      <c r="T162" s="24"/>
      <c r="U162" s="24"/>
      <c r="V162" s="24">
        <f>V163+V185+V239+V267+V273</f>
        <v>0</v>
      </c>
      <c r="W162" s="16">
        <v>29416.538</v>
      </c>
      <c r="X162" s="17"/>
    </row>
    <row r="163" spans="1:24" ht="25.5" outlineLevel="1">
      <c r="A163" s="7" t="s">
        <v>100</v>
      </c>
      <c r="B163" s="8"/>
      <c r="C163" s="8"/>
      <c r="D163" s="8" t="s">
        <v>101</v>
      </c>
      <c r="E163" s="8"/>
      <c r="F163" s="25">
        <f>F164</f>
        <v>5651.130000000001</v>
      </c>
      <c r="G163" s="25"/>
      <c r="H163" s="25"/>
      <c r="I163" s="25"/>
      <c r="J163" s="25"/>
      <c r="K163" s="50">
        <f>K164</f>
        <v>5651.130000000001</v>
      </c>
      <c r="L163" s="9">
        <v>5651.13</v>
      </c>
      <c r="M163" s="35">
        <f t="shared" si="81"/>
        <v>0</v>
      </c>
      <c r="N163" s="25">
        <f>N164</f>
        <v>0</v>
      </c>
      <c r="O163" s="25"/>
      <c r="P163" s="25"/>
      <c r="Q163" s="25">
        <f>Q164</f>
        <v>0</v>
      </c>
      <c r="R163" s="9">
        <v>5743.93</v>
      </c>
      <c r="S163" s="25">
        <f>S164</f>
        <v>0</v>
      </c>
      <c r="T163" s="25"/>
      <c r="U163" s="25"/>
      <c r="V163" s="25">
        <f>V164</f>
        <v>0</v>
      </c>
      <c r="W163" s="9">
        <v>5840.45</v>
      </c>
      <c r="X163" s="2"/>
    </row>
    <row r="164" spans="1:24" ht="38.25" outlineLevel="2">
      <c r="A164" s="7" t="s">
        <v>102</v>
      </c>
      <c r="B164" s="8"/>
      <c r="C164" s="8"/>
      <c r="D164" s="8" t="s">
        <v>103</v>
      </c>
      <c r="E164" s="8"/>
      <c r="F164" s="25">
        <f>F165+F170+F175+F180</f>
        <v>5651.130000000001</v>
      </c>
      <c r="G164" s="25"/>
      <c r="H164" s="25"/>
      <c r="I164" s="25"/>
      <c r="J164" s="25"/>
      <c r="K164" s="50">
        <f>K165+K170+K175+K180</f>
        <v>5651.130000000001</v>
      </c>
      <c r="L164" s="9">
        <v>5651.13</v>
      </c>
      <c r="M164" s="35">
        <f t="shared" si="81"/>
        <v>0</v>
      </c>
      <c r="N164" s="25">
        <f>N165+N170+N175+N180</f>
        <v>0</v>
      </c>
      <c r="O164" s="25"/>
      <c r="P164" s="25"/>
      <c r="Q164" s="25">
        <f>Q165+Q170+Q175+Q180</f>
        <v>0</v>
      </c>
      <c r="R164" s="9">
        <v>5743.93</v>
      </c>
      <c r="S164" s="25">
        <f>S165+S170+S175+S180</f>
        <v>0</v>
      </c>
      <c r="T164" s="25"/>
      <c r="U164" s="25"/>
      <c r="V164" s="25">
        <f>V165+V170+V175+V180</f>
        <v>0</v>
      </c>
      <c r="W164" s="9">
        <v>5840.45</v>
      </c>
      <c r="X164" s="2"/>
    </row>
    <row r="165" spans="1:24" ht="63.75" outlineLevel="3">
      <c r="A165" s="7" t="s">
        <v>104</v>
      </c>
      <c r="B165" s="8"/>
      <c r="C165" s="8"/>
      <c r="D165" s="8" t="s">
        <v>105</v>
      </c>
      <c r="E165" s="8"/>
      <c r="F165" s="25">
        <f>F166</f>
        <v>1026.67</v>
      </c>
      <c r="G165" s="25"/>
      <c r="H165" s="25"/>
      <c r="I165" s="25"/>
      <c r="J165" s="25"/>
      <c r="K165" s="50">
        <f>K166</f>
        <v>1026.67</v>
      </c>
      <c r="L165" s="9">
        <v>1026.67</v>
      </c>
      <c r="M165" s="35">
        <f t="shared" si="81"/>
        <v>0</v>
      </c>
      <c r="N165" s="25">
        <f>N166</f>
        <v>0</v>
      </c>
      <c r="O165" s="25"/>
      <c r="P165" s="25"/>
      <c r="Q165" s="25">
        <f>Q166</f>
        <v>0</v>
      </c>
      <c r="R165" s="9">
        <v>1067.73</v>
      </c>
      <c r="S165" s="25">
        <f>S166</f>
        <v>0</v>
      </c>
      <c r="T165" s="25"/>
      <c r="U165" s="25"/>
      <c r="V165" s="25">
        <f>V166</f>
        <v>0</v>
      </c>
      <c r="W165" s="9">
        <v>1110.44</v>
      </c>
      <c r="X165" s="2"/>
    </row>
    <row r="166" spans="1:24" outlineLevel="4">
      <c r="A166" s="7" t="s">
        <v>106</v>
      </c>
      <c r="B166" s="8" t="s">
        <v>107</v>
      </c>
      <c r="C166" s="8" t="s">
        <v>108</v>
      </c>
      <c r="D166" s="8" t="s">
        <v>105</v>
      </c>
      <c r="E166" s="8"/>
      <c r="F166" s="25">
        <f>F167</f>
        <v>1026.67</v>
      </c>
      <c r="G166" s="25"/>
      <c r="H166" s="25"/>
      <c r="I166" s="25"/>
      <c r="J166" s="25"/>
      <c r="K166" s="50">
        <f>K167</f>
        <v>1026.67</v>
      </c>
      <c r="L166" s="9">
        <v>1026.67</v>
      </c>
      <c r="M166" s="35">
        <f t="shared" si="81"/>
        <v>0</v>
      </c>
      <c r="N166" s="25">
        <f>N167</f>
        <v>0</v>
      </c>
      <c r="O166" s="25"/>
      <c r="P166" s="25"/>
      <c r="Q166" s="25">
        <f>Q167</f>
        <v>0</v>
      </c>
      <c r="R166" s="9">
        <v>1067.73</v>
      </c>
      <c r="S166" s="25">
        <f>S167</f>
        <v>0</v>
      </c>
      <c r="T166" s="25"/>
      <c r="U166" s="25"/>
      <c r="V166" s="25">
        <f>V167</f>
        <v>0</v>
      </c>
      <c r="W166" s="9">
        <v>1110.44</v>
      </c>
      <c r="X166" s="2"/>
    </row>
    <row r="167" spans="1:24" outlineLevel="5">
      <c r="A167" s="7" t="s">
        <v>109</v>
      </c>
      <c r="B167" s="8" t="s">
        <v>107</v>
      </c>
      <c r="C167" s="8" t="s">
        <v>108</v>
      </c>
      <c r="D167" s="8" t="s">
        <v>105</v>
      </c>
      <c r="E167" s="8"/>
      <c r="F167" s="25">
        <f>F168+F169</f>
        <v>1026.67</v>
      </c>
      <c r="G167" s="25"/>
      <c r="H167" s="25"/>
      <c r="I167" s="25"/>
      <c r="J167" s="25"/>
      <c r="K167" s="50">
        <f>K168+K169</f>
        <v>1026.67</v>
      </c>
      <c r="L167" s="9">
        <v>1026.67</v>
      </c>
      <c r="M167" s="35">
        <f t="shared" si="81"/>
        <v>0</v>
      </c>
      <c r="N167" s="25">
        <f>N168+N169</f>
        <v>0</v>
      </c>
      <c r="O167" s="25"/>
      <c r="P167" s="25"/>
      <c r="Q167" s="25">
        <f>Q168+Q169</f>
        <v>0</v>
      </c>
      <c r="R167" s="9">
        <v>1067.73</v>
      </c>
      <c r="S167" s="25">
        <f>S168+S169</f>
        <v>0</v>
      </c>
      <c r="T167" s="25"/>
      <c r="U167" s="25"/>
      <c r="V167" s="25">
        <f>V168+V169</f>
        <v>0</v>
      </c>
      <c r="W167" s="9">
        <v>1110.44</v>
      </c>
      <c r="X167" s="2"/>
    </row>
    <row r="168" spans="1:24" ht="25.5" outlineLevel="6">
      <c r="A168" s="7" t="s">
        <v>110</v>
      </c>
      <c r="B168" s="8" t="s">
        <v>107</v>
      </c>
      <c r="C168" s="8" t="s">
        <v>108</v>
      </c>
      <c r="D168" s="8" t="s">
        <v>105</v>
      </c>
      <c r="E168" s="8" t="s">
        <v>111</v>
      </c>
      <c r="F168" s="25">
        <v>1009.86</v>
      </c>
      <c r="G168" s="25"/>
      <c r="H168" s="25"/>
      <c r="I168" s="25"/>
      <c r="J168" s="25"/>
      <c r="K168" s="50">
        <f t="shared" ref="K168:K169" si="94">SUM(F168:J168)</f>
        <v>1009.86</v>
      </c>
      <c r="L168" s="9">
        <v>1009.86</v>
      </c>
      <c r="M168" s="35">
        <f t="shared" si="81"/>
        <v>0</v>
      </c>
      <c r="N168" s="25"/>
      <c r="O168" s="25"/>
      <c r="P168" s="25"/>
      <c r="Q168" s="30">
        <f t="shared" ref="Q168:Q169" si="95">SUM(N168:P168)</f>
        <v>0</v>
      </c>
      <c r="R168" s="9">
        <v>1050.17</v>
      </c>
      <c r="S168" s="25"/>
      <c r="T168" s="25"/>
      <c r="U168" s="25"/>
      <c r="V168" s="30">
        <f t="shared" ref="V168:V169" si="96">SUM(S168:U168)</f>
        <v>0</v>
      </c>
      <c r="W168" s="9">
        <v>1091.83</v>
      </c>
      <c r="X168" s="2"/>
    </row>
    <row r="169" spans="1:24" ht="25.5" outlineLevel="6">
      <c r="A169" s="7" t="s">
        <v>67</v>
      </c>
      <c r="B169" s="8" t="s">
        <v>107</v>
      </c>
      <c r="C169" s="8" t="s">
        <v>108</v>
      </c>
      <c r="D169" s="8" t="s">
        <v>105</v>
      </c>
      <c r="E169" s="8" t="s">
        <v>68</v>
      </c>
      <c r="F169" s="25">
        <v>16.809999999999999</v>
      </c>
      <c r="G169" s="25"/>
      <c r="H169" s="25"/>
      <c r="I169" s="25"/>
      <c r="J169" s="25"/>
      <c r="K169" s="50">
        <f t="shared" si="94"/>
        <v>16.809999999999999</v>
      </c>
      <c r="L169" s="9">
        <v>16.809999999999999</v>
      </c>
      <c r="M169" s="35">
        <f t="shared" si="81"/>
        <v>0</v>
      </c>
      <c r="N169" s="25"/>
      <c r="O169" s="25"/>
      <c r="P169" s="25"/>
      <c r="Q169" s="30">
        <f t="shared" si="95"/>
        <v>0</v>
      </c>
      <c r="R169" s="9">
        <v>17.559999999999999</v>
      </c>
      <c r="S169" s="25"/>
      <c r="T169" s="25"/>
      <c r="U169" s="25"/>
      <c r="V169" s="30">
        <f t="shared" si="96"/>
        <v>0</v>
      </c>
      <c r="W169" s="9">
        <v>18.61</v>
      </c>
      <c r="X169" s="2"/>
    </row>
    <row r="170" spans="1:24" ht="51" outlineLevel="3">
      <c r="A170" s="7" t="s">
        <v>112</v>
      </c>
      <c r="B170" s="8"/>
      <c r="C170" s="8"/>
      <c r="D170" s="8" t="s">
        <v>113</v>
      </c>
      <c r="E170" s="8"/>
      <c r="F170" s="25">
        <f>F171</f>
        <v>101.9</v>
      </c>
      <c r="G170" s="25"/>
      <c r="H170" s="25"/>
      <c r="I170" s="25"/>
      <c r="J170" s="25"/>
      <c r="K170" s="50">
        <f>K171</f>
        <v>101.9</v>
      </c>
      <c r="L170" s="9">
        <v>101.9</v>
      </c>
      <c r="M170" s="35">
        <f t="shared" si="81"/>
        <v>0</v>
      </c>
      <c r="N170" s="25">
        <f>N171</f>
        <v>0</v>
      </c>
      <c r="O170" s="25"/>
      <c r="P170" s="25"/>
      <c r="Q170" s="25">
        <f>Q171</f>
        <v>0</v>
      </c>
      <c r="R170" s="9">
        <v>105.97</v>
      </c>
      <c r="S170" s="25">
        <f>S171</f>
        <v>0</v>
      </c>
      <c r="T170" s="25"/>
      <c r="U170" s="25"/>
      <c r="V170" s="25">
        <f>V171</f>
        <v>0</v>
      </c>
      <c r="W170" s="9">
        <v>110.21</v>
      </c>
      <c r="X170" s="2"/>
    </row>
    <row r="171" spans="1:24" outlineLevel="4">
      <c r="A171" s="7" t="s">
        <v>106</v>
      </c>
      <c r="B171" s="8" t="s">
        <v>107</v>
      </c>
      <c r="C171" s="8" t="s">
        <v>108</v>
      </c>
      <c r="D171" s="8" t="s">
        <v>113</v>
      </c>
      <c r="E171" s="8"/>
      <c r="F171" s="25">
        <f>F172</f>
        <v>101.9</v>
      </c>
      <c r="G171" s="25"/>
      <c r="H171" s="25"/>
      <c r="I171" s="25"/>
      <c r="J171" s="25"/>
      <c r="K171" s="50">
        <f>K172</f>
        <v>101.9</v>
      </c>
      <c r="L171" s="9">
        <v>101.9</v>
      </c>
      <c r="M171" s="35">
        <f t="shared" si="81"/>
        <v>0</v>
      </c>
      <c r="N171" s="25">
        <f>N172</f>
        <v>0</v>
      </c>
      <c r="O171" s="25"/>
      <c r="P171" s="25"/>
      <c r="Q171" s="25">
        <f>Q172</f>
        <v>0</v>
      </c>
      <c r="R171" s="9">
        <v>105.97</v>
      </c>
      <c r="S171" s="25">
        <f>S172</f>
        <v>0</v>
      </c>
      <c r="T171" s="25"/>
      <c r="U171" s="25"/>
      <c r="V171" s="25">
        <f>V172</f>
        <v>0</v>
      </c>
      <c r="W171" s="9">
        <v>110.21</v>
      </c>
      <c r="X171" s="2"/>
    </row>
    <row r="172" spans="1:24" outlineLevel="5">
      <c r="A172" s="7" t="s">
        <v>109</v>
      </c>
      <c r="B172" s="8" t="s">
        <v>107</v>
      </c>
      <c r="C172" s="8" t="s">
        <v>108</v>
      </c>
      <c r="D172" s="8" t="s">
        <v>113</v>
      </c>
      <c r="E172" s="8"/>
      <c r="F172" s="25">
        <f>F173+F174</f>
        <v>101.9</v>
      </c>
      <c r="G172" s="25"/>
      <c r="H172" s="25"/>
      <c r="I172" s="25"/>
      <c r="J172" s="25"/>
      <c r="K172" s="50">
        <f>K173+K174</f>
        <v>101.9</v>
      </c>
      <c r="L172" s="9">
        <v>101.9</v>
      </c>
      <c r="M172" s="35">
        <f t="shared" si="81"/>
        <v>0</v>
      </c>
      <c r="N172" s="25">
        <f>N173+N174</f>
        <v>0</v>
      </c>
      <c r="O172" s="25"/>
      <c r="P172" s="25"/>
      <c r="Q172" s="25">
        <f>Q173+Q174</f>
        <v>0</v>
      </c>
      <c r="R172" s="9">
        <v>105.97</v>
      </c>
      <c r="S172" s="25">
        <f>S173+S174</f>
        <v>0</v>
      </c>
      <c r="T172" s="25"/>
      <c r="U172" s="25"/>
      <c r="V172" s="25">
        <f>V173+V174</f>
        <v>0</v>
      </c>
      <c r="W172" s="9">
        <v>110.21</v>
      </c>
      <c r="X172" s="2"/>
    </row>
    <row r="173" spans="1:24" ht="25.5" outlineLevel="6">
      <c r="A173" s="7" t="s">
        <v>110</v>
      </c>
      <c r="B173" s="8" t="s">
        <v>107</v>
      </c>
      <c r="C173" s="8" t="s">
        <v>108</v>
      </c>
      <c r="D173" s="8" t="s">
        <v>113</v>
      </c>
      <c r="E173" s="8" t="s">
        <v>111</v>
      </c>
      <c r="F173" s="25">
        <v>96.09</v>
      </c>
      <c r="G173" s="25"/>
      <c r="H173" s="25"/>
      <c r="I173" s="25"/>
      <c r="J173" s="25"/>
      <c r="K173" s="50">
        <f t="shared" ref="K173:K174" si="97">SUM(F173:J173)</f>
        <v>96.09</v>
      </c>
      <c r="L173" s="9">
        <v>96.09</v>
      </c>
      <c r="M173" s="35">
        <f t="shared" si="81"/>
        <v>0</v>
      </c>
      <c r="N173" s="25"/>
      <c r="O173" s="25"/>
      <c r="P173" s="25"/>
      <c r="Q173" s="30">
        <f t="shared" ref="Q173:Q174" si="98">SUM(N173:P173)</f>
        <v>0</v>
      </c>
      <c r="R173" s="9">
        <v>100.31</v>
      </c>
      <c r="S173" s="25"/>
      <c r="T173" s="25"/>
      <c r="U173" s="25"/>
      <c r="V173" s="30">
        <f t="shared" ref="V173:V174" si="99">SUM(S173:U173)</f>
        <v>0</v>
      </c>
      <c r="W173" s="9">
        <v>104.32</v>
      </c>
      <c r="X173" s="2"/>
    </row>
    <row r="174" spans="1:24" ht="25.5" outlineLevel="6">
      <c r="A174" s="7" t="s">
        <v>67</v>
      </c>
      <c r="B174" s="8" t="s">
        <v>107</v>
      </c>
      <c r="C174" s="8" t="s">
        <v>108</v>
      </c>
      <c r="D174" s="8" t="s">
        <v>113</v>
      </c>
      <c r="E174" s="8" t="s">
        <v>68</v>
      </c>
      <c r="F174" s="25">
        <v>5.81</v>
      </c>
      <c r="G174" s="25"/>
      <c r="H174" s="25"/>
      <c r="I174" s="25"/>
      <c r="J174" s="25"/>
      <c r="K174" s="50">
        <f t="shared" si="97"/>
        <v>5.81</v>
      </c>
      <c r="L174" s="9">
        <v>5.81</v>
      </c>
      <c r="M174" s="35">
        <f t="shared" si="81"/>
        <v>0</v>
      </c>
      <c r="N174" s="25"/>
      <c r="O174" s="25"/>
      <c r="P174" s="25"/>
      <c r="Q174" s="30">
        <f t="shared" si="98"/>
        <v>0</v>
      </c>
      <c r="R174" s="9">
        <v>5.66</v>
      </c>
      <c r="S174" s="25"/>
      <c r="T174" s="25"/>
      <c r="U174" s="25"/>
      <c r="V174" s="30">
        <f t="shared" si="99"/>
        <v>0</v>
      </c>
      <c r="W174" s="9">
        <v>5.89</v>
      </c>
      <c r="X174" s="2"/>
    </row>
    <row r="175" spans="1:24" ht="38.25" outlineLevel="3">
      <c r="A175" s="7" t="s">
        <v>114</v>
      </c>
      <c r="B175" s="8"/>
      <c r="C175" s="8"/>
      <c r="D175" s="8" t="s">
        <v>115</v>
      </c>
      <c r="E175" s="8"/>
      <c r="F175" s="25">
        <f>F176</f>
        <v>1191.6499999999999</v>
      </c>
      <c r="G175" s="25"/>
      <c r="H175" s="25"/>
      <c r="I175" s="25"/>
      <c r="J175" s="25"/>
      <c r="K175" s="50">
        <f>K176</f>
        <v>1191.6499999999999</v>
      </c>
      <c r="L175" s="9">
        <v>1191.6500000000001</v>
      </c>
      <c r="M175" s="35">
        <f t="shared" si="81"/>
        <v>0</v>
      </c>
      <c r="N175" s="25">
        <f>N176</f>
        <v>0</v>
      </c>
      <c r="O175" s="25"/>
      <c r="P175" s="25"/>
      <c r="Q175" s="25">
        <f>Q176</f>
        <v>0</v>
      </c>
      <c r="R175" s="9">
        <v>1239.32</v>
      </c>
      <c r="S175" s="25">
        <f>S176</f>
        <v>0</v>
      </c>
      <c r="T175" s="25"/>
      <c r="U175" s="25"/>
      <c r="V175" s="25">
        <f>V176</f>
        <v>0</v>
      </c>
      <c r="W175" s="9">
        <v>1288.8900000000001</v>
      </c>
      <c r="X175" s="2"/>
    </row>
    <row r="176" spans="1:24" outlineLevel="4">
      <c r="A176" s="7" t="s">
        <v>106</v>
      </c>
      <c r="B176" s="8" t="s">
        <v>107</v>
      </c>
      <c r="C176" s="8" t="s">
        <v>108</v>
      </c>
      <c r="D176" s="8" t="s">
        <v>115</v>
      </c>
      <c r="E176" s="8"/>
      <c r="F176" s="25">
        <f>F177</f>
        <v>1191.6499999999999</v>
      </c>
      <c r="G176" s="25"/>
      <c r="H176" s="25"/>
      <c r="I176" s="25"/>
      <c r="J176" s="25"/>
      <c r="K176" s="50">
        <f>K177</f>
        <v>1191.6499999999999</v>
      </c>
      <c r="L176" s="9">
        <v>1191.6500000000001</v>
      </c>
      <c r="M176" s="35">
        <f t="shared" si="81"/>
        <v>0</v>
      </c>
      <c r="N176" s="25">
        <f>N177</f>
        <v>0</v>
      </c>
      <c r="O176" s="25"/>
      <c r="P176" s="25"/>
      <c r="Q176" s="25">
        <f>Q177</f>
        <v>0</v>
      </c>
      <c r="R176" s="9">
        <v>1239.32</v>
      </c>
      <c r="S176" s="25">
        <f>S177</f>
        <v>0</v>
      </c>
      <c r="T176" s="25"/>
      <c r="U176" s="25"/>
      <c r="V176" s="25">
        <f>V177</f>
        <v>0</v>
      </c>
      <c r="W176" s="9">
        <v>1288.8900000000001</v>
      </c>
      <c r="X176" s="2"/>
    </row>
    <row r="177" spans="1:24" outlineLevel="5">
      <c r="A177" s="7" t="s">
        <v>109</v>
      </c>
      <c r="B177" s="8" t="s">
        <v>107</v>
      </c>
      <c r="C177" s="8" t="s">
        <v>108</v>
      </c>
      <c r="D177" s="8" t="s">
        <v>115</v>
      </c>
      <c r="E177" s="8"/>
      <c r="F177" s="25">
        <f>F178+F179</f>
        <v>1191.6499999999999</v>
      </c>
      <c r="G177" s="25"/>
      <c r="H177" s="25"/>
      <c r="I177" s="25"/>
      <c r="J177" s="25"/>
      <c r="K177" s="50">
        <f>K178+K179</f>
        <v>1191.6499999999999</v>
      </c>
      <c r="L177" s="9">
        <v>1191.6500000000001</v>
      </c>
      <c r="M177" s="35">
        <f t="shared" si="81"/>
        <v>0</v>
      </c>
      <c r="N177" s="25">
        <f>N178+N179</f>
        <v>0</v>
      </c>
      <c r="O177" s="25"/>
      <c r="P177" s="25"/>
      <c r="Q177" s="25">
        <f>Q178+Q179</f>
        <v>0</v>
      </c>
      <c r="R177" s="9">
        <v>1239.32</v>
      </c>
      <c r="S177" s="25">
        <f>S178+S179</f>
        <v>0</v>
      </c>
      <c r="T177" s="25"/>
      <c r="U177" s="25"/>
      <c r="V177" s="25">
        <f>V178+V179</f>
        <v>0</v>
      </c>
      <c r="W177" s="9">
        <v>1288.8900000000001</v>
      </c>
      <c r="X177" s="2"/>
    </row>
    <row r="178" spans="1:24" ht="25.5" outlineLevel="6">
      <c r="A178" s="7" t="s">
        <v>110</v>
      </c>
      <c r="B178" s="8" t="s">
        <v>107</v>
      </c>
      <c r="C178" s="8" t="s">
        <v>108</v>
      </c>
      <c r="D178" s="8" t="s">
        <v>115</v>
      </c>
      <c r="E178" s="8" t="s">
        <v>111</v>
      </c>
      <c r="F178" s="25">
        <v>1178.83</v>
      </c>
      <c r="G178" s="25">
        <v>2</v>
      </c>
      <c r="H178" s="25"/>
      <c r="I178" s="25"/>
      <c r="J178" s="25"/>
      <c r="K178" s="50">
        <f t="shared" ref="K178:K179" si="100">SUM(F178:J178)</f>
        <v>1180.83</v>
      </c>
      <c r="L178" s="9">
        <v>1180.83</v>
      </c>
      <c r="M178" s="35">
        <f t="shared" si="81"/>
        <v>0</v>
      </c>
      <c r="N178" s="25"/>
      <c r="O178" s="25"/>
      <c r="P178" s="25"/>
      <c r="Q178" s="30">
        <f t="shared" ref="Q178:Q179" si="101">SUM(N178:P178)</f>
        <v>0</v>
      </c>
      <c r="R178" s="9">
        <v>1227.1099999999999</v>
      </c>
      <c r="S178" s="25"/>
      <c r="T178" s="25"/>
      <c r="U178" s="25"/>
      <c r="V178" s="30">
        <f t="shared" ref="V178:V179" si="102">SUM(S178:U178)</f>
        <v>0</v>
      </c>
      <c r="W178" s="9">
        <v>1273.42</v>
      </c>
      <c r="X178" s="2"/>
    </row>
    <row r="179" spans="1:24" ht="25.5" outlineLevel="6">
      <c r="A179" s="7" t="s">
        <v>67</v>
      </c>
      <c r="B179" s="8" t="s">
        <v>107</v>
      </c>
      <c r="C179" s="8" t="s">
        <v>108</v>
      </c>
      <c r="D179" s="8" t="s">
        <v>115</v>
      </c>
      <c r="E179" s="8" t="s">
        <v>68</v>
      </c>
      <c r="F179" s="25">
        <v>12.82</v>
      </c>
      <c r="G179" s="25">
        <v>-2</v>
      </c>
      <c r="H179" s="25"/>
      <c r="I179" s="25"/>
      <c r="J179" s="25"/>
      <c r="K179" s="50">
        <f t="shared" si="100"/>
        <v>10.82</v>
      </c>
      <c r="L179" s="9">
        <v>10.82</v>
      </c>
      <c r="M179" s="35">
        <f t="shared" si="81"/>
        <v>0</v>
      </c>
      <c r="N179" s="25"/>
      <c r="O179" s="25"/>
      <c r="P179" s="25"/>
      <c r="Q179" s="30">
        <f t="shared" si="101"/>
        <v>0</v>
      </c>
      <c r="R179" s="9">
        <v>12.21</v>
      </c>
      <c r="S179" s="25"/>
      <c r="T179" s="25"/>
      <c r="U179" s="25"/>
      <c r="V179" s="30">
        <f t="shared" si="102"/>
        <v>0</v>
      </c>
      <c r="W179" s="9">
        <v>15.47</v>
      </c>
      <c r="X179" s="2"/>
    </row>
    <row r="180" spans="1:24" ht="25.5" outlineLevel="3">
      <c r="A180" s="7" t="s">
        <v>116</v>
      </c>
      <c r="B180" s="8"/>
      <c r="C180" s="8"/>
      <c r="D180" s="8" t="s">
        <v>117</v>
      </c>
      <c r="E180" s="8"/>
      <c r="F180" s="25">
        <f>F181</f>
        <v>3330.9100000000003</v>
      </c>
      <c r="G180" s="25"/>
      <c r="H180" s="25"/>
      <c r="I180" s="25"/>
      <c r="J180" s="25"/>
      <c r="K180" s="50">
        <f>K181</f>
        <v>3330.9100000000003</v>
      </c>
      <c r="L180" s="9">
        <v>3330.91</v>
      </c>
      <c r="M180" s="35">
        <f t="shared" si="81"/>
        <v>0</v>
      </c>
      <c r="N180" s="25">
        <f>N181</f>
        <v>0</v>
      </c>
      <c r="O180" s="25"/>
      <c r="P180" s="25"/>
      <c r="Q180" s="25">
        <f>Q181</f>
        <v>0</v>
      </c>
      <c r="R180" s="9">
        <v>3330.91</v>
      </c>
      <c r="S180" s="25">
        <f>S181</f>
        <v>0</v>
      </c>
      <c r="T180" s="25"/>
      <c r="U180" s="25"/>
      <c r="V180" s="25">
        <f>V181</f>
        <v>0</v>
      </c>
      <c r="W180" s="9">
        <v>3330.91</v>
      </c>
      <c r="X180" s="2"/>
    </row>
    <row r="181" spans="1:24" outlineLevel="4">
      <c r="A181" s="7" t="s">
        <v>106</v>
      </c>
      <c r="B181" s="8" t="s">
        <v>107</v>
      </c>
      <c r="C181" s="8" t="s">
        <v>108</v>
      </c>
      <c r="D181" s="8" t="s">
        <v>117</v>
      </c>
      <c r="E181" s="8"/>
      <c r="F181" s="25">
        <f>F182</f>
        <v>3330.9100000000003</v>
      </c>
      <c r="G181" s="25"/>
      <c r="H181" s="25"/>
      <c r="I181" s="25"/>
      <c r="J181" s="25"/>
      <c r="K181" s="50">
        <f>K182</f>
        <v>3330.9100000000003</v>
      </c>
      <c r="L181" s="9">
        <v>3330.91</v>
      </c>
      <c r="M181" s="35">
        <f t="shared" si="81"/>
        <v>0</v>
      </c>
      <c r="N181" s="25">
        <f>N182</f>
        <v>0</v>
      </c>
      <c r="O181" s="25"/>
      <c r="P181" s="25"/>
      <c r="Q181" s="25">
        <f>Q182</f>
        <v>0</v>
      </c>
      <c r="R181" s="9">
        <v>3330.91</v>
      </c>
      <c r="S181" s="25">
        <f>S182</f>
        <v>0</v>
      </c>
      <c r="T181" s="25"/>
      <c r="U181" s="25"/>
      <c r="V181" s="25">
        <f>V182</f>
        <v>0</v>
      </c>
      <c r="W181" s="9">
        <v>3330.91</v>
      </c>
      <c r="X181" s="2"/>
    </row>
    <row r="182" spans="1:24" outlineLevel="5">
      <c r="A182" s="7" t="s">
        <v>109</v>
      </c>
      <c r="B182" s="8" t="s">
        <v>107</v>
      </c>
      <c r="C182" s="8" t="s">
        <v>108</v>
      </c>
      <c r="D182" s="8" t="s">
        <v>117</v>
      </c>
      <c r="E182" s="8"/>
      <c r="F182" s="25">
        <f>F183+F184</f>
        <v>3330.9100000000003</v>
      </c>
      <c r="G182" s="25"/>
      <c r="H182" s="25"/>
      <c r="I182" s="25"/>
      <c r="J182" s="25"/>
      <c r="K182" s="50">
        <f>K183+K184</f>
        <v>3330.9100000000003</v>
      </c>
      <c r="L182" s="9">
        <v>3330.91</v>
      </c>
      <c r="M182" s="35">
        <f t="shared" si="81"/>
        <v>0</v>
      </c>
      <c r="N182" s="25">
        <f>N183+N184</f>
        <v>0</v>
      </c>
      <c r="O182" s="25"/>
      <c r="P182" s="25"/>
      <c r="Q182" s="25">
        <f>Q183+Q184</f>
        <v>0</v>
      </c>
      <c r="R182" s="9">
        <v>3330.91</v>
      </c>
      <c r="S182" s="25">
        <f>S183+S184</f>
        <v>0</v>
      </c>
      <c r="T182" s="25"/>
      <c r="U182" s="25"/>
      <c r="V182" s="25">
        <f>V183+V184</f>
        <v>0</v>
      </c>
      <c r="W182" s="9">
        <v>3330.91</v>
      </c>
      <c r="X182" s="2"/>
    </row>
    <row r="183" spans="1:24" ht="25.5" outlineLevel="6">
      <c r="A183" s="7" t="s">
        <v>110</v>
      </c>
      <c r="B183" s="8" t="s">
        <v>107</v>
      </c>
      <c r="C183" s="8" t="s">
        <v>108</v>
      </c>
      <c r="D183" s="8" t="s">
        <v>117</v>
      </c>
      <c r="E183" s="8" t="s">
        <v>111</v>
      </c>
      <c r="F183" s="25">
        <v>3159.11</v>
      </c>
      <c r="G183" s="25"/>
      <c r="H183" s="25"/>
      <c r="I183" s="25"/>
      <c r="J183" s="25"/>
      <c r="K183" s="50">
        <f t="shared" ref="K183:K184" si="103">SUM(F183:J183)</f>
        <v>3159.11</v>
      </c>
      <c r="L183" s="9">
        <v>3159.11</v>
      </c>
      <c r="M183" s="35">
        <f t="shared" si="81"/>
        <v>0</v>
      </c>
      <c r="N183" s="25"/>
      <c r="O183" s="25"/>
      <c r="P183" s="25"/>
      <c r="Q183" s="30">
        <f t="shared" ref="Q183:Q184" si="104">SUM(N183:P183)</f>
        <v>0</v>
      </c>
      <c r="R183" s="9">
        <v>3159.11</v>
      </c>
      <c r="S183" s="25"/>
      <c r="T183" s="25"/>
      <c r="U183" s="25"/>
      <c r="V183" s="30">
        <f t="shared" ref="V183:V184" si="105">SUM(S183:U183)</f>
        <v>0</v>
      </c>
      <c r="W183" s="9">
        <v>3159.11</v>
      </c>
      <c r="X183" s="2"/>
    </row>
    <row r="184" spans="1:24" ht="25.5" outlineLevel="6">
      <c r="A184" s="7" t="s">
        <v>67</v>
      </c>
      <c r="B184" s="8" t="s">
        <v>107</v>
      </c>
      <c r="C184" s="8" t="s">
        <v>108</v>
      </c>
      <c r="D184" s="8" t="s">
        <v>117</v>
      </c>
      <c r="E184" s="8" t="s">
        <v>68</v>
      </c>
      <c r="F184" s="25">
        <v>171.8</v>
      </c>
      <c r="G184" s="25"/>
      <c r="H184" s="25"/>
      <c r="I184" s="25"/>
      <c r="J184" s="25"/>
      <c r="K184" s="50">
        <f t="shared" si="103"/>
        <v>171.8</v>
      </c>
      <c r="L184" s="9">
        <v>171.8</v>
      </c>
      <c r="M184" s="35">
        <f t="shared" si="81"/>
        <v>0</v>
      </c>
      <c r="N184" s="25"/>
      <c r="O184" s="25"/>
      <c r="P184" s="25"/>
      <c r="Q184" s="30">
        <f t="shared" si="104"/>
        <v>0</v>
      </c>
      <c r="R184" s="9">
        <v>171.8</v>
      </c>
      <c r="S184" s="25"/>
      <c r="T184" s="25"/>
      <c r="U184" s="25"/>
      <c r="V184" s="30">
        <f t="shared" si="105"/>
        <v>0</v>
      </c>
      <c r="W184" s="9">
        <v>171.8</v>
      </c>
      <c r="X184" s="2"/>
    </row>
    <row r="185" spans="1:24" ht="38.25" outlineLevel="1">
      <c r="A185" s="7" t="s">
        <v>118</v>
      </c>
      <c r="B185" s="8"/>
      <c r="C185" s="8"/>
      <c r="D185" s="8" t="s">
        <v>119</v>
      </c>
      <c r="E185" s="8"/>
      <c r="F185" s="25">
        <f>F186+F225+F234</f>
        <v>7426.34</v>
      </c>
      <c r="G185" s="25"/>
      <c r="H185" s="25"/>
      <c r="I185" s="25"/>
      <c r="J185" s="25"/>
      <c r="K185" s="50">
        <f>K186+K225+K234</f>
        <v>7426.34</v>
      </c>
      <c r="L185" s="9">
        <v>7426.34</v>
      </c>
      <c r="M185" s="35">
        <f t="shared" si="81"/>
        <v>0</v>
      </c>
      <c r="N185" s="25">
        <f>N186+N225+N234</f>
        <v>0</v>
      </c>
      <c r="O185" s="25"/>
      <c r="P185" s="25"/>
      <c r="Q185" s="25">
        <f>Q186+Q225+Q234</f>
        <v>0</v>
      </c>
      <c r="R185" s="9">
        <v>6850.61</v>
      </c>
      <c r="S185" s="25">
        <f>S186+S225+S234</f>
        <v>0</v>
      </c>
      <c r="T185" s="25"/>
      <c r="U185" s="25"/>
      <c r="V185" s="25">
        <f>V186+V225+V234</f>
        <v>0</v>
      </c>
      <c r="W185" s="9">
        <v>6971.4</v>
      </c>
      <c r="X185" s="2"/>
    </row>
    <row r="186" spans="1:24" ht="38.25" outlineLevel="2">
      <c r="A186" s="7" t="s">
        <v>120</v>
      </c>
      <c r="B186" s="8"/>
      <c r="C186" s="8"/>
      <c r="D186" s="8" t="s">
        <v>121</v>
      </c>
      <c r="E186" s="8"/>
      <c r="F186" s="25">
        <f>F187+F191+F195+F199+F205+F209+F213+F217+F221</f>
        <v>2116.02</v>
      </c>
      <c r="G186" s="25"/>
      <c r="H186" s="25"/>
      <c r="I186" s="25"/>
      <c r="J186" s="25"/>
      <c r="K186" s="50">
        <f>K187+K191+K195+K199+K205+K209+K213+K217+K221</f>
        <v>2116.02</v>
      </c>
      <c r="L186" s="9">
        <v>2116.02</v>
      </c>
      <c r="M186" s="35">
        <f t="shared" si="81"/>
        <v>0</v>
      </c>
      <c r="N186" s="25">
        <f>N187+N191+N195+N199+N205+N209+N213+N217+N221</f>
        <v>0</v>
      </c>
      <c r="O186" s="25"/>
      <c r="P186" s="25"/>
      <c r="Q186" s="25">
        <f>Q187+Q191+Q195+Q199+Q205+Q209+Q213+Q217+Q221</f>
        <v>0</v>
      </c>
      <c r="R186" s="9">
        <v>2154.5700000000002</v>
      </c>
      <c r="S186" s="25">
        <f>S187+S191+S195+S199+S205+S209+S213+S217+S221</f>
        <v>0</v>
      </c>
      <c r="T186" s="25"/>
      <c r="U186" s="25"/>
      <c r="V186" s="25">
        <f>V187+V191+V195+V199+V205+V209+V213+V217+V221</f>
        <v>0</v>
      </c>
      <c r="W186" s="9">
        <v>2193.12</v>
      </c>
      <c r="X186" s="2"/>
    </row>
    <row r="187" spans="1:24" ht="38.25" outlineLevel="3">
      <c r="A187" s="7" t="s">
        <v>122</v>
      </c>
      <c r="B187" s="8"/>
      <c r="C187" s="8"/>
      <c r="D187" s="8" t="s">
        <v>123</v>
      </c>
      <c r="E187" s="8"/>
      <c r="F187" s="25">
        <f>F188</f>
        <v>600</v>
      </c>
      <c r="G187" s="25"/>
      <c r="H187" s="25"/>
      <c r="I187" s="25"/>
      <c r="J187" s="25"/>
      <c r="K187" s="50">
        <f>K188</f>
        <v>600</v>
      </c>
      <c r="L187" s="9">
        <v>600</v>
      </c>
      <c r="M187" s="35">
        <f t="shared" si="81"/>
        <v>0</v>
      </c>
      <c r="N187" s="25">
        <f>N188</f>
        <v>0</v>
      </c>
      <c r="O187" s="25"/>
      <c r="P187" s="25"/>
      <c r="Q187" s="25">
        <f>Q188</f>
        <v>0</v>
      </c>
      <c r="R187" s="9">
        <v>600</v>
      </c>
      <c r="S187" s="25">
        <f>S188</f>
        <v>0</v>
      </c>
      <c r="T187" s="25"/>
      <c r="U187" s="25"/>
      <c r="V187" s="25">
        <f>V188</f>
        <v>0</v>
      </c>
      <c r="W187" s="9">
        <v>600</v>
      </c>
      <c r="X187" s="2"/>
    </row>
    <row r="188" spans="1:24" outlineLevel="4">
      <c r="A188" s="7" t="s">
        <v>124</v>
      </c>
      <c r="B188" s="8" t="s">
        <v>107</v>
      </c>
      <c r="C188" s="8" t="s">
        <v>34</v>
      </c>
      <c r="D188" s="8" t="s">
        <v>123</v>
      </c>
      <c r="E188" s="8"/>
      <c r="F188" s="25">
        <f>F189</f>
        <v>600</v>
      </c>
      <c r="G188" s="25"/>
      <c r="H188" s="25"/>
      <c r="I188" s="25"/>
      <c r="J188" s="25"/>
      <c r="K188" s="50">
        <f>K189</f>
        <v>600</v>
      </c>
      <c r="L188" s="9">
        <v>600</v>
      </c>
      <c r="M188" s="35">
        <f t="shared" si="81"/>
        <v>0</v>
      </c>
      <c r="N188" s="25">
        <f>N189</f>
        <v>0</v>
      </c>
      <c r="O188" s="25"/>
      <c r="P188" s="25"/>
      <c r="Q188" s="25">
        <f>Q189</f>
        <v>0</v>
      </c>
      <c r="R188" s="9">
        <v>600</v>
      </c>
      <c r="S188" s="25">
        <f>S189</f>
        <v>0</v>
      </c>
      <c r="T188" s="25"/>
      <c r="U188" s="25"/>
      <c r="V188" s="25">
        <f>V189</f>
        <v>0</v>
      </c>
      <c r="W188" s="9">
        <v>600</v>
      </c>
      <c r="X188" s="2"/>
    </row>
    <row r="189" spans="1:24" outlineLevel="5">
      <c r="A189" s="7" t="s">
        <v>109</v>
      </c>
      <c r="B189" s="8" t="s">
        <v>107</v>
      </c>
      <c r="C189" s="8" t="s">
        <v>34</v>
      </c>
      <c r="D189" s="8" t="s">
        <v>123</v>
      </c>
      <c r="E189" s="8"/>
      <c r="F189" s="25">
        <f>F190</f>
        <v>600</v>
      </c>
      <c r="G189" s="25"/>
      <c r="H189" s="25"/>
      <c r="I189" s="25"/>
      <c r="J189" s="25"/>
      <c r="K189" s="50">
        <f>K190</f>
        <v>600</v>
      </c>
      <c r="L189" s="9">
        <v>600</v>
      </c>
      <c r="M189" s="35">
        <f t="shared" si="81"/>
        <v>0</v>
      </c>
      <c r="N189" s="25">
        <f>N190</f>
        <v>0</v>
      </c>
      <c r="O189" s="25"/>
      <c r="P189" s="25"/>
      <c r="Q189" s="25">
        <f>Q190</f>
        <v>0</v>
      </c>
      <c r="R189" s="9">
        <v>600</v>
      </c>
      <c r="S189" s="25">
        <f>S190</f>
        <v>0</v>
      </c>
      <c r="T189" s="25"/>
      <c r="U189" s="25"/>
      <c r="V189" s="25">
        <f>V190</f>
        <v>0</v>
      </c>
      <c r="W189" s="9">
        <v>600</v>
      </c>
      <c r="X189" s="2"/>
    </row>
    <row r="190" spans="1:24" ht="25.5" outlineLevel="6">
      <c r="A190" s="7" t="s">
        <v>125</v>
      </c>
      <c r="B190" s="8" t="s">
        <v>107</v>
      </c>
      <c r="C190" s="8" t="s">
        <v>34</v>
      </c>
      <c r="D190" s="8" t="s">
        <v>123</v>
      </c>
      <c r="E190" s="8" t="s">
        <v>126</v>
      </c>
      <c r="F190" s="25">
        <v>600</v>
      </c>
      <c r="G190" s="25"/>
      <c r="H190" s="25"/>
      <c r="I190" s="25"/>
      <c r="J190" s="25"/>
      <c r="K190" s="50">
        <f t="shared" ref="K190" si="106">SUM(F190:J190)</f>
        <v>600</v>
      </c>
      <c r="L190" s="9">
        <v>600</v>
      </c>
      <c r="M190" s="35">
        <f t="shared" si="81"/>
        <v>0</v>
      </c>
      <c r="N190" s="25"/>
      <c r="O190" s="25"/>
      <c r="P190" s="25"/>
      <c r="Q190" s="30">
        <f t="shared" ref="Q190" si="107">SUM(N190:P190)</f>
        <v>0</v>
      </c>
      <c r="R190" s="9">
        <v>600</v>
      </c>
      <c r="S190" s="25"/>
      <c r="T190" s="25"/>
      <c r="U190" s="25"/>
      <c r="V190" s="30">
        <f t="shared" ref="V190" si="108">SUM(S190:U190)</f>
        <v>0</v>
      </c>
      <c r="W190" s="9">
        <v>600</v>
      </c>
      <c r="X190" s="2"/>
    </row>
    <row r="191" spans="1:24" ht="25.5" outlineLevel="3">
      <c r="A191" s="7" t="s">
        <v>127</v>
      </c>
      <c r="B191" s="8"/>
      <c r="C191" s="8"/>
      <c r="D191" s="8" t="s">
        <v>128</v>
      </c>
      <c r="E191" s="8"/>
      <c r="F191" s="25">
        <f>F192</f>
        <v>482.98</v>
      </c>
      <c r="G191" s="25"/>
      <c r="H191" s="25"/>
      <c r="I191" s="25"/>
      <c r="J191" s="25"/>
      <c r="K191" s="50">
        <f>K192</f>
        <v>482.98</v>
      </c>
      <c r="L191" s="9">
        <v>482.98</v>
      </c>
      <c r="M191" s="35">
        <f t="shared" si="81"/>
        <v>0</v>
      </c>
      <c r="N191" s="25">
        <f>N192</f>
        <v>0</v>
      </c>
      <c r="O191" s="25"/>
      <c r="P191" s="25"/>
      <c r="Q191" s="25">
        <f>Q192</f>
        <v>0</v>
      </c>
      <c r="R191" s="9">
        <v>482.98</v>
      </c>
      <c r="S191" s="25">
        <f>S192</f>
        <v>0</v>
      </c>
      <c r="T191" s="25"/>
      <c r="U191" s="25"/>
      <c r="V191" s="25">
        <f>V192</f>
        <v>0</v>
      </c>
      <c r="W191" s="9">
        <v>482.98</v>
      </c>
      <c r="X191" s="2"/>
    </row>
    <row r="192" spans="1:24" outlineLevel="4">
      <c r="A192" s="7" t="s">
        <v>129</v>
      </c>
      <c r="B192" s="8" t="s">
        <v>107</v>
      </c>
      <c r="C192" s="8" t="s">
        <v>19</v>
      </c>
      <c r="D192" s="8" t="s">
        <v>128</v>
      </c>
      <c r="E192" s="8"/>
      <c r="F192" s="25">
        <f>F193</f>
        <v>482.98</v>
      </c>
      <c r="G192" s="25"/>
      <c r="H192" s="25"/>
      <c r="I192" s="25"/>
      <c r="J192" s="25"/>
      <c r="K192" s="50">
        <f>K193</f>
        <v>482.98</v>
      </c>
      <c r="L192" s="9">
        <v>482.98</v>
      </c>
      <c r="M192" s="35">
        <f t="shared" si="81"/>
        <v>0</v>
      </c>
      <c r="N192" s="25">
        <f>N193</f>
        <v>0</v>
      </c>
      <c r="O192" s="25"/>
      <c r="P192" s="25"/>
      <c r="Q192" s="25">
        <f>Q193</f>
        <v>0</v>
      </c>
      <c r="R192" s="9">
        <v>482.98</v>
      </c>
      <c r="S192" s="25">
        <f>S193</f>
        <v>0</v>
      </c>
      <c r="T192" s="25"/>
      <c r="U192" s="25"/>
      <c r="V192" s="25">
        <f>V193</f>
        <v>0</v>
      </c>
      <c r="W192" s="9">
        <v>482.98</v>
      </c>
      <c r="X192" s="2"/>
    </row>
    <row r="193" spans="1:24" outlineLevel="5">
      <c r="A193" s="7" t="s">
        <v>109</v>
      </c>
      <c r="B193" s="8" t="s">
        <v>107</v>
      </c>
      <c r="C193" s="8" t="s">
        <v>19</v>
      </c>
      <c r="D193" s="8" t="s">
        <v>128</v>
      </c>
      <c r="E193" s="8"/>
      <c r="F193" s="25">
        <f>F194</f>
        <v>482.98</v>
      </c>
      <c r="G193" s="25"/>
      <c r="H193" s="25"/>
      <c r="I193" s="25"/>
      <c r="J193" s="25"/>
      <c r="K193" s="50">
        <f>K194</f>
        <v>482.98</v>
      </c>
      <c r="L193" s="9">
        <v>482.98</v>
      </c>
      <c r="M193" s="35">
        <f t="shared" si="81"/>
        <v>0</v>
      </c>
      <c r="N193" s="25">
        <f>N194</f>
        <v>0</v>
      </c>
      <c r="O193" s="25"/>
      <c r="P193" s="25"/>
      <c r="Q193" s="25">
        <f>Q194</f>
        <v>0</v>
      </c>
      <c r="R193" s="9">
        <v>482.98</v>
      </c>
      <c r="S193" s="25">
        <f>S194</f>
        <v>0</v>
      </c>
      <c r="T193" s="25"/>
      <c r="U193" s="25"/>
      <c r="V193" s="25">
        <f>V194</f>
        <v>0</v>
      </c>
      <c r="W193" s="9">
        <v>482.98</v>
      </c>
      <c r="X193" s="2"/>
    </row>
    <row r="194" spans="1:24" ht="25.5" outlineLevel="6">
      <c r="A194" s="7" t="s">
        <v>130</v>
      </c>
      <c r="B194" s="8" t="s">
        <v>107</v>
      </c>
      <c r="C194" s="8" t="s">
        <v>19</v>
      </c>
      <c r="D194" s="8" t="s">
        <v>128</v>
      </c>
      <c r="E194" s="8" t="s">
        <v>131</v>
      </c>
      <c r="F194" s="25">
        <v>482.98</v>
      </c>
      <c r="G194" s="25"/>
      <c r="H194" s="25"/>
      <c r="I194" s="25"/>
      <c r="J194" s="25"/>
      <c r="K194" s="50">
        <f t="shared" ref="K194" si="109">SUM(F194:J194)</f>
        <v>482.98</v>
      </c>
      <c r="L194" s="9">
        <v>482.98</v>
      </c>
      <c r="M194" s="35">
        <f t="shared" si="81"/>
        <v>0</v>
      </c>
      <c r="N194" s="25"/>
      <c r="O194" s="25"/>
      <c r="P194" s="25"/>
      <c r="Q194" s="30">
        <f t="shared" ref="Q194" si="110">SUM(N194:P194)</f>
        <v>0</v>
      </c>
      <c r="R194" s="9">
        <v>482.98</v>
      </c>
      <c r="S194" s="25"/>
      <c r="T194" s="25"/>
      <c r="U194" s="25"/>
      <c r="V194" s="30">
        <f t="shared" ref="V194" si="111">SUM(S194:U194)</f>
        <v>0</v>
      </c>
      <c r="W194" s="9">
        <v>482.98</v>
      </c>
      <c r="X194" s="2"/>
    </row>
    <row r="195" spans="1:24" ht="38.25" outlineLevel="3">
      <c r="A195" s="7" t="s">
        <v>132</v>
      </c>
      <c r="B195" s="8"/>
      <c r="C195" s="8"/>
      <c r="D195" s="8" t="s">
        <v>133</v>
      </c>
      <c r="E195" s="8"/>
      <c r="F195" s="25">
        <f>F196</f>
        <v>65</v>
      </c>
      <c r="G195" s="25"/>
      <c r="H195" s="25"/>
      <c r="I195" s="25"/>
      <c r="J195" s="25"/>
      <c r="K195" s="50">
        <f>K196</f>
        <v>65</v>
      </c>
      <c r="L195" s="9">
        <v>65</v>
      </c>
      <c r="M195" s="35">
        <f t="shared" si="81"/>
        <v>0</v>
      </c>
      <c r="N195" s="25">
        <f>N196</f>
        <v>0</v>
      </c>
      <c r="O195" s="25"/>
      <c r="P195" s="25"/>
      <c r="Q195" s="25">
        <f>Q196</f>
        <v>0</v>
      </c>
      <c r="R195" s="9">
        <v>65</v>
      </c>
      <c r="S195" s="25">
        <f>S196</f>
        <v>0</v>
      </c>
      <c r="T195" s="25"/>
      <c r="U195" s="25"/>
      <c r="V195" s="25">
        <f>V196</f>
        <v>0</v>
      </c>
      <c r="W195" s="9">
        <v>65</v>
      </c>
      <c r="X195" s="2"/>
    </row>
    <row r="196" spans="1:24" outlineLevel="4">
      <c r="A196" s="7" t="s">
        <v>124</v>
      </c>
      <c r="B196" s="8" t="s">
        <v>107</v>
      </c>
      <c r="C196" s="8" t="s">
        <v>34</v>
      </c>
      <c r="D196" s="8" t="s">
        <v>133</v>
      </c>
      <c r="E196" s="8"/>
      <c r="F196" s="25">
        <f>F197</f>
        <v>65</v>
      </c>
      <c r="G196" s="25"/>
      <c r="H196" s="25"/>
      <c r="I196" s="25"/>
      <c r="J196" s="25"/>
      <c r="K196" s="50">
        <f>K197</f>
        <v>65</v>
      </c>
      <c r="L196" s="9">
        <v>65</v>
      </c>
      <c r="M196" s="35">
        <f t="shared" si="81"/>
        <v>0</v>
      </c>
      <c r="N196" s="25">
        <f>N197</f>
        <v>0</v>
      </c>
      <c r="O196" s="25"/>
      <c r="P196" s="25"/>
      <c r="Q196" s="25">
        <f>Q197</f>
        <v>0</v>
      </c>
      <c r="R196" s="9">
        <v>65</v>
      </c>
      <c r="S196" s="25">
        <f>S197</f>
        <v>0</v>
      </c>
      <c r="T196" s="25"/>
      <c r="U196" s="25"/>
      <c r="V196" s="25">
        <f>V197</f>
        <v>0</v>
      </c>
      <c r="W196" s="9">
        <v>65</v>
      </c>
      <c r="X196" s="2"/>
    </row>
    <row r="197" spans="1:24" outlineLevel="5">
      <c r="A197" s="7" t="s">
        <v>109</v>
      </c>
      <c r="B197" s="8" t="s">
        <v>107</v>
      </c>
      <c r="C197" s="8" t="s">
        <v>34</v>
      </c>
      <c r="D197" s="8" t="s">
        <v>133</v>
      </c>
      <c r="E197" s="8"/>
      <c r="F197" s="25">
        <f>F198</f>
        <v>65</v>
      </c>
      <c r="G197" s="25"/>
      <c r="H197" s="25"/>
      <c r="I197" s="25"/>
      <c r="J197" s="25"/>
      <c r="K197" s="50">
        <f>K198</f>
        <v>65</v>
      </c>
      <c r="L197" s="9">
        <v>65</v>
      </c>
      <c r="M197" s="35">
        <f t="shared" si="81"/>
        <v>0</v>
      </c>
      <c r="N197" s="25">
        <f>N198</f>
        <v>0</v>
      </c>
      <c r="O197" s="25"/>
      <c r="P197" s="25"/>
      <c r="Q197" s="25">
        <f>Q198</f>
        <v>0</v>
      </c>
      <c r="R197" s="9">
        <v>65</v>
      </c>
      <c r="S197" s="25">
        <f>S198</f>
        <v>0</v>
      </c>
      <c r="T197" s="25"/>
      <c r="U197" s="25"/>
      <c r="V197" s="25">
        <f>V198</f>
        <v>0</v>
      </c>
      <c r="W197" s="9">
        <v>65</v>
      </c>
      <c r="X197" s="2"/>
    </row>
    <row r="198" spans="1:24" ht="25.5" outlineLevel="6">
      <c r="A198" s="7" t="s">
        <v>125</v>
      </c>
      <c r="B198" s="8" t="s">
        <v>107</v>
      </c>
      <c r="C198" s="8" t="s">
        <v>34</v>
      </c>
      <c r="D198" s="8" t="s">
        <v>133</v>
      </c>
      <c r="E198" s="8" t="s">
        <v>126</v>
      </c>
      <c r="F198" s="25">
        <v>65</v>
      </c>
      <c r="G198" s="25"/>
      <c r="H198" s="25"/>
      <c r="I198" s="25"/>
      <c r="J198" s="25"/>
      <c r="K198" s="50">
        <f t="shared" ref="K198" si="112">SUM(F198:J198)</f>
        <v>65</v>
      </c>
      <c r="L198" s="9">
        <v>65</v>
      </c>
      <c r="M198" s="35">
        <f t="shared" si="81"/>
        <v>0</v>
      </c>
      <c r="N198" s="25"/>
      <c r="O198" s="25"/>
      <c r="P198" s="25"/>
      <c r="Q198" s="30">
        <f t="shared" ref="Q198" si="113">SUM(N198:P198)</f>
        <v>0</v>
      </c>
      <c r="R198" s="9">
        <v>65</v>
      </c>
      <c r="S198" s="25"/>
      <c r="T198" s="25"/>
      <c r="U198" s="25"/>
      <c r="V198" s="30">
        <f t="shared" ref="V198" si="114">SUM(S198:U198)</f>
        <v>0</v>
      </c>
      <c r="W198" s="9">
        <v>65</v>
      </c>
      <c r="X198" s="2"/>
    </row>
    <row r="199" spans="1:24" ht="38.25" outlineLevel="3">
      <c r="A199" s="7" t="s">
        <v>134</v>
      </c>
      <c r="B199" s="8"/>
      <c r="C199" s="8"/>
      <c r="D199" s="8" t="s">
        <v>135</v>
      </c>
      <c r="E199" s="8"/>
      <c r="F199" s="25">
        <f>F200</f>
        <v>514.04</v>
      </c>
      <c r="G199" s="25"/>
      <c r="H199" s="25"/>
      <c r="I199" s="25"/>
      <c r="J199" s="25"/>
      <c r="K199" s="50">
        <f>K200</f>
        <v>514.04</v>
      </c>
      <c r="L199" s="9">
        <v>514.04</v>
      </c>
      <c r="M199" s="35">
        <f t="shared" si="81"/>
        <v>0</v>
      </c>
      <c r="N199" s="25">
        <f>N200</f>
        <v>0</v>
      </c>
      <c r="O199" s="25"/>
      <c r="P199" s="25"/>
      <c r="Q199" s="25">
        <f>Q200</f>
        <v>0</v>
      </c>
      <c r="R199" s="9">
        <v>552.59</v>
      </c>
      <c r="S199" s="25">
        <f>S200</f>
        <v>0</v>
      </c>
      <c r="T199" s="25"/>
      <c r="U199" s="25"/>
      <c r="V199" s="25">
        <f>V200</f>
        <v>0</v>
      </c>
      <c r="W199" s="9">
        <v>591.14</v>
      </c>
      <c r="X199" s="2"/>
    </row>
    <row r="200" spans="1:24" outlineLevel="4">
      <c r="A200" s="7" t="s">
        <v>124</v>
      </c>
      <c r="B200" s="8" t="s">
        <v>107</v>
      </c>
      <c r="C200" s="8" t="s">
        <v>34</v>
      </c>
      <c r="D200" s="8" t="s">
        <v>135</v>
      </c>
      <c r="E200" s="8"/>
      <c r="F200" s="25">
        <f>F201</f>
        <v>514.04</v>
      </c>
      <c r="G200" s="25"/>
      <c r="H200" s="25"/>
      <c r="I200" s="25"/>
      <c r="J200" s="25"/>
      <c r="K200" s="50">
        <f>K201</f>
        <v>514.04</v>
      </c>
      <c r="L200" s="9">
        <v>514.04</v>
      </c>
      <c r="M200" s="35">
        <f t="shared" si="81"/>
        <v>0</v>
      </c>
      <c r="N200" s="25">
        <f>N201</f>
        <v>0</v>
      </c>
      <c r="O200" s="25"/>
      <c r="P200" s="25"/>
      <c r="Q200" s="25">
        <f>Q201</f>
        <v>0</v>
      </c>
      <c r="R200" s="9">
        <v>552.59</v>
      </c>
      <c r="S200" s="25">
        <f>S201</f>
        <v>0</v>
      </c>
      <c r="T200" s="25"/>
      <c r="U200" s="25"/>
      <c r="V200" s="25">
        <f>V201</f>
        <v>0</v>
      </c>
      <c r="W200" s="9">
        <v>591.14</v>
      </c>
      <c r="X200" s="2"/>
    </row>
    <row r="201" spans="1:24" outlineLevel="5">
      <c r="A201" s="7" t="s">
        <v>109</v>
      </c>
      <c r="B201" s="8" t="s">
        <v>107</v>
      </c>
      <c r="C201" s="8" t="s">
        <v>34</v>
      </c>
      <c r="D201" s="8" t="s">
        <v>135</v>
      </c>
      <c r="E201" s="8"/>
      <c r="F201" s="25">
        <f>F202+F203+F204</f>
        <v>514.04</v>
      </c>
      <c r="G201" s="25"/>
      <c r="H201" s="25"/>
      <c r="I201" s="25"/>
      <c r="J201" s="25"/>
      <c r="K201" s="50">
        <f>K202+K203+K204</f>
        <v>514.04</v>
      </c>
      <c r="L201" s="9">
        <v>514.04</v>
      </c>
      <c r="M201" s="35">
        <f t="shared" si="81"/>
        <v>0</v>
      </c>
      <c r="N201" s="25">
        <f>N202+N203+N204</f>
        <v>0</v>
      </c>
      <c r="O201" s="25"/>
      <c r="P201" s="25"/>
      <c r="Q201" s="25">
        <f>Q202+Q203+Q204</f>
        <v>0</v>
      </c>
      <c r="R201" s="9">
        <v>552.59</v>
      </c>
      <c r="S201" s="25">
        <f>S202+S203+S204</f>
        <v>0</v>
      </c>
      <c r="T201" s="25"/>
      <c r="U201" s="25"/>
      <c r="V201" s="25">
        <f>V202+V203+V204</f>
        <v>0</v>
      </c>
      <c r="W201" s="9">
        <v>591.14</v>
      </c>
      <c r="X201" s="2"/>
    </row>
    <row r="202" spans="1:24" ht="25.5" outlineLevel="6">
      <c r="A202" s="7" t="s">
        <v>67</v>
      </c>
      <c r="B202" s="8" t="s">
        <v>107</v>
      </c>
      <c r="C202" s="8" t="s">
        <v>34</v>
      </c>
      <c r="D202" s="8" t="s">
        <v>135</v>
      </c>
      <c r="E202" s="8" t="s">
        <v>68</v>
      </c>
      <c r="F202" s="25">
        <v>514.04</v>
      </c>
      <c r="G202" s="25">
        <v>-514.04</v>
      </c>
      <c r="H202" s="25"/>
      <c r="I202" s="25"/>
      <c r="J202" s="25"/>
      <c r="K202" s="50">
        <f t="shared" ref="K202:K204" si="115">SUM(F202:J202)</f>
        <v>0</v>
      </c>
      <c r="L202" s="9">
        <v>0</v>
      </c>
      <c r="M202" s="35">
        <f t="shared" si="81"/>
        <v>0</v>
      </c>
      <c r="N202" s="25"/>
      <c r="O202" s="25"/>
      <c r="P202" s="25"/>
      <c r="Q202" s="30">
        <f t="shared" ref="Q202:Q204" si="116">SUM(N202:P202)</f>
        <v>0</v>
      </c>
      <c r="R202" s="9">
        <v>552.59</v>
      </c>
      <c r="S202" s="25"/>
      <c r="T202" s="25"/>
      <c r="U202" s="25"/>
      <c r="V202" s="30">
        <f t="shared" ref="V202:V204" si="117">SUM(S202:U202)</f>
        <v>0</v>
      </c>
      <c r="W202" s="9">
        <v>591.14</v>
      </c>
      <c r="X202" s="2"/>
    </row>
    <row r="203" spans="1:24" outlineLevel="6">
      <c r="A203" s="7" t="s">
        <v>21</v>
      </c>
      <c r="B203" s="8" t="s">
        <v>107</v>
      </c>
      <c r="C203" s="8" t="s">
        <v>34</v>
      </c>
      <c r="D203" s="8" t="s">
        <v>135</v>
      </c>
      <c r="E203" s="8" t="s">
        <v>22</v>
      </c>
      <c r="F203" s="25"/>
      <c r="G203" s="25">
        <v>410.96</v>
      </c>
      <c r="H203" s="25"/>
      <c r="I203" s="25"/>
      <c r="J203" s="25"/>
      <c r="K203" s="50">
        <f t="shared" si="115"/>
        <v>410.96</v>
      </c>
      <c r="L203" s="9">
        <v>410.95949999999999</v>
      </c>
      <c r="M203" s="35">
        <f t="shared" si="81"/>
        <v>-4.9999999998817657E-4</v>
      </c>
      <c r="N203" s="25"/>
      <c r="O203" s="25"/>
      <c r="P203" s="25"/>
      <c r="Q203" s="30">
        <f t="shared" si="116"/>
        <v>0</v>
      </c>
      <c r="R203" s="9">
        <v>0</v>
      </c>
      <c r="S203" s="25"/>
      <c r="T203" s="25"/>
      <c r="U203" s="25"/>
      <c r="V203" s="30">
        <f t="shared" si="117"/>
        <v>0</v>
      </c>
      <c r="W203" s="9">
        <v>0</v>
      </c>
      <c r="X203" s="2"/>
    </row>
    <row r="204" spans="1:24" outlineLevel="6">
      <c r="A204" s="7" t="s">
        <v>23</v>
      </c>
      <c r="B204" s="8" t="s">
        <v>107</v>
      </c>
      <c r="C204" s="8" t="s">
        <v>34</v>
      </c>
      <c r="D204" s="8" t="s">
        <v>135</v>
      </c>
      <c r="E204" s="8" t="s">
        <v>24</v>
      </c>
      <c r="F204" s="25"/>
      <c r="G204" s="25">
        <v>103.08</v>
      </c>
      <c r="H204" s="25"/>
      <c r="I204" s="25"/>
      <c r="J204" s="25"/>
      <c r="K204" s="50">
        <f t="shared" si="115"/>
        <v>103.08</v>
      </c>
      <c r="L204" s="9">
        <v>103.0805</v>
      </c>
      <c r="M204" s="35">
        <f t="shared" si="81"/>
        <v>5.0000000000238742E-4</v>
      </c>
      <c r="N204" s="25"/>
      <c r="O204" s="25"/>
      <c r="P204" s="25"/>
      <c r="Q204" s="30">
        <f t="shared" si="116"/>
        <v>0</v>
      </c>
      <c r="R204" s="9">
        <v>0</v>
      </c>
      <c r="S204" s="25"/>
      <c r="T204" s="25"/>
      <c r="U204" s="25"/>
      <c r="V204" s="30">
        <f t="shared" si="117"/>
        <v>0</v>
      </c>
      <c r="W204" s="9">
        <v>0</v>
      </c>
      <c r="X204" s="2"/>
    </row>
    <row r="205" spans="1:24" ht="63.75" outlineLevel="3">
      <c r="A205" s="7" t="s">
        <v>136</v>
      </c>
      <c r="B205" s="8"/>
      <c r="C205" s="8"/>
      <c r="D205" s="8" t="s">
        <v>137</v>
      </c>
      <c r="E205" s="8"/>
      <c r="F205" s="25">
        <f>F206</f>
        <v>44</v>
      </c>
      <c r="G205" s="25"/>
      <c r="H205" s="25"/>
      <c r="I205" s="25"/>
      <c r="J205" s="25"/>
      <c r="K205" s="50">
        <f>K206</f>
        <v>44</v>
      </c>
      <c r="L205" s="9">
        <v>44</v>
      </c>
      <c r="M205" s="35">
        <f t="shared" si="81"/>
        <v>0</v>
      </c>
      <c r="N205" s="25">
        <f>N206</f>
        <v>0</v>
      </c>
      <c r="O205" s="25"/>
      <c r="P205" s="25"/>
      <c r="Q205" s="25">
        <f>Q206</f>
        <v>0</v>
      </c>
      <c r="R205" s="9">
        <v>44</v>
      </c>
      <c r="S205" s="25">
        <f>S206</f>
        <v>0</v>
      </c>
      <c r="T205" s="25"/>
      <c r="U205" s="25"/>
      <c r="V205" s="25">
        <f>V206</f>
        <v>0</v>
      </c>
      <c r="W205" s="9">
        <v>44</v>
      </c>
      <c r="X205" s="2"/>
    </row>
    <row r="206" spans="1:24" outlineLevel="4">
      <c r="A206" s="7" t="s">
        <v>124</v>
      </c>
      <c r="B206" s="8" t="s">
        <v>107</v>
      </c>
      <c r="C206" s="8" t="s">
        <v>34</v>
      </c>
      <c r="D206" s="8" t="s">
        <v>137</v>
      </c>
      <c r="E206" s="8"/>
      <c r="F206" s="25">
        <f>F207</f>
        <v>44</v>
      </c>
      <c r="G206" s="25"/>
      <c r="H206" s="25"/>
      <c r="I206" s="25"/>
      <c r="J206" s="25"/>
      <c r="K206" s="50">
        <f>K207</f>
        <v>44</v>
      </c>
      <c r="L206" s="9">
        <v>44</v>
      </c>
      <c r="M206" s="35">
        <f t="shared" si="81"/>
        <v>0</v>
      </c>
      <c r="N206" s="25">
        <f>N207</f>
        <v>0</v>
      </c>
      <c r="O206" s="25"/>
      <c r="P206" s="25"/>
      <c r="Q206" s="25">
        <f>Q207</f>
        <v>0</v>
      </c>
      <c r="R206" s="9">
        <v>44</v>
      </c>
      <c r="S206" s="25">
        <f>S207</f>
        <v>0</v>
      </c>
      <c r="T206" s="25"/>
      <c r="U206" s="25"/>
      <c r="V206" s="25">
        <f>V207</f>
        <v>0</v>
      </c>
      <c r="W206" s="9">
        <v>44</v>
      </c>
      <c r="X206" s="2"/>
    </row>
    <row r="207" spans="1:24" outlineLevel="5">
      <c r="A207" s="7" t="s">
        <v>109</v>
      </c>
      <c r="B207" s="8" t="s">
        <v>107</v>
      </c>
      <c r="C207" s="8" t="s">
        <v>34</v>
      </c>
      <c r="D207" s="8" t="s">
        <v>137</v>
      </c>
      <c r="E207" s="8"/>
      <c r="F207" s="25">
        <f>F208</f>
        <v>44</v>
      </c>
      <c r="G207" s="25"/>
      <c r="H207" s="25"/>
      <c r="I207" s="25"/>
      <c r="J207" s="25"/>
      <c r="K207" s="50">
        <f>K208</f>
        <v>44</v>
      </c>
      <c r="L207" s="9">
        <v>44</v>
      </c>
      <c r="M207" s="35">
        <f t="shared" si="81"/>
        <v>0</v>
      </c>
      <c r="N207" s="25">
        <f>N208</f>
        <v>0</v>
      </c>
      <c r="O207" s="25"/>
      <c r="P207" s="25"/>
      <c r="Q207" s="25">
        <f>Q208</f>
        <v>0</v>
      </c>
      <c r="R207" s="9">
        <v>44</v>
      </c>
      <c r="S207" s="25">
        <f>S208</f>
        <v>0</v>
      </c>
      <c r="T207" s="25"/>
      <c r="U207" s="25"/>
      <c r="V207" s="25">
        <f>V208</f>
        <v>0</v>
      </c>
      <c r="W207" s="9">
        <v>44</v>
      </c>
      <c r="X207" s="2"/>
    </row>
    <row r="208" spans="1:24" ht="25.5" outlineLevel="6">
      <c r="A208" s="7" t="s">
        <v>67</v>
      </c>
      <c r="B208" s="8" t="s">
        <v>107</v>
      </c>
      <c r="C208" s="8" t="s">
        <v>34</v>
      </c>
      <c r="D208" s="8" t="s">
        <v>137</v>
      </c>
      <c r="E208" s="8" t="s">
        <v>68</v>
      </c>
      <c r="F208" s="25">
        <v>44</v>
      </c>
      <c r="G208" s="25"/>
      <c r="H208" s="25"/>
      <c r="I208" s="25"/>
      <c r="J208" s="25"/>
      <c r="K208" s="50">
        <f t="shared" ref="K208" si="118">SUM(F208:J208)</f>
        <v>44</v>
      </c>
      <c r="L208" s="9">
        <v>44</v>
      </c>
      <c r="M208" s="35">
        <f t="shared" si="81"/>
        <v>0</v>
      </c>
      <c r="N208" s="25"/>
      <c r="O208" s="25"/>
      <c r="P208" s="25"/>
      <c r="Q208" s="30">
        <f t="shared" ref="Q208" si="119">SUM(N208:P208)</f>
        <v>0</v>
      </c>
      <c r="R208" s="9">
        <v>44</v>
      </c>
      <c r="S208" s="25"/>
      <c r="T208" s="25"/>
      <c r="U208" s="25"/>
      <c r="V208" s="30">
        <f t="shared" ref="V208" si="120">SUM(S208:U208)</f>
        <v>0</v>
      </c>
      <c r="W208" s="9">
        <v>44</v>
      </c>
      <c r="X208" s="2"/>
    </row>
    <row r="209" spans="1:24" ht="38.25" outlineLevel="3">
      <c r="A209" s="7" t="s">
        <v>138</v>
      </c>
      <c r="B209" s="8"/>
      <c r="C209" s="8"/>
      <c r="D209" s="8" t="s">
        <v>139</v>
      </c>
      <c r="E209" s="8"/>
      <c r="F209" s="25">
        <f>F210</f>
        <v>45</v>
      </c>
      <c r="G209" s="25"/>
      <c r="H209" s="25"/>
      <c r="I209" s="25"/>
      <c r="J209" s="25"/>
      <c r="K209" s="50">
        <f>K210</f>
        <v>45</v>
      </c>
      <c r="L209" s="9">
        <v>45</v>
      </c>
      <c r="M209" s="35">
        <f t="shared" si="81"/>
        <v>0</v>
      </c>
      <c r="N209" s="25">
        <f>N210</f>
        <v>0</v>
      </c>
      <c r="O209" s="25"/>
      <c r="P209" s="25"/>
      <c r="Q209" s="25">
        <f>Q210</f>
        <v>0</v>
      </c>
      <c r="R209" s="9">
        <v>45</v>
      </c>
      <c r="S209" s="25">
        <f>S210</f>
        <v>0</v>
      </c>
      <c r="T209" s="25"/>
      <c r="U209" s="25"/>
      <c r="V209" s="25">
        <f>V210</f>
        <v>0</v>
      </c>
      <c r="W209" s="9">
        <v>45</v>
      </c>
      <c r="X209" s="2"/>
    </row>
    <row r="210" spans="1:24" outlineLevel="4">
      <c r="A210" s="7" t="s">
        <v>124</v>
      </c>
      <c r="B210" s="8" t="s">
        <v>107</v>
      </c>
      <c r="C210" s="8" t="s">
        <v>34</v>
      </c>
      <c r="D210" s="8" t="s">
        <v>139</v>
      </c>
      <c r="E210" s="8"/>
      <c r="F210" s="25">
        <f>F211</f>
        <v>45</v>
      </c>
      <c r="G210" s="25"/>
      <c r="H210" s="25"/>
      <c r="I210" s="25"/>
      <c r="J210" s="25"/>
      <c r="K210" s="50">
        <f>K211</f>
        <v>45</v>
      </c>
      <c r="L210" s="9">
        <v>45</v>
      </c>
      <c r="M210" s="35">
        <f t="shared" si="81"/>
        <v>0</v>
      </c>
      <c r="N210" s="25">
        <f>N211</f>
        <v>0</v>
      </c>
      <c r="O210" s="25"/>
      <c r="P210" s="25"/>
      <c r="Q210" s="25">
        <f>Q211</f>
        <v>0</v>
      </c>
      <c r="R210" s="9">
        <v>45</v>
      </c>
      <c r="S210" s="25">
        <f>S211</f>
        <v>0</v>
      </c>
      <c r="T210" s="25"/>
      <c r="U210" s="25"/>
      <c r="V210" s="25">
        <f>V211</f>
        <v>0</v>
      </c>
      <c r="W210" s="9">
        <v>45</v>
      </c>
      <c r="X210" s="2"/>
    </row>
    <row r="211" spans="1:24" outlineLevel="5">
      <c r="A211" s="7" t="s">
        <v>109</v>
      </c>
      <c r="B211" s="8" t="s">
        <v>107</v>
      </c>
      <c r="C211" s="8" t="s">
        <v>34</v>
      </c>
      <c r="D211" s="8" t="s">
        <v>139</v>
      </c>
      <c r="E211" s="8"/>
      <c r="F211" s="25">
        <f>F212</f>
        <v>45</v>
      </c>
      <c r="G211" s="25"/>
      <c r="H211" s="25"/>
      <c r="I211" s="25"/>
      <c r="J211" s="25"/>
      <c r="K211" s="50">
        <f>K212</f>
        <v>45</v>
      </c>
      <c r="L211" s="9">
        <v>45</v>
      </c>
      <c r="M211" s="35">
        <f t="shared" si="81"/>
        <v>0</v>
      </c>
      <c r="N211" s="25">
        <f>N212</f>
        <v>0</v>
      </c>
      <c r="O211" s="25"/>
      <c r="P211" s="25"/>
      <c r="Q211" s="25">
        <f>Q212</f>
        <v>0</v>
      </c>
      <c r="R211" s="9">
        <v>45</v>
      </c>
      <c r="S211" s="25">
        <f>S212</f>
        <v>0</v>
      </c>
      <c r="T211" s="25"/>
      <c r="U211" s="25"/>
      <c r="V211" s="25">
        <f>V212</f>
        <v>0</v>
      </c>
      <c r="W211" s="9">
        <v>45</v>
      </c>
      <c r="X211" s="2"/>
    </row>
    <row r="212" spans="1:24" ht="25.5" outlineLevel="6">
      <c r="A212" s="7" t="s">
        <v>67</v>
      </c>
      <c r="B212" s="8" t="s">
        <v>107</v>
      </c>
      <c r="C212" s="8" t="s">
        <v>34</v>
      </c>
      <c r="D212" s="8" t="s">
        <v>139</v>
      </c>
      <c r="E212" s="8" t="s">
        <v>68</v>
      </c>
      <c r="F212" s="25">
        <v>45</v>
      </c>
      <c r="G212" s="25"/>
      <c r="H212" s="25"/>
      <c r="I212" s="25"/>
      <c r="J212" s="25"/>
      <c r="K212" s="50">
        <f t="shared" ref="K212" si="121">SUM(F212:J212)</f>
        <v>45</v>
      </c>
      <c r="L212" s="9">
        <v>45</v>
      </c>
      <c r="M212" s="35">
        <f t="shared" si="81"/>
        <v>0</v>
      </c>
      <c r="N212" s="25"/>
      <c r="O212" s="25"/>
      <c r="P212" s="25"/>
      <c r="Q212" s="30">
        <f t="shared" ref="Q212" si="122">SUM(N212:P212)</f>
        <v>0</v>
      </c>
      <c r="R212" s="9">
        <v>45</v>
      </c>
      <c r="S212" s="25"/>
      <c r="T212" s="25"/>
      <c r="U212" s="25"/>
      <c r="V212" s="30">
        <f t="shared" ref="V212" si="123">SUM(S212:U212)</f>
        <v>0</v>
      </c>
      <c r="W212" s="9">
        <v>45</v>
      </c>
      <c r="X212" s="2"/>
    </row>
    <row r="213" spans="1:24" ht="25.5" outlineLevel="3">
      <c r="A213" s="7" t="s">
        <v>140</v>
      </c>
      <c r="B213" s="8"/>
      <c r="C213" s="8"/>
      <c r="D213" s="8" t="s">
        <v>141</v>
      </c>
      <c r="E213" s="8"/>
      <c r="F213" s="25">
        <f>F214</f>
        <v>63</v>
      </c>
      <c r="G213" s="25"/>
      <c r="H213" s="25"/>
      <c r="I213" s="25"/>
      <c r="J213" s="25"/>
      <c r="K213" s="50">
        <f>K214</f>
        <v>63</v>
      </c>
      <c r="L213" s="9">
        <v>63</v>
      </c>
      <c r="M213" s="35">
        <f t="shared" ref="M213:M276" si="124">L213-K213</f>
        <v>0</v>
      </c>
      <c r="N213" s="25">
        <f>N214</f>
        <v>0</v>
      </c>
      <c r="O213" s="25"/>
      <c r="P213" s="25"/>
      <c r="Q213" s="25">
        <f>Q214</f>
        <v>0</v>
      </c>
      <c r="R213" s="9">
        <v>63</v>
      </c>
      <c r="S213" s="25">
        <f>S214</f>
        <v>0</v>
      </c>
      <c r="T213" s="25"/>
      <c r="U213" s="25"/>
      <c r="V213" s="25">
        <f>V214</f>
        <v>0</v>
      </c>
      <c r="W213" s="9">
        <v>63</v>
      </c>
      <c r="X213" s="2"/>
    </row>
    <row r="214" spans="1:24" outlineLevel="4">
      <c r="A214" s="7" t="s">
        <v>124</v>
      </c>
      <c r="B214" s="8" t="s">
        <v>107</v>
      </c>
      <c r="C214" s="8" t="s">
        <v>34</v>
      </c>
      <c r="D214" s="8" t="s">
        <v>141</v>
      </c>
      <c r="E214" s="8"/>
      <c r="F214" s="25">
        <f>F215</f>
        <v>63</v>
      </c>
      <c r="G214" s="25"/>
      <c r="H214" s="25"/>
      <c r="I214" s="25"/>
      <c r="J214" s="25"/>
      <c r="K214" s="50">
        <f>K215</f>
        <v>63</v>
      </c>
      <c r="L214" s="9">
        <v>63</v>
      </c>
      <c r="M214" s="35">
        <f t="shared" si="124"/>
        <v>0</v>
      </c>
      <c r="N214" s="25">
        <f>N215</f>
        <v>0</v>
      </c>
      <c r="O214" s="25"/>
      <c r="P214" s="25"/>
      <c r="Q214" s="25">
        <f>Q215</f>
        <v>0</v>
      </c>
      <c r="R214" s="9">
        <v>63</v>
      </c>
      <c r="S214" s="25">
        <f>S215</f>
        <v>0</v>
      </c>
      <c r="T214" s="25"/>
      <c r="U214" s="25"/>
      <c r="V214" s="25">
        <f>V215</f>
        <v>0</v>
      </c>
      <c r="W214" s="9">
        <v>63</v>
      </c>
      <c r="X214" s="2"/>
    </row>
    <row r="215" spans="1:24" outlineLevel="5">
      <c r="A215" s="7" t="s">
        <v>109</v>
      </c>
      <c r="B215" s="8" t="s">
        <v>107</v>
      </c>
      <c r="C215" s="8" t="s">
        <v>34</v>
      </c>
      <c r="D215" s="8" t="s">
        <v>141</v>
      </c>
      <c r="E215" s="8"/>
      <c r="F215" s="25">
        <f>F216</f>
        <v>63</v>
      </c>
      <c r="G215" s="25"/>
      <c r="H215" s="25"/>
      <c r="I215" s="25"/>
      <c r="J215" s="25"/>
      <c r="K215" s="50">
        <f>K216</f>
        <v>63</v>
      </c>
      <c r="L215" s="9">
        <v>63</v>
      </c>
      <c r="M215" s="35">
        <f t="shared" si="124"/>
        <v>0</v>
      </c>
      <c r="N215" s="25">
        <f>N216</f>
        <v>0</v>
      </c>
      <c r="O215" s="25"/>
      <c r="P215" s="25"/>
      <c r="Q215" s="25">
        <f>Q216</f>
        <v>0</v>
      </c>
      <c r="R215" s="9">
        <v>63</v>
      </c>
      <c r="S215" s="25">
        <f>S216</f>
        <v>0</v>
      </c>
      <c r="T215" s="25"/>
      <c r="U215" s="25"/>
      <c r="V215" s="25">
        <f>V216</f>
        <v>0</v>
      </c>
      <c r="W215" s="9">
        <v>63</v>
      </c>
      <c r="X215" s="2"/>
    </row>
    <row r="216" spans="1:24" ht="25.5" outlineLevel="6">
      <c r="A216" s="7" t="s">
        <v>67</v>
      </c>
      <c r="B216" s="8" t="s">
        <v>107</v>
      </c>
      <c r="C216" s="8" t="s">
        <v>34</v>
      </c>
      <c r="D216" s="8" t="s">
        <v>141</v>
      </c>
      <c r="E216" s="8" t="s">
        <v>68</v>
      </c>
      <c r="F216" s="25">
        <v>63</v>
      </c>
      <c r="G216" s="25"/>
      <c r="H216" s="25"/>
      <c r="I216" s="25"/>
      <c r="J216" s="25"/>
      <c r="K216" s="50">
        <f t="shared" ref="K216" si="125">SUM(F216:J216)</f>
        <v>63</v>
      </c>
      <c r="L216" s="9">
        <v>63</v>
      </c>
      <c r="M216" s="35">
        <f t="shared" si="124"/>
        <v>0</v>
      </c>
      <c r="N216" s="25"/>
      <c r="O216" s="25"/>
      <c r="P216" s="25"/>
      <c r="Q216" s="30">
        <f t="shared" ref="Q216" si="126">SUM(N216:P216)</f>
        <v>0</v>
      </c>
      <c r="R216" s="9">
        <v>63</v>
      </c>
      <c r="S216" s="25"/>
      <c r="T216" s="25"/>
      <c r="U216" s="25"/>
      <c r="V216" s="30">
        <f t="shared" ref="V216" si="127">SUM(S216:U216)</f>
        <v>0</v>
      </c>
      <c r="W216" s="9">
        <v>63</v>
      </c>
      <c r="X216" s="2"/>
    </row>
    <row r="217" spans="1:24" ht="38.25" outlineLevel="3">
      <c r="A217" s="7" t="s">
        <v>142</v>
      </c>
      <c r="B217" s="8"/>
      <c r="C217" s="8"/>
      <c r="D217" s="8" t="s">
        <v>143</v>
      </c>
      <c r="E217" s="8"/>
      <c r="F217" s="25">
        <f>F218</f>
        <v>280.8</v>
      </c>
      <c r="G217" s="25"/>
      <c r="H217" s="25"/>
      <c r="I217" s="25"/>
      <c r="J217" s="25"/>
      <c r="K217" s="50">
        <f>K218</f>
        <v>280.8</v>
      </c>
      <c r="L217" s="9">
        <v>280.8</v>
      </c>
      <c r="M217" s="35">
        <f t="shared" si="124"/>
        <v>0</v>
      </c>
      <c r="N217" s="25">
        <f>N218</f>
        <v>0</v>
      </c>
      <c r="O217" s="25"/>
      <c r="P217" s="25"/>
      <c r="Q217" s="25">
        <f>Q218</f>
        <v>0</v>
      </c>
      <c r="R217" s="9">
        <v>280.8</v>
      </c>
      <c r="S217" s="25">
        <f>S218</f>
        <v>0</v>
      </c>
      <c r="T217" s="25"/>
      <c r="U217" s="25"/>
      <c r="V217" s="25">
        <f>V218</f>
        <v>0</v>
      </c>
      <c r="W217" s="9">
        <v>280.8</v>
      </c>
      <c r="X217" s="2"/>
    </row>
    <row r="218" spans="1:24" outlineLevel="4">
      <c r="A218" s="7" t="s">
        <v>124</v>
      </c>
      <c r="B218" s="8" t="s">
        <v>107</v>
      </c>
      <c r="C218" s="8" t="s">
        <v>34</v>
      </c>
      <c r="D218" s="8" t="s">
        <v>143</v>
      </c>
      <c r="E218" s="8"/>
      <c r="F218" s="25">
        <f>F219</f>
        <v>280.8</v>
      </c>
      <c r="G218" s="25"/>
      <c r="H218" s="25"/>
      <c r="I218" s="25"/>
      <c r="J218" s="25"/>
      <c r="K218" s="50">
        <f>K219</f>
        <v>280.8</v>
      </c>
      <c r="L218" s="9">
        <v>280.8</v>
      </c>
      <c r="M218" s="35">
        <f t="shared" si="124"/>
        <v>0</v>
      </c>
      <c r="N218" s="25">
        <f>N219</f>
        <v>0</v>
      </c>
      <c r="O218" s="25"/>
      <c r="P218" s="25"/>
      <c r="Q218" s="25">
        <f>Q219</f>
        <v>0</v>
      </c>
      <c r="R218" s="9">
        <v>280.8</v>
      </c>
      <c r="S218" s="25">
        <f>S219</f>
        <v>0</v>
      </c>
      <c r="T218" s="25"/>
      <c r="U218" s="25"/>
      <c r="V218" s="25">
        <f>V219</f>
        <v>0</v>
      </c>
      <c r="W218" s="9">
        <v>280.8</v>
      </c>
      <c r="X218" s="2"/>
    </row>
    <row r="219" spans="1:24" outlineLevel="5">
      <c r="A219" s="7" t="s">
        <v>109</v>
      </c>
      <c r="B219" s="8" t="s">
        <v>107</v>
      </c>
      <c r="C219" s="8" t="s">
        <v>34</v>
      </c>
      <c r="D219" s="8" t="s">
        <v>143</v>
      </c>
      <c r="E219" s="8"/>
      <c r="F219" s="25">
        <f>F220</f>
        <v>280.8</v>
      </c>
      <c r="G219" s="25"/>
      <c r="H219" s="25"/>
      <c r="I219" s="25"/>
      <c r="J219" s="25"/>
      <c r="K219" s="50">
        <f>K220</f>
        <v>280.8</v>
      </c>
      <c r="L219" s="9">
        <v>280.8</v>
      </c>
      <c r="M219" s="35">
        <f t="shared" si="124"/>
        <v>0</v>
      </c>
      <c r="N219" s="25">
        <f>N220</f>
        <v>0</v>
      </c>
      <c r="O219" s="25"/>
      <c r="P219" s="25"/>
      <c r="Q219" s="25">
        <f>Q220</f>
        <v>0</v>
      </c>
      <c r="R219" s="9">
        <v>280.8</v>
      </c>
      <c r="S219" s="25">
        <f>S220</f>
        <v>0</v>
      </c>
      <c r="T219" s="25"/>
      <c r="U219" s="25"/>
      <c r="V219" s="25">
        <f>V220</f>
        <v>0</v>
      </c>
      <c r="W219" s="9">
        <v>280.8</v>
      </c>
      <c r="X219" s="2"/>
    </row>
    <row r="220" spans="1:24" ht="51" outlineLevel="6">
      <c r="A220" s="7" t="s">
        <v>53</v>
      </c>
      <c r="B220" s="8" t="s">
        <v>107</v>
      </c>
      <c r="C220" s="8" t="s">
        <v>34</v>
      </c>
      <c r="D220" s="8" t="s">
        <v>143</v>
      </c>
      <c r="E220" s="8" t="s">
        <v>54</v>
      </c>
      <c r="F220" s="25">
        <v>280.8</v>
      </c>
      <c r="G220" s="25"/>
      <c r="H220" s="25"/>
      <c r="I220" s="25"/>
      <c r="J220" s="25"/>
      <c r="K220" s="50">
        <f t="shared" ref="K220" si="128">SUM(F220:J220)</f>
        <v>280.8</v>
      </c>
      <c r="L220" s="9">
        <v>280.8</v>
      </c>
      <c r="M220" s="35">
        <f t="shared" si="124"/>
        <v>0</v>
      </c>
      <c r="N220" s="25"/>
      <c r="O220" s="25"/>
      <c r="P220" s="25"/>
      <c r="Q220" s="30">
        <f t="shared" ref="Q220" si="129">SUM(N220:P220)</f>
        <v>0</v>
      </c>
      <c r="R220" s="9">
        <v>280.8</v>
      </c>
      <c r="S220" s="25"/>
      <c r="T220" s="25"/>
      <c r="U220" s="25"/>
      <c r="V220" s="30">
        <f t="shared" ref="V220" si="130">SUM(S220:U220)</f>
        <v>0</v>
      </c>
      <c r="W220" s="9">
        <v>280.8</v>
      </c>
      <c r="X220" s="2"/>
    </row>
    <row r="221" spans="1:24" ht="38.25" outlineLevel="3">
      <c r="A221" s="7" t="s">
        <v>144</v>
      </c>
      <c r="B221" s="8"/>
      <c r="C221" s="8"/>
      <c r="D221" s="8" t="s">
        <v>145</v>
      </c>
      <c r="E221" s="8"/>
      <c r="F221" s="25">
        <f>F222</f>
        <v>21.2</v>
      </c>
      <c r="G221" s="25"/>
      <c r="H221" s="25"/>
      <c r="I221" s="25"/>
      <c r="J221" s="25"/>
      <c r="K221" s="50">
        <f>K222</f>
        <v>21.2</v>
      </c>
      <c r="L221" s="9">
        <v>21.2</v>
      </c>
      <c r="M221" s="35">
        <f t="shared" si="124"/>
        <v>0</v>
      </c>
      <c r="N221" s="25">
        <f>N222</f>
        <v>0</v>
      </c>
      <c r="O221" s="25"/>
      <c r="P221" s="25"/>
      <c r="Q221" s="25">
        <f>Q222</f>
        <v>0</v>
      </c>
      <c r="R221" s="9">
        <v>21.2</v>
      </c>
      <c r="S221" s="25">
        <f>S222</f>
        <v>0</v>
      </c>
      <c r="T221" s="25"/>
      <c r="U221" s="25"/>
      <c r="V221" s="25">
        <f>V222</f>
        <v>0</v>
      </c>
      <c r="W221" s="9">
        <v>21.2</v>
      </c>
      <c r="X221" s="2"/>
    </row>
    <row r="222" spans="1:24" outlineLevel="4">
      <c r="A222" s="7" t="s">
        <v>124</v>
      </c>
      <c r="B222" s="8" t="s">
        <v>107</v>
      </c>
      <c r="C222" s="8" t="s">
        <v>34</v>
      </c>
      <c r="D222" s="8" t="s">
        <v>145</v>
      </c>
      <c r="E222" s="8"/>
      <c r="F222" s="25">
        <f>F223</f>
        <v>21.2</v>
      </c>
      <c r="G222" s="25"/>
      <c r="H222" s="25"/>
      <c r="I222" s="25"/>
      <c r="J222" s="25"/>
      <c r="K222" s="50">
        <f>K223</f>
        <v>21.2</v>
      </c>
      <c r="L222" s="9">
        <v>21.2</v>
      </c>
      <c r="M222" s="35">
        <f t="shared" si="124"/>
        <v>0</v>
      </c>
      <c r="N222" s="25">
        <f>N223</f>
        <v>0</v>
      </c>
      <c r="O222" s="25"/>
      <c r="P222" s="25"/>
      <c r="Q222" s="25">
        <f>Q223</f>
        <v>0</v>
      </c>
      <c r="R222" s="9">
        <v>21.2</v>
      </c>
      <c r="S222" s="25">
        <f>S223</f>
        <v>0</v>
      </c>
      <c r="T222" s="25"/>
      <c r="U222" s="25"/>
      <c r="V222" s="25">
        <f>V223</f>
        <v>0</v>
      </c>
      <c r="W222" s="9">
        <v>21.2</v>
      </c>
      <c r="X222" s="2"/>
    </row>
    <row r="223" spans="1:24" outlineLevel="5">
      <c r="A223" s="7" t="s">
        <v>109</v>
      </c>
      <c r="B223" s="8" t="s">
        <v>107</v>
      </c>
      <c r="C223" s="8" t="s">
        <v>34</v>
      </c>
      <c r="D223" s="8" t="s">
        <v>145</v>
      </c>
      <c r="E223" s="8"/>
      <c r="F223" s="25">
        <f>F224</f>
        <v>21.2</v>
      </c>
      <c r="G223" s="25"/>
      <c r="H223" s="25"/>
      <c r="I223" s="25"/>
      <c r="J223" s="25"/>
      <c r="K223" s="50">
        <f>K224</f>
        <v>21.2</v>
      </c>
      <c r="L223" s="9">
        <v>21.2</v>
      </c>
      <c r="M223" s="35">
        <f t="shared" si="124"/>
        <v>0</v>
      </c>
      <c r="N223" s="25">
        <f>N224</f>
        <v>0</v>
      </c>
      <c r="O223" s="25"/>
      <c r="P223" s="25"/>
      <c r="Q223" s="25">
        <f>Q224</f>
        <v>0</v>
      </c>
      <c r="R223" s="9">
        <v>21.2</v>
      </c>
      <c r="S223" s="25">
        <f>S224</f>
        <v>0</v>
      </c>
      <c r="T223" s="25"/>
      <c r="U223" s="25"/>
      <c r="V223" s="25">
        <f>V224</f>
        <v>0</v>
      </c>
      <c r="W223" s="9">
        <v>21.2</v>
      </c>
      <c r="X223" s="2"/>
    </row>
    <row r="224" spans="1:24" ht="25.5" outlineLevel="6">
      <c r="A224" s="7" t="s">
        <v>125</v>
      </c>
      <c r="B224" s="8" t="s">
        <v>107</v>
      </c>
      <c r="C224" s="8" t="s">
        <v>34</v>
      </c>
      <c r="D224" s="8" t="s">
        <v>145</v>
      </c>
      <c r="E224" s="8" t="s">
        <v>126</v>
      </c>
      <c r="F224" s="25">
        <v>21.2</v>
      </c>
      <c r="G224" s="25"/>
      <c r="H224" s="25"/>
      <c r="I224" s="25"/>
      <c r="J224" s="25"/>
      <c r="K224" s="50">
        <f t="shared" ref="K224" si="131">SUM(F224:J224)</f>
        <v>21.2</v>
      </c>
      <c r="L224" s="9">
        <v>21.2</v>
      </c>
      <c r="M224" s="35">
        <f t="shared" si="124"/>
        <v>0</v>
      </c>
      <c r="N224" s="25"/>
      <c r="O224" s="25"/>
      <c r="P224" s="25"/>
      <c r="Q224" s="30">
        <f t="shared" ref="Q224" si="132">SUM(N224:P224)</f>
        <v>0</v>
      </c>
      <c r="R224" s="9">
        <v>21.2</v>
      </c>
      <c r="S224" s="25"/>
      <c r="T224" s="25"/>
      <c r="U224" s="25"/>
      <c r="V224" s="30">
        <f t="shared" ref="V224" si="133">SUM(S224:U224)</f>
        <v>0</v>
      </c>
      <c r="W224" s="9">
        <v>21.2</v>
      </c>
      <c r="X224" s="2"/>
    </row>
    <row r="225" spans="1:24" ht="25.5" outlineLevel="2">
      <c r="A225" s="7" t="s">
        <v>146</v>
      </c>
      <c r="B225" s="8"/>
      <c r="C225" s="8"/>
      <c r="D225" s="8" t="s">
        <v>147</v>
      </c>
      <c r="E225" s="8"/>
      <c r="F225" s="25">
        <f>F226+F230</f>
        <v>4134.82</v>
      </c>
      <c r="G225" s="25"/>
      <c r="H225" s="25"/>
      <c r="I225" s="25"/>
      <c r="J225" s="25"/>
      <c r="K225" s="50">
        <f>K226+K230</f>
        <v>4134.82</v>
      </c>
      <c r="L225" s="9">
        <v>4134.82</v>
      </c>
      <c r="M225" s="35">
        <f t="shared" si="124"/>
        <v>0</v>
      </c>
      <c r="N225" s="25">
        <f>N226+N230</f>
        <v>0</v>
      </c>
      <c r="O225" s="25"/>
      <c r="P225" s="25"/>
      <c r="Q225" s="25">
        <f>Q226+Q230</f>
        <v>0</v>
      </c>
      <c r="R225" s="9">
        <v>3796.04</v>
      </c>
      <c r="S225" s="25">
        <f>S226+S230</f>
        <v>0</v>
      </c>
      <c r="T225" s="25"/>
      <c r="U225" s="25"/>
      <c r="V225" s="25">
        <f>V226+V230</f>
        <v>0</v>
      </c>
      <c r="W225" s="9">
        <v>3878.28</v>
      </c>
      <c r="X225" s="2"/>
    </row>
    <row r="226" spans="1:24" ht="38.25" outlineLevel="3">
      <c r="A226" s="7" t="s">
        <v>148</v>
      </c>
      <c r="B226" s="8"/>
      <c r="C226" s="8"/>
      <c r="D226" s="8" t="s">
        <v>149</v>
      </c>
      <c r="E226" s="8"/>
      <c r="F226" s="25">
        <f>F227</f>
        <v>4099.66</v>
      </c>
      <c r="G226" s="25"/>
      <c r="H226" s="25"/>
      <c r="I226" s="25"/>
      <c r="J226" s="25"/>
      <c r="K226" s="50">
        <f>K227</f>
        <v>4099.66</v>
      </c>
      <c r="L226" s="9">
        <v>4099.66</v>
      </c>
      <c r="M226" s="35">
        <f t="shared" si="124"/>
        <v>0</v>
      </c>
      <c r="N226" s="25">
        <f>N227</f>
        <v>0</v>
      </c>
      <c r="O226" s="25"/>
      <c r="P226" s="25"/>
      <c r="Q226" s="25">
        <f>Q227</f>
        <v>0</v>
      </c>
      <c r="R226" s="9">
        <v>3760.86</v>
      </c>
      <c r="S226" s="25">
        <f>S227</f>
        <v>0</v>
      </c>
      <c r="T226" s="25"/>
      <c r="U226" s="25"/>
      <c r="V226" s="25">
        <f>V227</f>
        <v>0</v>
      </c>
      <c r="W226" s="9">
        <v>3843.12</v>
      </c>
      <c r="X226" s="2"/>
    </row>
    <row r="227" spans="1:24" outlineLevel="4">
      <c r="A227" s="7" t="s">
        <v>150</v>
      </c>
      <c r="B227" s="8" t="s">
        <v>107</v>
      </c>
      <c r="C227" s="8" t="s">
        <v>26</v>
      </c>
      <c r="D227" s="8" t="s">
        <v>149</v>
      </c>
      <c r="E227" s="8"/>
      <c r="F227" s="25">
        <f>F228</f>
        <v>4099.66</v>
      </c>
      <c r="G227" s="25"/>
      <c r="H227" s="25"/>
      <c r="I227" s="25"/>
      <c r="J227" s="25"/>
      <c r="K227" s="50">
        <f>K228</f>
        <v>4099.66</v>
      </c>
      <c r="L227" s="9">
        <v>4099.66</v>
      </c>
      <c r="M227" s="35">
        <f t="shared" si="124"/>
        <v>0</v>
      </c>
      <c r="N227" s="25">
        <f>N228</f>
        <v>0</v>
      </c>
      <c r="O227" s="25"/>
      <c r="P227" s="25"/>
      <c r="Q227" s="25">
        <f>Q228</f>
        <v>0</v>
      </c>
      <c r="R227" s="9">
        <v>3760.86</v>
      </c>
      <c r="S227" s="25">
        <f>S228</f>
        <v>0</v>
      </c>
      <c r="T227" s="25"/>
      <c r="U227" s="25"/>
      <c r="V227" s="25">
        <f>V228</f>
        <v>0</v>
      </c>
      <c r="W227" s="9">
        <v>3843.12</v>
      </c>
      <c r="X227" s="2"/>
    </row>
    <row r="228" spans="1:24" outlineLevel="5">
      <c r="A228" s="7" t="s">
        <v>109</v>
      </c>
      <c r="B228" s="8" t="s">
        <v>107</v>
      </c>
      <c r="C228" s="8" t="s">
        <v>26</v>
      </c>
      <c r="D228" s="8" t="s">
        <v>149</v>
      </c>
      <c r="E228" s="8"/>
      <c r="F228" s="25">
        <f>F229</f>
        <v>4099.66</v>
      </c>
      <c r="G228" s="25"/>
      <c r="H228" s="25"/>
      <c r="I228" s="25"/>
      <c r="J228" s="25"/>
      <c r="K228" s="50">
        <f>K229</f>
        <v>4099.66</v>
      </c>
      <c r="L228" s="9">
        <v>4099.66</v>
      </c>
      <c r="M228" s="35">
        <f t="shared" si="124"/>
        <v>0</v>
      </c>
      <c r="N228" s="25">
        <f>N229</f>
        <v>0</v>
      </c>
      <c r="O228" s="25"/>
      <c r="P228" s="25"/>
      <c r="Q228" s="25">
        <f>Q229</f>
        <v>0</v>
      </c>
      <c r="R228" s="9">
        <v>3760.86</v>
      </c>
      <c r="S228" s="25">
        <f>S229</f>
        <v>0</v>
      </c>
      <c r="T228" s="25"/>
      <c r="U228" s="25"/>
      <c r="V228" s="25">
        <f>V229</f>
        <v>0</v>
      </c>
      <c r="W228" s="9">
        <v>3843.12</v>
      </c>
      <c r="X228" s="2"/>
    </row>
    <row r="229" spans="1:24" outlineLevel="6">
      <c r="A229" s="7" t="s">
        <v>21</v>
      </c>
      <c r="B229" s="8" t="s">
        <v>107</v>
      </c>
      <c r="C229" s="8" t="s">
        <v>26</v>
      </c>
      <c r="D229" s="8" t="s">
        <v>149</v>
      </c>
      <c r="E229" s="8" t="s">
        <v>22</v>
      </c>
      <c r="F229" s="25">
        <v>4099.66</v>
      </c>
      <c r="G229" s="25"/>
      <c r="H229" s="25"/>
      <c r="I229" s="25"/>
      <c r="J229" s="25"/>
      <c r="K229" s="50">
        <f t="shared" ref="K229" si="134">SUM(F229:J229)</f>
        <v>4099.66</v>
      </c>
      <c r="L229" s="9">
        <v>4099.66</v>
      </c>
      <c r="M229" s="35">
        <f t="shared" si="124"/>
        <v>0</v>
      </c>
      <c r="N229" s="25"/>
      <c r="O229" s="25"/>
      <c r="P229" s="25"/>
      <c r="Q229" s="30">
        <f t="shared" ref="Q229" si="135">SUM(N229:P229)</f>
        <v>0</v>
      </c>
      <c r="R229" s="9">
        <v>3760.86</v>
      </c>
      <c r="S229" s="25"/>
      <c r="T229" s="25"/>
      <c r="U229" s="25"/>
      <c r="V229" s="30">
        <f t="shared" ref="V229" si="136">SUM(S229:U229)</f>
        <v>0</v>
      </c>
      <c r="W229" s="9">
        <v>3843.12</v>
      </c>
      <c r="X229" s="2"/>
    </row>
    <row r="230" spans="1:24" ht="63.75" outlineLevel="3">
      <c r="A230" s="7" t="s">
        <v>151</v>
      </c>
      <c r="B230" s="8"/>
      <c r="C230" s="8"/>
      <c r="D230" s="8" t="s">
        <v>152</v>
      </c>
      <c r="E230" s="8"/>
      <c r="F230" s="25">
        <f>F231</f>
        <v>35.159999999999997</v>
      </c>
      <c r="G230" s="25"/>
      <c r="H230" s="25"/>
      <c r="I230" s="25"/>
      <c r="J230" s="25"/>
      <c r="K230" s="50">
        <f>K231</f>
        <v>35.159999999999997</v>
      </c>
      <c r="L230" s="9">
        <v>35.159999999999997</v>
      </c>
      <c r="M230" s="35">
        <f t="shared" si="124"/>
        <v>0</v>
      </c>
      <c r="N230" s="25">
        <f>N231</f>
        <v>0</v>
      </c>
      <c r="O230" s="25"/>
      <c r="P230" s="25"/>
      <c r="Q230" s="25">
        <f>Q231</f>
        <v>0</v>
      </c>
      <c r="R230" s="9">
        <v>35.18</v>
      </c>
      <c r="S230" s="25">
        <f>S231</f>
        <v>0</v>
      </c>
      <c r="T230" s="25"/>
      <c r="U230" s="25"/>
      <c r="V230" s="25">
        <f>V231</f>
        <v>0</v>
      </c>
      <c r="W230" s="9">
        <v>35.159999999999997</v>
      </c>
      <c r="X230" s="2"/>
    </row>
    <row r="231" spans="1:24" outlineLevel="4">
      <c r="A231" s="7" t="s">
        <v>124</v>
      </c>
      <c r="B231" s="8" t="s">
        <v>107</v>
      </c>
      <c r="C231" s="8" t="s">
        <v>34</v>
      </c>
      <c r="D231" s="8" t="s">
        <v>152</v>
      </c>
      <c r="E231" s="8"/>
      <c r="F231" s="25">
        <f>F232</f>
        <v>35.159999999999997</v>
      </c>
      <c r="G231" s="25"/>
      <c r="H231" s="25"/>
      <c r="I231" s="25"/>
      <c r="J231" s="25"/>
      <c r="K231" s="50">
        <f>K232</f>
        <v>35.159999999999997</v>
      </c>
      <c r="L231" s="9">
        <v>35.159999999999997</v>
      </c>
      <c r="M231" s="35">
        <f t="shared" si="124"/>
        <v>0</v>
      </c>
      <c r="N231" s="25">
        <f>N232</f>
        <v>0</v>
      </c>
      <c r="O231" s="25"/>
      <c r="P231" s="25"/>
      <c r="Q231" s="25">
        <f>Q232</f>
        <v>0</v>
      </c>
      <c r="R231" s="9">
        <v>35.18</v>
      </c>
      <c r="S231" s="25">
        <f>S232</f>
        <v>0</v>
      </c>
      <c r="T231" s="25"/>
      <c r="U231" s="25"/>
      <c r="V231" s="25">
        <f>V232</f>
        <v>0</v>
      </c>
      <c r="W231" s="9">
        <v>35.159999999999997</v>
      </c>
      <c r="X231" s="2"/>
    </row>
    <row r="232" spans="1:24" outlineLevel="5">
      <c r="A232" s="7" t="s">
        <v>109</v>
      </c>
      <c r="B232" s="8" t="s">
        <v>107</v>
      </c>
      <c r="C232" s="8" t="s">
        <v>34</v>
      </c>
      <c r="D232" s="8" t="s">
        <v>152</v>
      </c>
      <c r="E232" s="8"/>
      <c r="F232" s="25">
        <f>F233</f>
        <v>35.159999999999997</v>
      </c>
      <c r="G232" s="25"/>
      <c r="H232" s="25"/>
      <c r="I232" s="25"/>
      <c r="J232" s="25"/>
      <c r="K232" s="50">
        <f>K233</f>
        <v>35.159999999999997</v>
      </c>
      <c r="L232" s="9">
        <v>35.159999999999997</v>
      </c>
      <c r="M232" s="35">
        <f t="shared" si="124"/>
        <v>0</v>
      </c>
      <c r="N232" s="25">
        <f>N233</f>
        <v>0</v>
      </c>
      <c r="O232" s="25"/>
      <c r="P232" s="25"/>
      <c r="Q232" s="25">
        <f>Q233</f>
        <v>0</v>
      </c>
      <c r="R232" s="9">
        <v>35.18</v>
      </c>
      <c r="S232" s="25">
        <f>S233</f>
        <v>0</v>
      </c>
      <c r="T232" s="25"/>
      <c r="U232" s="25"/>
      <c r="V232" s="25">
        <f>V233</f>
        <v>0</v>
      </c>
      <c r="W232" s="9">
        <v>35.159999999999997</v>
      </c>
      <c r="X232" s="2"/>
    </row>
    <row r="233" spans="1:24" ht="25.5" outlineLevel="6">
      <c r="A233" s="7" t="s">
        <v>67</v>
      </c>
      <c r="B233" s="8" t="s">
        <v>107</v>
      </c>
      <c r="C233" s="8" t="s">
        <v>34</v>
      </c>
      <c r="D233" s="8" t="s">
        <v>152</v>
      </c>
      <c r="E233" s="8" t="s">
        <v>68</v>
      </c>
      <c r="F233" s="25">
        <v>35.159999999999997</v>
      </c>
      <c r="G233" s="25"/>
      <c r="H233" s="25"/>
      <c r="I233" s="25"/>
      <c r="J233" s="25"/>
      <c r="K233" s="50">
        <f t="shared" ref="K233" si="137">SUM(F233:J233)</f>
        <v>35.159999999999997</v>
      </c>
      <c r="L233" s="9">
        <v>35.159999999999997</v>
      </c>
      <c r="M233" s="35">
        <f t="shared" si="124"/>
        <v>0</v>
      </c>
      <c r="N233" s="25"/>
      <c r="O233" s="25"/>
      <c r="P233" s="25"/>
      <c r="Q233" s="30">
        <f t="shared" ref="Q233" si="138">SUM(N233:P233)</f>
        <v>0</v>
      </c>
      <c r="R233" s="9">
        <v>35.18</v>
      </c>
      <c r="S233" s="25"/>
      <c r="T233" s="25"/>
      <c r="U233" s="25"/>
      <c r="V233" s="30">
        <f t="shared" ref="V233" si="139">SUM(S233:U233)</f>
        <v>0</v>
      </c>
      <c r="W233" s="9">
        <v>35.159999999999997</v>
      </c>
      <c r="X233" s="2"/>
    </row>
    <row r="234" spans="1:24" ht="38.25" outlineLevel="2">
      <c r="A234" s="7" t="s">
        <v>153</v>
      </c>
      <c r="B234" s="8"/>
      <c r="C234" s="8"/>
      <c r="D234" s="8" t="s">
        <v>154</v>
      </c>
      <c r="E234" s="8"/>
      <c r="F234" s="25">
        <f>F235</f>
        <v>1175.5</v>
      </c>
      <c r="G234" s="25"/>
      <c r="H234" s="25"/>
      <c r="I234" s="25"/>
      <c r="J234" s="25"/>
      <c r="K234" s="50">
        <f>K235</f>
        <v>1175.5</v>
      </c>
      <c r="L234" s="9">
        <v>1175.5</v>
      </c>
      <c r="M234" s="35">
        <f t="shared" si="124"/>
        <v>0</v>
      </c>
      <c r="N234" s="25">
        <f>N235</f>
        <v>0</v>
      </c>
      <c r="O234" s="25"/>
      <c r="P234" s="25"/>
      <c r="Q234" s="25">
        <f>Q235</f>
        <v>0</v>
      </c>
      <c r="R234" s="9">
        <v>900</v>
      </c>
      <c r="S234" s="25">
        <f>S235</f>
        <v>0</v>
      </c>
      <c r="T234" s="25"/>
      <c r="U234" s="25"/>
      <c r="V234" s="25">
        <f>V235</f>
        <v>0</v>
      </c>
      <c r="W234" s="9">
        <v>900</v>
      </c>
      <c r="X234" s="2"/>
    </row>
    <row r="235" spans="1:24" ht="38.25" outlineLevel="3">
      <c r="A235" s="7" t="s">
        <v>155</v>
      </c>
      <c r="B235" s="8"/>
      <c r="C235" s="8"/>
      <c r="D235" s="8" t="s">
        <v>156</v>
      </c>
      <c r="E235" s="8"/>
      <c r="F235" s="25">
        <f>F236</f>
        <v>1175.5</v>
      </c>
      <c r="G235" s="25"/>
      <c r="H235" s="25"/>
      <c r="I235" s="25"/>
      <c r="J235" s="25"/>
      <c r="K235" s="50">
        <f>K236</f>
        <v>1175.5</v>
      </c>
      <c r="L235" s="9">
        <v>1175.5</v>
      </c>
      <c r="M235" s="35">
        <f t="shared" si="124"/>
        <v>0</v>
      </c>
      <c r="N235" s="25">
        <f>N236</f>
        <v>0</v>
      </c>
      <c r="O235" s="25"/>
      <c r="P235" s="25"/>
      <c r="Q235" s="25">
        <f>Q236</f>
        <v>0</v>
      </c>
      <c r="R235" s="9">
        <v>900</v>
      </c>
      <c r="S235" s="25">
        <f>S236</f>
        <v>0</v>
      </c>
      <c r="T235" s="25"/>
      <c r="U235" s="25"/>
      <c r="V235" s="25">
        <f>V236</f>
        <v>0</v>
      </c>
      <c r="W235" s="9">
        <v>900</v>
      </c>
      <c r="X235" s="2"/>
    </row>
    <row r="236" spans="1:24" outlineLevel="4">
      <c r="A236" s="7" t="s">
        <v>124</v>
      </c>
      <c r="B236" s="8" t="s">
        <v>107</v>
      </c>
      <c r="C236" s="8" t="s">
        <v>34</v>
      </c>
      <c r="D236" s="8" t="s">
        <v>156</v>
      </c>
      <c r="E236" s="8"/>
      <c r="F236" s="25">
        <f>F237</f>
        <v>1175.5</v>
      </c>
      <c r="G236" s="25"/>
      <c r="H236" s="25"/>
      <c r="I236" s="25"/>
      <c r="J236" s="25"/>
      <c r="K236" s="50">
        <f>K237</f>
        <v>1175.5</v>
      </c>
      <c r="L236" s="9">
        <v>1175.5</v>
      </c>
      <c r="M236" s="35">
        <f t="shared" si="124"/>
        <v>0</v>
      </c>
      <c r="N236" s="25">
        <f>N237</f>
        <v>0</v>
      </c>
      <c r="O236" s="25"/>
      <c r="P236" s="25"/>
      <c r="Q236" s="25">
        <f>Q237</f>
        <v>0</v>
      </c>
      <c r="R236" s="9">
        <v>900</v>
      </c>
      <c r="S236" s="25">
        <f>S237</f>
        <v>0</v>
      </c>
      <c r="T236" s="25"/>
      <c r="U236" s="25"/>
      <c r="V236" s="25">
        <f>V237</f>
        <v>0</v>
      </c>
      <c r="W236" s="9">
        <v>900</v>
      </c>
      <c r="X236" s="2"/>
    </row>
    <row r="237" spans="1:24" outlineLevel="5">
      <c r="A237" s="7" t="s">
        <v>109</v>
      </c>
      <c r="B237" s="8" t="s">
        <v>107</v>
      </c>
      <c r="C237" s="8" t="s">
        <v>34</v>
      </c>
      <c r="D237" s="8" t="s">
        <v>156</v>
      </c>
      <c r="E237" s="8"/>
      <c r="F237" s="25">
        <f>F238</f>
        <v>1175.5</v>
      </c>
      <c r="G237" s="25"/>
      <c r="H237" s="25"/>
      <c r="I237" s="25"/>
      <c r="J237" s="25"/>
      <c r="K237" s="50">
        <f>K238</f>
        <v>1175.5</v>
      </c>
      <c r="L237" s="9">
        <v>1175.5</v>
      </c>
      <c r="M237" s="35">
        <f t="shared" si="124"/>
        <v>0</v>
      </c>
      <c r="N237" s="25">
        <f>N238</f>
        <v>0</v>
      </c>
      <c r="O237" s="25"/>
      <c r="P237" s="25"/>
      <c r="Q237" s="25">
        <f>Q238</f>
        <v>0</v>
      </c>
      <c r="R237" s="9">
        <v>900</v>
      </c>
      <c r="S237" s="25">
        <f>S238</f>
        <v>0</v>
      </c>
      <c r="T237" s="25"/>
      <c r="U237" s="25"/>
      <c r="V237" s="25">
        <f>V238</f>
        <v>0</v>
      </c>
      <c r="W237" s="9">
        <v>900</v>
      </c>
      <c r="X237" s="2"/>
    </row>
    <row r="238" spans="1:24" ht="25.5" outlineLevel="6">
      <c r="A238" s="7" t="s">
        <v>67</v>
      </c>
      <c r="B238" s="8" t="s">
        <v>107</v>
      </c>
      <c r="C238" s="8" t="s">
        <v>34</v>
      </c>
      <c r="D238" s="8" t="s">
        <v>156</v>
      </c>
      <c r="E238" s="8" t="s">
        <v>68</v>
      </c>
      <c r="F238" s="25">
        <v>1175.5</v>
      </c>
      <c r="G238" s="25"/>
      <c r="H238" s="25"/>
      <c r="I238" s="25"/>
      <c r="J238" s="25"/>
      <c r="K238" s="50">
        <f t="shared" ref="K238" si="140">SUM(F238:J238)</f>
        <v>1175.5</v>
      </c>
      <c r="L238" s="9">
        <v>1175.5</v>
      </c>
      <c r="M238" s="35">
        <f t="shared" si="124"/>
        <v>0</v>
      </c>
      <c r="N238" s="25"/>
      <c r="O238" s="25"/>
      <c r="P238" s="25"/>
      <c r="Q238" s="30">
        <f t="shared" ref="Q238" si="141">SUM(N238:P238)</f>
        <v>0</v>
      </c>
      <c r="R238" s="9">
        <v>900</v>
      </c>
      <c r="S238" s="25"/>
      <c r="T238" s="25"/>
      <c r="U238" s="25"/>
      <c r="V238" s="30">
        <f t="shared" ref="V238" si="142">SUM(S238:U238)</f>
        <v>0</v>
      </c>
      <c r="W238" s="9">
        <v>900</v>
      </c>
      <c r="X238" s="2"/>
    </row>
    <row r="239" spans="1:24" ht="25.5" outlineLevel="1">
      <c r="A239" s="7" t="s">
        <v>157</v>
      </c>
      <c r="B239" s="8"/>
      <c r="C239" s="8"/>
      <c r="D239" s="8" t="s">
        <v>158</v>
      </c>
      <c r="E239" s="8"/>
      <c r="F239" s="25">
        <f>F240+F262</f>
        <v>6034.69</v>
      </c>
      <c r="G239" s="25"/>
      <c r="H239" s="25"/>
      <c r="I239" s="25"/>
      <c r="J239" s="25"/>
      <c r="K239" s="50">
        <f>K240+K262</f>
        <v>6075.42</v>
      </c>
      <c r="L239" s="9">
        <v>6075.4129999999996</v>
      </c>
      <c r="M239" s="35">
        <f t="shared" si="124"/>
        <v>-7.000000000516593E-3</v>
      </c>
      <c r="N239" s="25">
        <f>N240+N262</f>
        <v>0</v>
      </c>
      <c r="O239" s="25"/>
      <c r="P239" s="25"/>
      <c r="Q239" s="25">
        <f>Q240+Q262</f>
        <v>0</v>
      </c>
      <c r="R239" s="9">
        <v>6034.6880000000001</v>
      </c>
      <c r="S239" s="25">
        <f>S240+S262</f>
        <v>0</v>
      </c>
      <c r="T239" s="25"/>
      <c r="U239" s="25"/>
      <c r="V239" s="25">
        <f>V240+V262</f>
        <v>0</v>
      </c>
      <c r="W239" s="9">
        <v>6034.6880000000001</v>
      </c>
      <c r="X239" s="2"/>
    </row>
    <row r="240" spans="1:24" ht="25.5" outlineLevel="2">
      <c r="A240" s="7" t="s">
        <v>159</v>
      </c>
      <c r="B240" s="8"/>
      <c r="C240" s="8"/>
      <c r="D240" s="8" t="s">
        <v>160</v>
      </c>
      <c r="E240" s="8"/>
      <c r="F240" s="25">
        <f>F241+F245+F250+F254+F258</f>
        <v>4779.24</v>
      </c>
      <c r="G240" s="25"/>
      <c r="H240" s="25"/>
      <c r="I240" s="25"/>
      <c r="J240" s="25"/>
      <c r="K240" s="50">
        <f>K241+K245+K250+K254+K258</f>
        <v>4779.24</v>
      </c>
      <c r="L240" s="9">
        <v>4779.24</v>
      </c>
      <c r="M240" s="35">
        <f t="shared" si="124"/>
        <v>0</v>
      </c>
      <c r="N240" s="25">
        <f>N241+N245+N250+N254+N258</f>
        <v>0</v>
      </c>
      <c r="O240" s="25"/>
      <c r="P240" s="25"/>
      <c r="Q240" s="25">
        <f>Q241+Q245+Q250+Q254+Q258</f>
        <v>0</v>
      </c>
      <c r="R240" s="9">
        <v>4779.24</v>
      </c>
      <c r="S240" s="25">
        <f>S241+S245+S250+S254+S258</f>
        <v>0</v>
      </c>
      <c r="T240" s="25"/>
      <c r="U240" s="25"/>
      <c r="V240" s="25">
        <f>V241+V245+V250+V254+V258</f>
        <v>0</v>
      </c>
      <c r="W240" s="9">
        <v>4779.24</v>
      </c>
      <c r="X240" s="2"/>
    </row>
    <row r="241" spans="1:24" ht="38.25" outlineLevel="3">
      <c r="A241" s="7" t="s">
        <v>161</v>
      </c>
      <c r="B241" s="8"/>
      <c r="C241" s="8"/>
      <c r="D241" s="8" t="s">
        <v>162</v>
      </c>
      <c r="E241" s="8"/>
      <c r="F241" s="25">
        <f>F242</f>
        <v>1773.66</v>
      </c>
      <c r="G241" s="25"/>
      <c r="H241" s="25"/>
      <c r="I241" s="25"/>
      <c r="J241" s="25"/>
      <c r="K241" s="50">
        <f>K242</f>
        <v>1773.66</v>
      </c>
      <c r="L241" s="9">
        <v>1773.66</v>
      </c>
      <c r="M241" s="35">
        <f t="shared" si="124"/>
        <v>0</v>
      </c>
      <c r="N241" s="25">
        <f>N242</f>
        <v>0</v>
      </c>
      <c r="O241" s="25"/>
      <c r="P241" s="25"/>
      <c r="Q241" s="25">
        <f>Q242</f>
        <v>0</v>
      </c>
      <c r="R241" s="9">
        <v>1773.66</v>
      </c>
      <c r="S241" s="25">
        <f>S242</f>
        <v>0</v>
      </c>
      <c r="T241" s="25"/>
      <c r="U241" s="25"/>
      <c r="V241" s="25">
        <f>V242</f>
        <v>0</v>
      </c>
      <c r="W241" s="9">
        <v>1773.66</v>
      </c>
      <c r="X241" s="2"/>
    </row>
    <row r="242" spans="1:24" outlineLevel="4">
      <c r="A242" s="7" t="s">
        <v>163</v>
      </c>
      <c r="B242" s="8" t="s">
        <v>18</v>
      </c>
      <c r="C242" s="8" t="s">
        <v>18</v>
      </c>
      <c r="D242" s="8" t="s">
        <v>162</v>
      </c>
      <c r="E242" s="8"/>
      <c r="F242" s="25">
        <f>F243</f>
        <v>1773.66</v>
      </c>
      <c r="G242" s="25"/>
      <c r="H242" s="25"/>
      <c r="I242" s="25"/>
      <c r="J242" s="25"/>
      <c r="K242" s="50">
        <f>K243</f>
        <v>1773.66</v>
      </c>
      <c r="L242" s="9">
        <v>1773.66</v>
      </c>
      <c r="M242" s="35">
        <f t="shared" si="124"/>
        <v>0</v>
      </c>
      <c r="N242" s="25">
        <f>N243</f>
        <v>0</v>
      </c>
      <c r="O242" s="25"/>
      <c r="P242" s="25"/>
      <c r="Q242" s="25">
        <f>Q243</f>
        <v>0</v>
      </c>
      <c r="R242" s="9">
        <v>1773.66</v>
      </c>
      <c r="S242" s="25">
        <f>S243</f>
        <v>0</v>
      </c>
      <c r="T242" s="25"/>
      <c r="U242" s="25"/>
      <c r="V242" s="25">
        <f>V243</f>
        <v>0</v>
      </c>
      <c r="W242" s="9">
        <v>1773.66</v>
      </c>
      <c r="X242" s="2"/>
    </row>
    <row r="243" spans="1:24" outlineLevel="5">
      <c r="A243" s="7" t="s">
        <v>20</v>
      </c>
      <c r="B243" s="8" t="s">
        <v>18</v>
      </c>
      <c r="C243" s="8" t="s">
        <v>18</v>
      </c>
      <c r="D243" s="8" t="s">
        <v>162</v>
      </c>
      <c r="E243" s="8"/>
      <c r="F243" s="25">
        <f>F244</f>
        <v>1773.66</v>
      </c>
      <c r="G243" s="25"/>
      <c r="H243" s="25"/>
      <c r="I243" s="25"/>
      <c r="J243" s="25"/>
      <c r="K243" s="50">
        <f>K244</f>
        <v>1773.66</v>
      </c>
      <c r="L243" s="9">
        <v>1773.66</v>
      </c>
      <c r="M243" s="35">
        <f t="shared" si="124"/>
        <v>0</v>
      </c>
      <c r="N243" s="25">
        <f>N244</f>
        <v>0</v>
      </c>
      <c r="O243" s="25"/>
      <c r="P243" s="25"/>
      <c r="Q243" s="25">
        <f>Q244</f>
        <v>0</v>
      </c>
      <c r="R243" s="9">
        <v>1773.66</v>
      </c>
      <c r="S243" s="25">
        <f>S244</f>
        <v>0</v>
      </c>
      <c r="T243" s="25"/>
      <c r="U243" s="25"/>
      <c r="V243" s="25">
        <f>V244</f>
        <v>0</v>
      </c>
      <c r="W243" s="9">
        <v>1773.66</v>
      </c>
      <c r="X243" s="2"/>
    </row>
    <row r="244" spans="1:24" outlineLevel="6">
      <c r="A244" s="7" t="s">
        <v>23</v>
      </c>
      <c r="B244" s="8" t="s">
        <v>18</v>
      </c>
      <c r="C244" s="8" t="s">
        <v>18</v>
      </c>
      <c r="D244" s="8" t="s">
        <v>162</v>
      </c>
      <c r="E244" s="8" t="s">
        <v>24</v>
      </c>
      <c r="F244" s="25">
        <v>1773.66</v>
      </c>
      <c r="G244" s="25"/>
      <c r="H244" s="25"/>
      <c r="I244" s="25"/>
      <c r="J244" s="25"/>
      <c r="K244" s="50">
        <f t="shared" ref="K244" si="143">SUM(F244:J244)</f>
        <v>1773.66</v>
      </c>
      <c r="L244" s="9">
        <v>1773.66</v>
      </c>
      <c r="M244" s="35">
        <f t="shared" si="124"/>
        <v>0</v>
      </c>
      <c r="N244" s="25"/>
      <c r="O244" s="25"/>
      <c r="P244" s="25"/>
      <c r="Q244" s="30">
        <f t="shared" ref="Q244" si="144">SUM(N244:P244)</f>
        <v>0</v>
      </c>
      <c r="R244" s="9">
        <v>1773.66</v>
      </c>
      <c r="S244" s="25"/>
      <c r="T244" s="25"/>
      <c r="U244" s="25"/>
      <c r="V244" s="30">
        <f t="shared" ref="V244" si="145">SUM(S244:U244)</f>
        <v>0</v>
      </c>
      <c r="W244" s="9">
        <v>1773.66</v>
      </c>
      <c r="X244" s="2"/>
    </row>
    <row r="245" spans="1:24" ht="51" outlineLevel="3">
      <c r="A245" s="7" t="s">
        <v>164</v>
      </c>
      <c r="B245" s="8"/>
      <c r="C245" s="8"/>
      <c r="D245" s="8" t="s">
        <v>165</v>
      </c>
      <c r="E245" s="8"/>
      <c r="F245" s="25">
        <f>F246</f>
        <v>685.58</v>
      </c>
      <c r="G245" s="25"/>
      <c r="H245" s="25"/>
      <c r="I245" s="25"/>
      <c r="J245" s="25"/>
      <c r="K245" s="50">
        <f>K246</f>
        <v>685.58</v>
      </c>
      <c r="L245" s="9">
        <v>685.58</v>
      </c>
      <c r="M245" s="35">
        <f t="shared" si="124"/>
        <v>0</v>
      </c>
      <c r="N245" s="25">
        <f>N246</f>
        <v>0</v>
      </c>
      <c r="O245" s="25"/>
      <c r="P245" s="25"/>
      <c r="Q245" s="25">
        <f>Q246</f>
        <v>0</v>
      </c>
      <c r="R245" s="9">
        <v>685.58</v>
      </c>
      <c r="S245" s="25">
        <f>S246</f>
        <v>0</v>
      </c>
      <c r="T245" s="25"/>
      <c r="U245" s="25"/>
      <c r="V245" s="25">
        <f>V246</f>
        <v>0</v>
      </c>
      <c r="W245" s="9">
        <v>685.58</v>
      </c>
      <c r="X245" s="2"/>
    </row>
    <row r="246" spans="1:24" outlineLevel="4">
      <c r="A246" s="7" t="s">
        <v>166</v>
      </c>
      <c r="B246" s="8" t="s">
        <v>107</v>
      </c>
      <c r="C246" s="8" t="s">
        <v>167</v>
      </c>
      <c r="D246" s="8" t="s">
        <v>165</v>
      </c>
      <c r="E246" s="8"/>
      <c r="F246" s="25">
        <f>F247</f>
        <v>685.58</v>
      </c>
      <c r="G246" s="25"/>
      <c r="H246" s="25"/>
      <c r="I246" s="25"/>
      <c r="J246" s="25"/>
      <c r="K246" s="50">
        <f>K247</f>
        <v>685.58</v>
      </c>
      <c r="L246" s="9">
        <v>685.58</v>
      </c>
      <c r="M246" s="35">
        <f t="shared" si="124"/>
        <v>0</v>
      </c>
      <c r="N246" s="25">
        <f>N247</f>
        <v>0</v>
      </c>
      <c r="O246" s="25"/>
      <c r="P246" s="25"/>
      <c r="Q246" s="25">
        <f>Q247</f>
        <v>0</v>
      </c>
      <c r="R246" s="9">
        <v>685.58</v>
      </c>
      <c r="S246" s="25">
        <f>S247</f>
        <v>0</v>
      </c>
      <c r="T246" s="25"/>
      <c r="U246" s="25"/>
      <c r="V246" s="25">
        <f>V247</f>
        <v>0</v>
      </c>
      <c r="W246" s="9">
        <v>685.58</v>
      </c>
      <c r="X246" s="2"/>
    </row>
    <row r="247" spans="1:24" outlineLevel="5">
      <c r="A247" s="7" t="s">
        <v>109</v>
      </c>
      <c r="B247" s="8" t="s">
        <v>107</v>
      </c>
      <c r="C247" s="8" t="s">
        <v>167</v>
      </c>
      <c r="D247" s="8" t="s">
        <v>165</v>
      </c>
      <c r="E247" s="8"/>
      <c r="F247" s="25">
        <f>F248+F249</f>
        <v>685.58</v>
      </c>
      <c r="G247" s="25"/>
      <c r="H247" s="25"/>
      <c r="I247" s="25"/>
      <c r="J247" s="25"/>
      <c r="K247" s="50">
        <f>K248+K249</f>
        <v>685.58</v>
      </c>
      <c r="L247" s="9">
        <v>685.58</v>
      </c>
      <c r="M247" s="35">
        <f t="shared" si="124"/>
        <v>0</v>
      </c>
      <c r="N247" s="25">
        <f>N248+N249</f>
        <v>0</v>
      </c>
      <c r="O247" s="25"/>
      <c r="P247" s="25"/>
      <c r="Q247" s="25">
        <f>Q248+Q249</f>
        <v>0</v>
      </c>
      <c r="R247" s="9">
        <v>685.58</v>
      </c>
      <c r="S247" s="25">
        <f>S248+S249</f>
        <v>0</v>
      </c>
      <c r="T247" s="25"/>
      <c r="U247" s="25"/>
      <c r="V247" s="25">
        <f>V248+V249</f>
        <v>0</v>
      </c>
      <c r="W247" s="9">
        <v>685.58</v>
      </c>
      <c r="X247" s="2"/>
    </row>
    <row r="248" spans="1:24" outlineLevel="6">
      <c r="A248" s="7" t="s">
        <v>21</v>
      </c>
      <c r="B248" s="8" t="s">
        <v>107</v>
      </c>
      <c r="C248" s="8" t="s">
        <v>167</v>
      </c>
      <c r="D248" s="8" t="s">
        <v>165</v>
      </c>
      <c r="E248" s="8" t="s">
        <v>22</v>
      </c>
      <c r="F248" s="25"/>
      <c r="G248" s="25">
        <v>70.13</v>
      </c>
      <c r="H248" s="25"/>
      <c r="I248" s="25"/>
      <c r="J248" s="25"/>
      <c r="K248" s="50">
        <f t="shared" ref="K248:K249" si="146">SUM(F248:J248)</f>
        <v>70.13</v>
      </c>
      <c r="L248" s="9">
        <v>70.125</v>
      </c>
      <c r="M248" s="35">
        <f t="shared" si="124"/>
        <v>-4.9999999999954525E-3</v>
      </c>
      <c r="N248" s="25"/>
      <c r="O248" s="25"/>
      <c r="P248" s="25"/>
      <c r="Q248" s="30">
        <f t="shared" ref="Q248:Q249" si="147">SUM(N248:P248)</f>
        <v>0</v>
      </c>
      <c r="R248" s="9">
        <v>0</v>
      </c>
      <c r="S248" s="25"/>
      <c r="T248" s="25"/>
      <c r="U248" s="25"/>
      <c r="V248" s="30">
        <f t="shared" ref="V248:V249" si="148">SUM(S248:U248)</f>
        <v>0</v>
      </c>
      <c r="W248" s="9">
        <v>0</v>
      </c>
      <c r="X248" s="2"/>
    </row>
    <row r="249" spans="1:24" outlineLevel="6">
      <c r="A249" s="7" t="s">
        <v>23</v>
      </c>
      <c r="B249" s="8" t="s">
        <v>107</v>
      </c>
      <c r="C249" s="8" t="s">
        <v>167</v>
      </c>
      <c r="D249" s="8" t="s">
        <v>165</v>
      </c>
      <c r="E249" s="8" t="s">
        <v>24</v>
      </c>
      <c r="F249" s="25">
        <v>685.58</v>
      </c>
      <c r="G249" s="25">
        <v>-70.13</v>
      </c>
      <c r="H249" s="25"/>
      <c r="I249" s="25"/>
      <c r="J249" s="25"/>
      <c r="K249" s="50">
        <f t="shared" si="146"/>
        <v>615.45000000000005</v>
      </c>
      <c r="L249" s="9">
        <v>615.45500000000004</v>
      </c>
      <c r="M249" s="35">
        <f t="shared" si="124"/>
        <v>4.9999999999954525E-3</v>
      </c>
      <c r="N249" s="25"/>
      <c r="O249" s="25"/>
      <c r="P249" s="25"/>
      <c r="Q249" s="30">
        <f t="shared" si="147"/>
        <v>0</v>
      </c>
      <c r="R249" s="9">
        <v>685.58</v>
      </c>
      <c r="S249" s="25"/>
      <c r="T249" s="25"/>
      <c r="U249" s="25"/>
      <c r="V249" s="30">
        <f t="shared" si="148"/>
        <v>0</v>
      </c>
      <c r="W249" s="9">
        <v>685.58</v>
      </c>
      <c r="X249" s="2"/>
    </row>
    <row r="250" spans="1:24" ht="38.25" outlineLevel="3">
      <c r="A250" s="7" t="s">
        <v>168</v>
      </c>
      <c r="B250" s="8"/>
      <c r="C250" s="8"/>
      <c r="D250" s="8" t="s">
        <v>169</v>
      </c>
      <c r="E250" s="8"/>
      <c r="F250" s="25">
        <f>F251</f>
        <v>480</v>
      </c>
      <c r="G250" s="25"/>
      <c r="H250" s="25"/>
      <c r="I250" s="25"/>
      <c r="J250" s="25"/>
      <c r="K250" s="50">
        <f>K251</f>
        <v>480</v>
      </c>
      <c r="L250" s="9">
        <v>480</v>
      </c>
      <c r="M250" s="35">
        <f t="shared" si="124"/>
        <v>0</v>
      </c>
      <c r="N250" s="25">
        <f>N251</f>
        <v>0</v>
      </c>
      <c r="O250" s="25"/>
      <c r="P250" s="25"/>
      <c r="Q250" s="25">
        <f>Q251</f>
        <v>0</v>
      </c>
      <c r="R250" s="9">
        <v>480</v>
      </c>
      <c r="S250" s="25">
        <f>S251</f>
        <v>0</v>
      </c>
      <c r="T250" s="25"/>
      <c r="U250" s="25"/>
      <c r="V250" s="25">
        <f>V251</f>
        <v>0</v>
      </c>
      <c r="W250" s="9">
        <v>480</v>
      </c>
      <c r="X250" s="2"/>
    </row>
    <row r="251" spans="1:24" outlineLevel="4">
      <c r="A251" s="7" t="s">
        <v>124</v>
      </c>
      <c r="B251" s="8" t="s">
        <v>107</v>
      </c>
      <c r="C251" s="8" t="s">
        <v>34</v>
      </c>
      <c r="D251" s="8" t="s">
        <v>169</v>
      </c>
      <c r="E251" s="8"/>
      <c r="F251" s="25">
        <f>F252</f>
        <v>480</v>
      </c>
      <c r="G251" s="25"/>
      <c r="H251" s="25"/>
      <c r="I251" s="25"/>
      <c r="J251" s="25"/>
      <c r="K251" s="50">
        <f>K252</f>
        <v>480</v>
      </c>
      <c r="L251" s="9">
        <v>480</v>
      </c>
      <c r="M251" s="35">
        <f t="shared" si="124"/>
        <v>0</v>
      </c>
      <c r="N251" s="25">
        <f>N252</f>
        <v>0</v>
      </c>
      <c r="O251" s="25"/>
      <c r="P251" s="25"/>
      <c r="Q251" s="25">
        <f>Q252</f>
        <v>0</v>
      </c>
      <c r="R251" s="9">
        <v>480</v>
      </c>
      <c r="S251" s="25">
        <f>S252</f>
        <v>0</v>
      </c>
      <c r="T251" s="25"/>
      <c r="U251" s="25"/>
      <c r="V251" s="25">
        <f>V252</f>
        <v>0</v>
      </c>
      <c r="W251" s="9">
        <v>480</v>
      </c>
      <c r="X251" s="2"/>
    </row>
    <row r="252" spans="1:24" outlineLevel="5">
      <c r="A252" s="7" t="s">
        <v>109</v>
      </c>
      <c r="B252" s="8" t="s">
        <v>107</v>
      </c>
      <c r="C252" s="8" t="s">
        <v>34</v>
      </c>
      <c r="D252" s="8" t="s">
        <v>169</v>
      </c>
      <c r="E252" s="8"/>
      <c r="F252" s="25">
        <f>F253</f>
        <v>480</v>
      </c>
      <c r="G252" s="25"/>
      <c r="H252" s="25"/>
      <c r="I252" s="25"/>
      <c r="J252" s="25"/>
      <c r="K252" s="50">
        <f>K253</f>
        <v>480</v>
      </c>
      <c r="L252" s="9">
        <v>480</v>
      </c>
      <c r="M252" s="35">
        <f t="shared" si="124"/>
        <v>0</v>
      </c>
      <c r="N252" s="25">
        <f>N253</f>
        <v>0</v>
      </c>
      <c r="O252" s="25"/>
      <c r="P252" s="25"/>
      <c r="Q252" s="25">
        <f>Q253</f>
        <v>0</v>
      </c>
      <c r="R252" s="9">
        <v>480</v>
      </c>
      <c r="S252" s="25">
        <f>S253</f>
        <v>0</v>
      </c>
      <c r="T252" s="25"/>
      <c r="U252" s="25"/>
      <c r="V252" s="25">
        <f>V253</f>
        <v>0</v>
      </c>
      <c r="W252" s="9">
        <v>480</v>
      </c>
      <c r="X252" s="2"/>
    </row>
    <row r="253" spans="1:24" ht="25.5" outlineLevel="6">
      <c r="A253" s="7" t="s">
        <v>125</v>
      </c>
      <c r="B253" s="8" t="s">
        <v>107</v>
      </c>
      <c r="C253" s="8" t="s">
        <v>34</v>
      </c>
      <c r="D253" s="8" t="s">
        <v>169</v>
      </c>
      <c r="E253" s="8" t="s">
        <v>126</v>
      </c>
      <c r="F253" s="25">
        <v>480</v>
      </c>
      <c r="G253" s="25"/>
      <c r="H253" s="25"/>
      <c r="I253" s="25"/>
      <c r="J253" s="25"/>
      <c r="K253" s="50">
        <f t="shared" ref="K253" si="149">SUM(F253:J253)</f>
        <v>480</v>
      </c>
      <c r="L253" s="9">
        <v>480</v>
      </c>
      <c r="M253" s="35">
        <f t="shared" si="124"/>
        <v>0</v>
      </c>
      <c r="N253" s="25"/>
      <c r="O253" s="25"/>
      <c r="P253" s="25"/>
      <c r="Q253" s="30">
        <f t="shared" ref="Q253" si="150">SUM(N253:P253)</f>
        <v>0</v>
      </c>
      <c r="R253" s="9">
        <v>480</v>
      </c>
      <c r="S253" s="25"/>
      <c r="T253" s="25"/>
      <c r="U253" s="25"/>
      <c r="V253" s="30">
        <f t="shared" ref="V253" si="151">SUM(S253:U253)</f>
        <v>0</v>
      </c>
      <c r="W253" s="9">
        <v>480</v>
      </c>
      <c r="X253" s="2"/>
    </row>
    <row r="254" spans="1:24" ht="38.25" outlineLevel="3">
      <c r="A254" s="7" t="s">
        <v>170</v>
      </c>
      <c r="B254" s="8"/>
      <c r="C254" s="8"/>
      <c r="D254" s="8" t="s">
        <v>171</v>
      </c>
      <c r="E254" s="8"/>
      <c r="F254" s="25">
        <f>F255</f>
        <v>1340</v>
      </c>
      <c r="G254" s="25"/>
      <c r="H254" s="25"/>
      <c r="I254" s="25"/>
      <c r="J254" s="25"/>
      <c r="K254" s="50">
        <f>K255</f>
        <v>1340</v>
      </c>
      <c r="L254" s="9">
        <v>1340</v>
      </c>
      <c r="M254" s="35">
        <f t="shared" si="124"/>
        <v>0</v>
      </c>
      <c r="N254" s="25">
        <f>N255</f>
        <v>0</v>
      </c>
      <c r="O254" s="25"/>
      <c r="P254" s="25"/>
      <c r="Q254" s="25">
        <f>Q255</f>
        <v>0</v>
      </c>
      <c r="R254" s="9">
        <v>1340</v>
      </c>
      <c r="S254" s="25">
        <f>S255</f>
        <v>0</v>
      </c>
      <c r="T254" s="25"/>
      <c r="U254" s="25"/>
      <c r="V254" s="25">
        <f>V255</f>
        <v>0</v>
      </c>
      <c r="W254" s="9">
        <v>1340</v>
      </c>
      <c r="X254" s="2"/>
    </row>
    <row r="255" spans="1:24" outlineLevel="4">
      <c r="A255" s="7" t="s">
        <v>163</v>
      </c>
      <c r="B255" s="8" t="s">
        <v>18</v>
      </c>
      <c r="C255" s="8" t="s">
        <v>18</v>
      </c>
      <c r="D255" s="8" t="s">
        <v>171</v>
      </c>
      <c r="E255" s="8"/>
      <c r="F255" s="25">
        <f>F256</f>
        <v>1340</v>
      </c>
      <c r="G255" s="25"/>
      <c r="H255" s="25"/>
      <c r="I255" s="25"/>
      <c r="J255" s="25"/>
      <c r="K255" s="50">
        <f>K256</f>
        <v>1340</v>
      </c>
      <c r="L255" s="9">
        <v>1340</v>
      </c>
      <c r="M255" s="35">
        <f t="shared" si="124"/>
        <v>0</v>
      </c>
      <c r="N255" s="25">
        <f>N256</f>
        <v>0</v>
      </c>
      <c r="O255" s="25"/>
      <c r="P255" s="25"/>
      <c r="Q255" s="25">
        <f>Q256</f>
        <v>0</v>
      </c>
      <c r="R255" s="9">
        <v>1340</v>
      </c>
      <c r="S255" s="25">
        <f>S256</f>
        <v>0</v>
      </c>
      <c r="T255" s="25"/>
      <c r="U255" s="25"/>
      <c r="V255" s="25">
        <f>V256</f>
        <v>0</v>
      </c>
      <c r="W255" s="9">
        <v>1340</v>
      </c>
      <c r="X255" s="2"/>
    </row>
    <row r="256" spans="1:24" outlineLevel="5">
      <c r="A256" s="7" t="s">
        <v>20</v>
      </c>
      <c r="B256" s="8" t="s">
        <v>18</v>
      </c>
      <c r="C256" s="8" t="s">
        <v>18</v>
      </c>
      <c r="D256" s="8" t="s">
        <v>171</v>
      </c>
      <c r="E256" s="8"/>
      <c r="F256" s="25">
        <f>F257</f>
        <v>1340</v>
      </c>
      <c r="G256" s="25"/>
      <c r="H256" s="25"/>
      <c r="I256" s="25"/>
      <c r="J256" s="25"/>
      <c r="K256" s="50">
        <f>K257</f>
        <v>1340</v>
      </c>
      <c r="L256" s="9">
        <v>1340</v>
      </c>
      <c r="M256" s="35">
        <f t="shared" si="124"/>
        <v>0</v>
      </c>
      <c r="N256" s="25">
        <f>N257</f>
        <v>0</v>
      </c>
      <c r="O256" s="25"/>
      <c r="P256" s="25"/>
      <c r="Q256" s="25">
        <f>Q257</f>
        <v>0</v>
      </c>
      <c r="R256" s="9">
        <v>1340</v>
      </c>
      <c r="S256" s="25">
        <f>S257</f>
        <v>0</v>
      </c>
      <c r="T256" s="25"/>
      <c r="U256" s="25"/>
      <c r="V256" s="25">
        <f>V257</f>
        <v>0</v>
      </c>
      <c r="W256" s="9">
        <v>1340</v>
      </c>
      <c r="X256" s="2"/>
    </row>
    <row r="257" spans="1:24" ht="25.5" outlineLevel="6">
      <c r="A257" s="7" t="s">
        <v>125</v>
      </c>
      <c r="B257" s="8" t="s">
        <v>18</v>
      </c>
      <c r="C257" s="8" t="s">
        <v>18</v>
      </c>
      <c r="D257" s="8" t="s">
        <v>171</v>
      </c>
      <c r="E257" s="8" t="s">
        <v>126</v>
      </c>
      <c r="F257" s="25">
        <v>1340</v>
      </c>
      <c r="G257" s="25"/>
      <c r="H257" s="25"/>
      <c r="I257" s="25"/>
      <c r="J257" s="25"/>
      <c r="K257" s="50">
        <f t="shared" ref="K257" si="152">SUM(F257:J257)</f>
        <v>1340</v>
      </c>
      <c r="L257" s="9">
        <v>1340</v>
      </c>
      <c r="M257" s="35">
        <f t="shared" si="124"/>
        <v>0</v>
      </c>
      <c r="N257" s="25"/>
      <c r="O257" s="25"/>
      <c r="P257" s="25"/>
      <c r="Q257" s="30">
        <f t="shared" ref="Q257" si="153">SUM(N257:P257)</f>
        <v>0</v>
      </c>
      <c r="R257" s="9">
        <v>1340</v>
      </c>
      <c r="S257" s="25"/>
      <c r="T257" s="25"/>
      <c r="U257" s="25"/>
      <c r="V257" s="30">
        <f t="shared" ref="V257" si="154">SUM(S257:U257)</f>
        <v>0</v>
      </c>
      <c r="W257" s="9">
        <v>1340</v>
      </c>
      <c r="X257" s="2"/>
    </row>
    <row r="258" spans="1:24" ht="38.25" outlineLevel="3">
      <c r="A258" s="7" t="s">
        <v>172</v>
      </c>
      <c r="B258" s="8"/>
      <c r="C258" s="8"/>
      <c r="D258" s="8" t="s">
        <v>173</v>
      </c>
      <c r="E258" s="8"/>
      <c r="F258" s="25">
        <f>F259</f>
        <v>500</v>
      </c>
      <c r="G258" s="25"/>
      <c r="H258" s="25"/>
      <c r="I258" s="25"/>
      <c r="J258" s="25"/>
      <c r="K258" s="50">
        <f>K259</f>
        <v>500</v>
      </c>
      <c r="L258" s="9">
        <v>500</v>
      </c>
      <c r="M258" s="35">
        <f t="shared" si="124"/>
        <v>0</v>
      </c>
      <c r="N258" s="25">
        <f>N259</f>
        <v>0</v>
      </c>
      <c r="O258" s="25"/>
      <c r="P258" s="25"/>
      <c r="Q258" s="25">
        <f>Q259</f>
        <v>0</v>
      </c>
      <c r="R258" s="9">
        <v>500</v>
      </c>
      <c r="S258" s="25">
        <f>S259</f>
        <v>0</v>
      </c>
      <c r="T258" s="25"/>
      <c r="U258" s="25"/>
      <c r="V258" s="25">
        <f>V259</f>
        <v>0</v>
      </c>
      <c r="W258" s="9">
        <v>500</v>
      </c>
      <c r="X258" s="2"/>
    </row>
    <row r="259" spans="1:24" outlineLevel="4">
      <c r="A259" s="7" t="s">
        <v>124</v>
      </c>
      <c r="B259" s="8" t="s">
        <v>107</v>
      </c>
      <c r="C259" s="8" t="s">
        <v>34</v>
      </c>
      <c r="D259" s="8" t="s">
        <v>173</v>
      </c>
      <c r="E259" s="8"/>
      <c r="F259" s="25">
        <f>F260</f>
        <v>500</v>
      </c>
      <c r="G259" s="25"/>
      <c r="H259" s="25"/>
      <c r="I259" s="25"/>
      <c r="J259" s="25"/>
      <c r="K259" s="50">
        <f>K260</f>
        <v>500</v>
      </c>
      <c r="L259" s="9">
        <v>500</v>
      </c>
      <c r="M259" s="35">
        <f t="shared" si="124"/>
        <v>0</v>
      </c>
      <c r="N259" s="25">
        <f>N260</f>
        <v>0</v>
      </c>
      <c r="O259" s="25"/>
      <c r="P259" s="25"/>
      <c r="Q259" s="25">
        <f>Q260</f>
        <v>0</v>
      </c>
      <c r="R259" s="9">
        <v>500</v>
      </c>
      <c r="S259" s="25">
        <f>S260</f>
        <v>0</v>
      </c>
      <c r="T259" s="25"/>
      <c r="U259" s="25"/>
      <c r="V259" s="25">
        <f>V260</f>
        <v>0</v>
      </c>
      <c r="W259" s="9">
        <v>500</v>
      </c>
      <c r="X259" s="2"/>
    </row>
    <row r="260" spans="1:24" outlineLevel="5">
      <c r="A260" s="7" t="s">
        <v>109</v>
      </c>
      <c r="B260" s="8" t="s">
        <v>107</v>
      </c>
      <c r="C260" s="8" t="s">
        <v>34</v>
      </c>
      <c r="D260" s="8" t="s">
        <v>173</v>
      </c>
      <c r="E260" s="8"/>
      <c r="F260" s="25">
        <f>F261</f>
        <v>500</v>
      </c>
      <c r="G260" s="25"/>
      <c r="H260" s="25"/>
      <c r="I260" s="25"/>
      <c r="J260" s="25"/>
      <c r="K260" s="50">
        <f>K261</f>
        <v>500</v>
      </c>
      <c r="L260" s="9">
        <v>500</v>
      </c>
      <c r="M260" s="35">
        <f t="shared" si="124"/>
        <v>0</v>
      </c>
      <c r="N260" s="25">
        <f>N261</f>
        <v>0</v>
      </c>
      <c r="O260" s="25"/>
      <c r="P260" s="25"/>
      <c r="Q260" s="25">
        <f>Q261</f>
        <v>0</v>
      </c>
      <c r="R260" s="9">
        <v>500</v>
      </c>
      <c r="S260" s="25">
        <f>S261</f>
        <v>0</v>
      </c>
      <c r="T260" s="25"/>
      <c r="U260" s="25"/>
      <c r="V260" s="25">
        <f>V261</f>
        <v>0</v>
      </c>
      <c r="W260" s="9">
        <v>500</v>
      </c>
      <c r="X260" s="2"/>
    </row>
    <row r="261" spans="1:24" ht="25.5" outlineLevel="6">
      <c r="A261" s="7" t="s">
        <v>125</v>
      </c>
      <c r="B261" s="8" t="s">
        <v>107</v>
      </c>
      <c r="C261" s="8" t="s">
        <v>34</v>
      </c>
      <c r="D261" s="8" t="s">
        <v>173</v>
      </c>
      <c r="E261" s="8" t="s">
        <v>126</v>
      </c>
      <c r="F261" s="25">
        <v>500</v>
      </c>
      <c r="G261" s="25"/>
      <c r="H261" s="25"/>
      <c r="I261" s="25"/>
      <c r="J261" s="25"/>
      <c r="K261" s="50">
        <f t="shared" ref="K261" si="155">SUM(F261:J261)</f>
        <v>500</v>
      </c>
      <c r="L261" s="9">
        <v>500</v>
      </c>
      <c r="M261" s="35">
        <f t="shared" si="124"/>
        <v>0</v>
      </c>
      <c r="N261" s="25"/>
      <c r="O261" s="25"/>
      <c r="P261" s="25"/>
      <c r="Q261" s="30">
        <f t="shared" ref="Q261" si="156">SUM(N261:P261)</f>
        <v>0</v>
      </c>
      <c r="R261" s="9">
        <v>500</v>
      </c>
      <c r="S261" s="25"/>
      <c r="T261" s="25"/>
      <c r="U261" s="25"/>
      <c r="V261" s="30">
        <f t="shared" ref="V261" si="157">SUM(S261:U261)</f>
        <v>0</v>
      </c>
      <c r="W261" s="9">
        <v>500</v>
      </c>
      <c r="X261" s="2"/>
    </row>
    <row r="262" spans="1:24" outlineLevel="2">
      <c r="A262" s="7" t="s">
        <v>174</v>
      </c>
      <c r="B262" s="8"/>
      <c r="C262" s="8"/>
      <c r="D262" s="8" t="s">
        <v>175</v>
      </c>
      <c r="E262" s="8"/>
      <c r="F262" s="25">
        <f>F263</f>
        <v>1255.45</v>
      </c>
      <c r="G262" s="25"/>
      <c r="H262" s="25"/>
      <c r="I262" s="25"/>
      <c r="J262" s="25"/>
      <c r="K262" s="50">
        <f>K263</f>
        <v>1296.18</v>
      </c>
      <c r="L262" s="9">
        <v>1296.173</v>
      </c>
      <c r="M262" s="35">
        <f t="shared" si="124"/>
        <v>-7.0000000000618456E-3</v>
      </c>
      <c r="N262" s="25">
        <f>N263</f>
        <v>0</v>
      </c>
      <c r="O262" s="25"/>
      <c r="P262" s="25"/>
      <c r="Q262" s="25">
        <f>Q263</f>
        <v>0</v>
      </c>
      <c r="R262" s="9">
        <v>1255.4480000000001</v>
      </c>
      <c r="S262" s="25">
        <f>S263</f>
        <v>0</v>
      </c>
      <c r="T262" s="25"/>
      <c r="U262" s="25"/>
      <c r="V262" s="25">
        <f>V263</f>
        <v>0</v>
      </c>
      <c r="W262" s="9">
        <v>1255.4480000000001</v>
      </c>
      <c r="X262" s="2"/>
    </row>
    <row r="263" spans="1:24" ht="51" outlineLevel="3">
      <c r="A263" s="7" t="s">
        <v>176</v>
      </c>
      <c r="B263" s="8"/>
      <c r="C263" s="8"/>
      <c r="D263" s="8" t="s">
        <v>177</v>
      </c>
      <c r="E263" s="8"/>
      <c r="F263" s="25">
        <f>F264</f>
        <v>1255.45</v>
      </c>
      <c r="G263" s="25"/>
      <c r="H263" s="25"/>
      <c r="I263" s="25"/>
      <c r="J263" s="25"/>
      <c r="K263" s="50">
        <f>K264</f>
        <v>1296.18</v>
      </c>
      <c r="L263" s="9">
        <v>1296.173</v>
      </c>
      <c r="M263" s="35">
        <f t="shared" si="124"/>
        <v>-7.0000000000618456E-3</v>
      </c>
      <c r="N263" s="25">
        <f>N264</f>
        <v>0</v>
      </c>
      <c r="O263" s="25"/>
      <c r="P263" s="25"/>
      <c r="Q263" s="25">
        <f>Q264</f>
        <v>0</v>
      </c>
      <c r="R263" s="9">
        <v>1255.4480000000001</v>
      </c>
      <c r="S263" s="25">
        <f>S264</f>
        <v>0</v>
      </c>
      <c r="T263" s="25"/>
      <c r="U263" s="25"/>
      <c r="V263" s="25">
        <f>V264</f>
        <v>0</v>
      </c>
      <c r="W263" s="9">
        <v>1255.4480000000001</v>
      </c>
      <c r="X263" s="2"/>
    </row>
    <row r="264" spans="1:24" outlineLevel="4">
      <c r="A264" s="7" t="s">
        <v>163</v>
      </c>
      <c r="B264" s="8" t="s">
        <v>18</v>
      </c>
      <c r="C264" s="8" t="s">
        <v>18</v>
      </c>
      <c r="D264" s="8" t="s">
        <v>177</v>
      </c>
      <c r="E264" s="8"/>
      <c r="F264" s="25">
        <f>F265</f>
        <v>1255.45</v>
      </c>
      <c r="G264" s="25"/>
      <c r="H264" s="25"/>
      <c r="I264" s="25"/>
      <c r="J264" s="25"/>
      <c r="K264" s="50">
        <f>K265</f>
        <v>1296.18</v>
      </c>
      <c r="L264" s="9">
        <v>1296.173</v>
      </c>
      <c r="M264" s="35">
        <f t="shared" si="124"/>
        <v>-7.0000000000618456E-3</v>
      </c>
      <c r="N264" s="25">
        <f>N265</f>
        <v>0</v>
      </c>
      <c r="O264" s="25"/>
      <c r="P264" s="25"/>
      <c r="Q264" s="25">
        <f>Q265</f>
        <v>0</v>
      </c>
      <c r="R264" s="9">
        <v>1255.4480000000001</v>
      </c>
      <c r="S264" s="25">
        <f>S265</f>
        <v>0</v>
      </c>
      <c r="T264" s="25"/>
      <c r="U264" s="25"/>
      <c r="V264" s="25">
        <f>V265</f>
        <v>0</v>
      </c>
      <c r="W264" s="9">
        <v>1255.4480000000001</v>
      </c>
      <c r="X264" s="2"/>
    </row>
    <row r="265" spans="1:24" outlineLevel="5">
      <c r="A265" s="7" t="s">
        <v>20</v>
      </c>
      <c r="B265" s="8" t="s">
        <v>18</v>
      </c>
      <c r="C265" s="8" t="s">
        <v>18</v>
      </c>
      <c r="D265" s="8" t="s">
        <v>177</v>
      </c>
      <c r="E265" s="8"/>
      <c r="F265" s="25">
        <f>F266</f>
        <v>1255.45</v>
      </c>
      <c r="G265" s="25"/>
      <c r="H265" s="25"/>
      <c r="I265" s="25"/>
      <c r="J265" s="25"/>
      <c r="K265" s="50">
        <f>K266</f>
        <v>1296.18</v>
      </c>
      <c r="L265" s="9">
        <v>1296.173</v>
      </c>
      <c r="M265" s="35">
        <f t="shared" si="124"/>
        <v>-7.0000000000618456E-3</v>
      </c>
      <c r="N265" s="25">
        <f>N266</f>
        <v>0</v>
      </c>
      <c r="O265" s="25"/>
      <c r="P265" s="25"/>
      <c r="Q265" s="25">
        <f>Q266</f>
        <v>0</v>
      </c>
      <c r="R265" s="9">
        <v>1255.4480000000001</v>
      </c>
      <c r="S265" s="25">
        <f>S266</f>
        <v>0</v>
      </c>
      <c r="T265" s="25"/>
      <c r="U265" s="25"/>
      <c r="V265" s="25">
        <f>V266</f>
        <v>0</v>
      </c>
      <c r="W265" s="9">
        <v>1255.4480000000001</v>
      </c>
      <c r="X265" s="2"/>
    </row>
    <row r="266" spans="1:24" ht="25.5" outlineLevel="6">
      <c r="A266" s="7" t="s">
        <v>125</v>
      </c>
      <c r="B266" s="8" t="s">
        <v>18</v>
      </c>
      <c r="C266" s="8" t="s">
        <v>18</v>
      </c>
      <c r="D266" s="8" t="s">
        <v>177</v>
      </c>
      <c r="E266" s="8" t="s">
        <v>126</v>
      </c>
      <c r="F266" s="25">
        <v>1255.45</v>
      </c>
      <c r="G266" s="25"/>
      <c r="H266" s="38">
        <v>40.729999999999997</v>
      </c>
      <c r="I266" s="38"/>
      <c r="J266" s="25"/>
      <c r="K266" s="50">
        <f t="shared" ref="K266" si="158">SUM(F266:J266)</f>
        <v>1296.18</v>
      </c>
      <c r="L266" s="9">
        <v>1296.173</v>
      </c>
      <c r="M266" s="35">
        <f t="shared" si="124"/>
        <v>-7.0000000000618456E-3</v>
      </c>
      <c r="N266" s="25"/>
      <c r="O266" s="25"/>
      <c r="P266" s="25"/>
      <c r="Q266" s="30">
        <f t="shared" ref="Q266" si="159">SUM(N266:P266)</f>
        <v>0</v>
      </c>
      <c r="R266" s="9">
        <v>1255.4480000000001</v>
      </c>
      <c r="S266" s="25"/>
      <c r="T266" s="25"/>
      <c r="U266" s="25"/>
      <c r="V266" s="30">
        <f t="shared" ref="V266" si="160">SUM(S266:U266)</f>
        <v>0</v>
      </c>
      <c r="W266" s="9">
        <v>1255.4480000000001</v>
      </c>
      <c r="X266" s="2"/>
    </row>
    <row r="267" spans="1:24" outlineLevel="1">
      <c r="A267" s="7" t="s">
        <v>178</v>
      </c>
      <c r="B267" s="8"/>
      <c r="C267" s="8"/>
      <c r="D267" s="8" t="s">
        <v>179</v>
      </c>
      <c r="E267" s="8"/>
      <c r="F267" s="25">
        <f>F268</f>
        <v>697.8</v>
      </c>
      <c r="G267" s="25"/>
      <c r="H267" s="25"/>
      <c r="I267" s="25"/>
      <c r="J267" s="25"/>
      <c r="K267" s="50">
        <f>K268</f>
        <v>697.8</v>
      </c>
      <c r="L267" s="9">
        <v>697.8</v>
      </c>
      <c r="M267" s="35">
        <f t="shared" si="124"/>
        <v>0</v>
      </c>
      <c r="N267" s="25">
        <f>N268</f>
        <v>0</v>
      </c>
      <c r="O267" s="25"/>
      <c r="P267" s="25"/>
      <c r="Q267" s="25">
        <f>Q268</f>
        <v>0</v>
      </c>
      <c r="R267" s="9">
        <v>500</v>
      </c>
      <c r="S267" s="25">
        <f>S268</f>
        <v>0</v>
      </c>
      <c r="T267" s="25"/>
      <c r="U267" s="25"/>
      <c r="V267" s="25">
        <f>V268</f>
        <v>0</v>
      </c>
      <c r="W267" s="9">
        <v>500</v>
      </c>
      <c r="X267" s="2"/>
    </row>
    <row r="268" spans="1:24" ht="63.75" outlineLevel="2">
      <c r="A268" s="7" t="s">
        <v>180</v>
      </c>
      <c r="B268" s="8"/>
      <c r="C268" s="8"/>
      <c r="D268" s="8" t="s">
        <v>181</v>
      </c>
      <c r="E268" s="8"/>
      <c r="F268" s="25">
        <f>F269</f>
        <v>697.8</v>
      </c>
      <c r="G268" s="25"/>
      <c r="H268" s="25"/>
      <c r="I268" s="25"/>
      <c r="J268" s="25"/>
      <c r="K268" s="50">
        <f>K269</f>
        <v>697.8</v>
      </c>
      <c r="L268" s="9">
        <v>697.8</v>
      </c>
      <c r="M268" s="35">
        <f t="shared" si="124"/>
        <v>0</v>
      </c>
      <c r="N268" s="25">
        <f>N269</f>
        <v>0</v>
      </c>
      <c r="O268" s="25"/>
      <c r="P268" s="25"/>
      <c r="Q268" s="25">
        <f>Q269</f>
        <v>0</v>
      </c>
      <c r="R268" s="9">
        <v>500</v>
      </c>
      <c r="S268" s="25">
        <f>S269</f>
        <v>0</v>
      </c>
      <c r="T268" s="25"/>
      <c r="U268" s="25"/>
      <c r="V268" s="25">
        <f>V269</f>
        <v>0</v>
      </c>
      <c r="W268" s="9">
        <v>500</v>
      </c>
      <c r="X268" s="2"/>
    </row>
    <row r="269" spans="1:24" ht="51" outlineLevel="3">
      <c r="A269" s="7" t="s">
        <v>182</v>
      </c>
      <c r="B269" s="8"/>
      <c r="C269" s="8"/>
      <c r="D269" s="8" t="s">
        <v>183</v>
      </c>
      <c r="E269" s="8"/>
      <c r="F269" s="25">
        <f>F270</f>
        <v>697.8</v>
      </c>
      <c r="G269" s="25"/>
      <c r="H269" s="25"/>
      <c r="I269" s="25"/>
      <c r="J269" s="25"/>
      <c r="K269" s="50">
        <f>K270</f>
        <v>697.8</v>
      </c>
      <c r="L269" s="9">
        <v>697.8</v>
      </c>
      <c r="M269" s="35">
        <f t="shared" si="124"/>
        <v>0</v>
      </c>
      <c r="N269" s="25">
        <f>N270</f>
        <v>0</v>
      </c>
      <c r="O269" s="25"/>
      <c r="P269" s="25"/>
      <c r="Q269" s="25">
        <f>Q270</f>
        <v>0</v>
      </c>
      <c r="R269" s="9">
        <v>500</v>
      </c>
      <c r="S269" s="25">
        <f>S270</f>
        <v>0</v>
      </c>
      <c r="T269" s="25"/>
      <c r="U269" s="25"/>
      <c r="V269" s="25">
        <f>V270</f>
        <v>0</v>
      </c>
      <c r="W269" s="9">
        <v>500</v>
      </c>
      <c r="X269" s="2"/>
    </row>
    <row r="270" spans="1:24" outlineLevel="4">
      <c r="A270" s="7" t="s">
        <v>106</v>
      </c>
      <c r="B270" s="8" t="s">
        <v>107</v>
      </c>
      <c r="C270" s="8" t="s">
        <v>108</v>
      </c>
      <c r="D270" s="8" t="s">
        <v>183</v>
      </c>
      <c r="E270" s="8"/>
      <c r="F270" s="25">
        <f>F271</f>
        <v>697.8</v>
      </c>
      <c r="G270" s="25"/>
      <c r="H270" s="25"/>
      <c r="I270" s="25"/>
      <c r="J270" s="25"/>
      <c r="K270" s="50">
        <f>K271</f>
        <v>697.8</v>
      </c>
      <c r="L270" s="9">
        <v>697.8</v>
      </c>
      <c r="M270" s="35">
        <f t="shared" si="124"/>
        <v>0</v>
      </c>
      <c r="N270" s="25">
        <f>N271</f>
        <v>0</v>
      </c>
      <c r="O270" s="25"/>
      <c r="P270" s="25"/>
      <c r="Q270" s="25">
        <f>Q271</f>
        <v>0</v>
      </c>
      <c r="R270" s="9">
        <v>500</v>
      </c>
      <c r="S270" s="25">
        <f>S271</f>
        <v>0</v>
      </c>
      <c r="T270" s="25"/>
      <c r="U270" s="25"/>
      <c r="V270" s="25">
        <f>V271</f>
        <v>0</v>
      </c>
      <c r="W270" s="9">
        <v>500</v>
      </c>
      <c r="X270" s="2"/>
    </row>
    <row r="271" spans="1:24" outlineLevel="5">
      <c r="A271" s="7" t="s">
        <v>109</v>
      </c>
      <c r="B271" s="8" t="s">
        <v>107</v>
      </c>
      <c r="C271" s="8" t="s">
        <v>108</v>
      </c>
      <c r="D271" s="8" t="s">
        <v>183</v>
      </c>
      <c r="E271" s="8"/>
      <c r="F271" s="25">
        <f>F272</f>
        <v>697.8</v>
      </c>
      <c r="G271" s="25"/>
      <c r="H271" s="25"/>
      <c r="I271" s="25"/>
      <c r="J271" s="25"/>
      <c r="K271" s="50">
        <f>K272</f>
        <v>697.8</v>
      </c>
      <c r="L271" s="9">
        <v>697.8</v>
      </c>
      <c r="M271" s="35">
        <f t="shared" si="124"/>
        <v>0</v>
      </c>
      <c r="N271" s="25">
        <f>N272</f>
        <v>0</v>
      </c>
      <c r="O271" s="25"/>
      <c r="P271" s="25"/>
      <c r="Q271" s="25">
        <f>Q272</f>
        <v>0</v>
      </c>
      <c r="R271" s="9">
        <v>500</v>
      </c>
      <c r="S271" s="25">
        <f>S272</f>
        <v>0</v>
      </c>
      <c r="T271" s="25"/>
      <c r="U271" s="25"/>
      <c r="V271" s="25">
        <f>V272</f>
        <v>0</v>
      </c>
      <c r="W271" s="9">
        <v>500</v>
      </c>
      <c r="X271" s="2"/>
    </row>
    <row r="272" spans="1:24" ht="25.5" outlineLevel="6">
      <c r="A272" s="7" t="s">
        <v>67</v>
      </c>
      <c r="B272" s="8" t="s">
        <v>107</v>
      </c>
      <c r="C272" s="8" t="s">
        <v>108</v>
      </c>
      <c r="D272" s="8" t="s">
        <v>183</v>
      </c>
      <c r="E272" s="8" t="s">
        <v>68</v>
      </c>
      <c r="F272" s="25">
        <v>697.8</v>
      </c>
      <c r="G272" s="25"/>
      <c r="H272" s="25"/>
      <c r="I272" s="25"/>
      <c r="J272" s="25"/>
      <c r="K272" s="50">
        <f t="shared" ref="K272" si="161">SUM(F272:J272)</f>
        <v>697.8</v>
      </c>
      <c r="L272" s="9">
        <v>697.8</v>
      </c>
      <c r="M272" s="35">
        <f t="shared" si="124"/>
        <v>0</v>
      </c>
      <c r="N272" s="25"/>
      <c r="O272" s="25"/>
      <c r="P272" s="25"/>
      <c r="Q272" s="30">
        <f t="shared" ref="Q272" si="162">SUM(N272:P272)</f>
        <v>0</v>
      </c>
      <c r="R272" s="9">
        <v>500</v>
      </c>
      <c r="S272" s="25"/>
      <c r="T272" s="25"/>
      <c r="U272" s="25"/>
      <c r="V272" s="30">
        <f t="shared" ref="V272" si="163">SUM(S272:U272)</f>
        <v>0</v>
      </c>
      <c r="W272" s="9">
        <v>500</v>
      </c>
      <c r="X272" s="2"/>
    </row>
    <row r="273" spans="1:24" outlineLevel="1">
      <c r="A273" s="7" t="s">
        <v>184</v>
      </c>
      <c r="B273" s="8"/>
      <c r="C273" s="8"/>
      <c r="D273" s="8" t="s">
        <v>185</v>
      </c>
      <c r="E273" s="8"/>
      <c r="F273" s="25">
        <f>F274+F299</f>
        <v>11379.369999999999</v>
      </c>
      <c r="G273" s="25"/>
      <c r="H273" s="25"/>
      <c r="I273" s="25"/>
      <c r="J273" s="25"/>
      <c r="K273" s="50">
        <f>K274+K299</f>
        <v>11379.369999999999</v>
      </c>
      <c r="L273" s="9">
        <v>11379.37</v>
      </c>
      <c r="M273" s="35">
        <f t="shared" si="124"/>
        <v>0</v>
      </c>
      <c r="N273" s="25">
        <f>N274+N299</f>
        <v>0</v>
      </c>
      <c r="O273" s="25"/>
      <c r="P273" s="25"/>
      <c r="Q273" s="25">
        <f>Q274+Q299</f>
        <v>0</v>
      </c>
      <c r="R273" s="9">
        <v>10070</v>
      </c>
      <c r="S273" s="25">
        <f>S274+S299</f>
        <v>0</v>
      </c>
      <c r="T273" s="25"/>
      <c r="U273" s="25"/>
      <c r="V273" s="25">
        <f>V274+V299</f>
        <v>0</v>
      </c>
      <c r="W273" s="9">
        <v>10070</v>
      </c>
      <c r="X273" s="2"/>
    </row>
    <row r="274" spans="1:24" ht="51" outlineLevel="2">
      <c r="A274" s="7" t="s">
        <v>186</v>
      </c>
      <c r="B274" s="8"/>
      <c r="C274" s="8"/>
      <c r="D274" s="8" t="s">
        <v>187</v>
      </c>
      <c r="E274" s="8"/>
      <c r="F274" s="25">
        <f>F275+F279+F283+F287+F291+F295</f>
        <v>1904.37</v>
      </c>
      <c r="G274" s="25"/>
      <c r="H274" s="25"/>
      <c r="I274" s="25"/>
      <c r="J274" s="25"/>
      <c r="K274" s="50">
        <f>K275+K279+K283+K287+K291+K295</f>
        <v>1904.37</v>
      </c>
      <c r="L274" s="9">
        <v>1904.37</v>
      </c>
      <c r="M274" s="35">
        <f t="shared" si="124"/>
        <v>0</v>
      </c>
      <c r="N274" s="25">
        <f>N275+N279+N283+N287+N291+N295</f>
        <v>0</v>
      </c>
      <c r="O274" s="25"/>
      <c r="P274" s="25"/>
      <c r="Q274" s="25">
        <f>Q275+Q279+Q283+Q287+Q291+Q295</f>
        <v>0</v>
      </c>
      <c r="R274" s="9">
        <v>1370</v>
      </c>
      <c r="S274" s="25">
        <f>S275+S279+S283+S287+S291+S295</f>
        <v>0</v>
      </c>
      <c r="T274" s="25"/>
      <c r="U274" s="25"/>
      <c r="V274" s="25">
        <f>V275+V279+V283+V287+V291+V295</f>
        <v>0</v>
      </c>
      <c r="W274" s="9">
        <v>1370</v>
      </c>
      <c r="X274" s="2"/>
    </row>
    <row r="275" spans="1:24" ht="127.5" outlineLevel="3">
      <c r="A275" s="7" t="s">
        <v>188</v>
      </c>
      <c r="B275" s="8"/>
      <c r="C275" s="8"/>
      <c r="D275" s="8" t="s">
        <v>189</v>
      </c>
      <c r="E275" s="8"/>
      <c r="F275" s="25">
        <f>F276</f>
        <v>534.37</v>
      </c>
      <c r="G275" s="25"/>
      <c r="H275" s="25"/>
      <c r="I275" s="25"/>
      <c r="J275" s="25"/>
      <c r="K275" s="50">
        <f>K276</f>
        <v>534.37</v>
      </c>
      <c r="L275" s="9">
        <v>534.37</v>
      </c>
      <c r="M275" s="35">
        <f t="shared" si="124"/>
        <v>0</v>
      </c>
      <c r="N275" s="25">
        <f>N276</f>
        <v>0</v>
      </c>
      <c r="O275" s="25"/>
      <c r="P275" s="25"/>
      <c r="Q275" s="25">
        <f>Q276</f>
        <v>0</v>
      </c>
      <c r="R275" s="9">
        <v>0</v>
      </c>
      <c r="S275" s="25">
        <f>S276</f>
        <v>0</v>
      </c>
      <c r="T275" s="25"/>
      <c r="U275" s="25"/>
      <c r="V275" s="25">
        <f>V276</f>
        <v>0</v>
      </c>
      <c r="W275" s="9">
        <v>0</v>
      </c>
      <c r="X275" s="2"/>
    </row>
    <row r="276" spans="1:24" outlineLevel="4">
      <c r="A276" s="7" t="s">
        <v>166</v>
      </c>
      <c r="B276" s="8" t="s">
        <v>107</v>
      </c>
      <c r="C276" s="8" t="s">
        <v>167</v>
      </c>
      <c r="D276" s="8" t="s">
        <v>189</v>
      </c>
      <c r="E276" s="8"/>
      <c r="F276" s="25">
        <f>F277</f>
        <v>534.37</v>
      </c>
      <c r="G276" s="25"/>
      <c r="H276" s="25"/>
      <c r="I276" s="25"/>
      <c r="J276" s="25"/>
      <c r="K276" s="50">
        <f>K277</f>
        <v>534.37</v>
      </c>
      <c r="L276" s="9">
        <v>534.37</v>
      </c>
      <c r="M276" s="35">
        <f t="shared" si="124"/>
        <v>0</v>
      </c>
      <c r="N276" s="25">
        <f>N277</f>
        <v>0</v>
      </c>
      <c r="O276" s="25"/>
      <c r="P276" s="25"/>
      <c r="Q276" s="25">
        <f>Q277</f>
        <v>0</v>
      </c>
      <c r="R276" s="9">
        <v>0</v>
      </c>
      <c r="S276" s="25">
        <f>S277</f>
        <v>0</v>
      </c>
      <c r="T276" s="25"/>
      <c r="U276" s="25"/>
      <c r="V276" s="25">
        <f>V277</f>
        <v>0</v>
      </c>
      <c r="W276" s="9">
        <v>0</v>
      </c>
      <c r="X276" s="2"/>
    </row>
    <row r="277" spans="1:24" outlineLevel="5">
      <c r="A277" s="7" t="s">
        <v>109</v>
      </c>
      <c r="B277" s="8" t="s">
        <v>107</v>
      </c>
      <c r="C277" s="8" t="s">
        <v>167</v>
      </c>
      <c r="D277" s="8" t="s">
        <v>189</v>
      </c>
      <c r="E277" s="8"/>
      <c r="F277" s="25">
        <f>F278</f>
        <v>534.37</v>
      </c>
      <c r="G277" s="25"/>
      <c r="H277" s="25"/>
      <c r="I277" s="25"/>
      <c r="J277" s="25"/>
      <c r="K277" s="50">
        <f>K278</f>
        <v>534.37</v>
      </c>
      <c r="L277" s="9">
        <v>534.37</v>
      </c>
      <c r="M277" s="35">
        <f t="shared" ref="M277:M340" si="164">L277-K277</f>
        <v>0</v>
      </c>
      <c r="N277" s="25">
        <f>N278</f>
        <v>0</v>
      </c>
      <c r="O277" s="25"/>
      <c r="P277" s="25"/>
      <c r="Q277" s="25">
        <f>Q278</f>
        <v>0</v>
      </c>
      <c r="R277" s="9">
        <v>0</v>
      </c>
      <c r="S277" s="25">
        <f>S278</f>
        <v>0</v>
      </c>
      <c r="T277" s="25"/>
      <c r="U277" s="25"/>
      <c r="V277" s="25">
        <f>V278</f>
        <v>0</v>
      </c>
      <c r="W277" s="9">
        <v>0</v>
      </c>
      <c r="X277" s="2"/>
    </row>
    <row r="278" spans="1:24" ht="25.5" outlineLevel="6">
      <c r="A278" s="7" t="s">
        <v>67</v>
      </c>
      <c r="B278" s="8" t="s">
        <v>107</v>
      </c>
      <c r="C278" s="8" t="s">
        <v>167</v>
      </c>
      <c r="D278" s="8" t="s">
        <v>189</v>
      </c>
      <c r="E278" s="8" t="s">
        <v>68</v>
      </c>
      <c r="F278" s="25">
        <v>534.37</v>
      </c>
      <c r="G278" s="25"/>
      <c r="H278" s="25"/>
      <c r="I278" s="25"/>
      <c r="J278" s="25"/>
      <c r="K278" s="50">
        <f t="shared" ref="K278" si="165">SUM(F278:J278)</f>
        <v>534.37</v>
      </c>
      <c r="L278" s="9">
        <v>534.37</v>
      </c>
      <c r="M278" s="35">
        <f t="shared" si="164"/>
        <v>0</v>
      </c>
      <c r="N278" s="25"/>
      <c r="O278" s="25"/>
      <c r="P278" s="25"/>
      <c r="Q278" s="30">
        <f t="shared" ref="Q278" si="166">SUM(N278:P278)</f>
        <v>0</v>
      </c>
      <c r="R278" s="9">
        <v>0</v>
      </c>
      <c r="S278" s="25"/>
      <c r="T278" s="25"/>
      <c r="U278" s="25"/>
      <c r="V278" s="30">
        <f t="shared" ref="V278" si="167">SUM(S278:U278)</f>
        <v>0</v>
      </c>
      <c r="W278" s="9">
        <v>0</v>
      </c>
      <c r="X278" s="2"/>
    </row>
    <row r="279" spans="1:24" ht="38.25" outlineLevel="3">
      <c r="A279" s="7" t="s">
        <v>190</v>
      </c>
      <c r="B279" s="8"/>
      <c r="C279" s="8"/>
      <c r="D279" s="8" t="s">
        <v>191</v>
      </c>
      <c r="E279" s="8"/>
      <c r="F279" s="25">
        <f>F280</f>
        <v>180</v>
      </c>
      <c r="G279" s="25"/>
      <c r="H279" s="25"/>
      <c r="I279" s="25"/>
      <c r="J279" s="25"/>
      <c r="K279" s="50">
        <f>K280</f>
        <v>212.66</v>
      </c>
      <c r="L279" s="9">
        <v>212.66</v>
      </c>
      <c r="M279" s="35">
        <f t="shared" si="164"/>
        <v>0</v>
      </c>
      <c r="N279" s="25">
        <f>N280</f>
        <v>0</v>
      </c>
      <c r="O279" s="25"/>
      <c r="P279" s="25"/>
      <c r="Q279" s="25">
        <f>Q280</f>
        <v>0</v>
      </c>
      <c r="R279" s="9">
        <v>180</v>
      </c>
      <c r="S279" s="25">
        <f>S280</f>
        <v>0</v>
      </c>
      <c r="T279" s="25"/>
      <c r="U279" s="25"/>
      <c r="V279" s="25">
        <f>V280</f>
        <v>0</v>
      </c>
      <c r="W279" s="9">
        <v>180</v>
      </c>
      <c r="X279" s="2"/>
    </row>
    <row r="280" spans="1:24" outlineLevel="4">
      <c r="A280" s="7" t="s">
        <v>163</v>
      </c>
      <c r="B280" s="8" t="s">
        <v>18</v>
      </c>
      <c r="C280" s="8" t="s">
        <v>18</v>
      </c>
      <c r="D280" s="8" t="s">
        <v>191</v>
      </c>
      <c r="E280" s="8"/>
      <c r="F280" s="25">
        <f>F281</f>
        <v>180</v>
      </c>
      <c r="G280" s="25"/>
      <c r="H280" s="25"/>
      <c r="I280" s="25"/>
      <c r="J280" s="25"/>
      <c r="K280" s="50">
        <f>K281</f>
        <v>212.66</v>
      </c>
      <c r="L280" s="9">
        <v>212.66</v>
      </c>
      <c r="M280" s="35">
        <f t="shared" si="164"/>
        <v>0</v>
      </c>
      <c r="N280" s="25">
        <f>N281</f>
        <v>0</v>
      </c>
      <c r="O280" s="25"/>
      <c r="P280" s="25"/>
      <c r="Q280" s="25">
        <f>Q281</f>
        <v>0</v>
      </c>
      <c r="R280" s="9">
        <v>180</v>
      </c>
      <c r="S280" s="25">
        <f>S281</f>
        <v>0</v>
      </c>
      <c r="T280" s="25"/>
      <c r="U280" s="25"/>
      <c r="V280" s="25">
        <f>V281</f>
        <v>0</v>
      </c>
      <c r="W280" s="9">
        <v>180</v>
      </c>
      <c r="X280" s="2"/>
    </row>
    <row r="281" spans="1:24" outlineLevel="5">
      <c r="A281" s="7" t="s">
        <v>20</v>
      </c>
      <c r="B281" s="8" t="s">
        <v>18</v>
      </c>
      <c r="C281" s="8" t="s">
        <v>18</v>
      </c>
      <c r="D281" s="8" t="s">
        <v>191</v>
      </c>
      <c r="E281" s="8"/>
      <c r="F281" s="25">
        <f>F282</f>
        <v>180</v>
      </c>
      <c r="G281" s="25"/>
      <c r="H281" s="25"/>
      <c r="I281" s="25"/>
      <c r="J281" s="25"/>
      <c r="K281" s="50">
        <f>K282</f>
        <v>212.66</v>
      </c>
      <c r="L281" s="9">
        <v>212.66</v>
      </c>
      <c r="M281" s="35">
        <f t="shared" si="164"/>
        <v>0</v>
      </c>
      <c r="N281" s="25">
        <f>N282</f>
        <v>0</v>
      </c>
      <c r="O281" s="25"/>
      <c r="P281" s="25"/>
      <c r="Q281" s="25">
        <f>Q282</f>
        <v>0</v>
      </c>
      <c r="R281" s="9">
        <v>180</v>
      </c>
      <c r="S281" s="25">
        <f>S282</f>
        <v>0</v>
      </c>
      <c r="T281" s="25"/>
      <c r="U281" s="25"/>
      <c r="V281" s="25">
        <f>V282</f>
        <v>0</v>
      </c>
      <c r="W281" s="9">
        <v>180</v>
      </c>
      <c r="X281" s="2"/>
    </row>
    <row r="282" spans="1:24" ht="25.5" outlineLevel="6">
      <c r="A282" s="7" t="s">
        <v>125</v>
      </c>
      <c r="B282" s="8" t="s">
        <v>18</v>
      </c>
      <c r="C282" s="8" t="s">
        <v>18</v>
      </c>
      <c r="D282" s="8" t="s">
        <v>191</v>
      </c>
      <c r="E282" s="8" t="s">
        <v>126</v>
      </c>
      <c r="F282" s="25">
        <v>180</v>
      </c>
      <c r="G282" s="25">
        <v>32.659999999999997</v>
      </c>
      <c r="H282" s="25"/>
      <c r="I282" s="25"/>
      <c r="J282" s="25"/>
      <c r="K282" s="50">
        <f t="shared" ref="K282" si="168">SUM(F282:J282)</f>
        <v>212.66</v>
      </c>
      <c r="L282" s="9">
        <v>212.66</v>
      </c>
      <c r="M282" s="35">
        <f t="shared" si="164"/>
        <v>0</v>
      </c>
      <c r="N282" s="25"/>
      <c r="O282" s="25"/>
      <c r="P282" s="25"/>
      <c r="Q282" s="30">
        <f t="shared" ref="Q282" si="169">SUM(N282:P282)</f>
        <v>0</v>
      </c>
      <c r="R282" s="9">
        <v>180</v>
      </c>
      <c r="S282" s="25"/>
      <c r="T282" s="25"/>
      <c r="U282" s="25"/>
      <c r="V282" s="30">
        <f t="shared" ref="V282" si="170">SUM(S282:U282)</f>
        <v>0</v>
      </c>
      <c r="W282" s="9">
        <v>180</v>
      </c>
      <c r="X282" s="2"/>
    </row>
    <row r="283" spans="1:24" ht="38.25" outlineLevel="3">
      <c r="A283" s="7" t="s">
        <v>192</v>
      </c>
      <c r="B283" s="8"/>
      <c r="C283" s="8"/>
      <c r="D283" s="8" t="s">
        <v>193</v>
      </c>
      <c r="E283" s="8"/>
      <c r="F283" s="25">
        <f>F284</f>
        <v>500</v>
      </c>
      <c r="G283" s="25"/>
      <c r="H283" s="25"/>
      <c r="I283" s="25"/>
      <c r="J283" s="25"/>
      <c r="K283" s="50">
        <f>K284</f>
        <v>467.34000000000003</v>
      </c>
      <c r="L283" s="9">
        <v>467.34</v>
      </c>
      <c r="M283" s="35">
        <f t="shared" si="164"/>
        <v>0</v>
      </c>
      <c r="N283" s="25">
        <f>N284</f>
        <v>0</v>
      </c>
      <c r="O283" s="25"/>
      <c r="P283" s="25"/>
      <c r="Q283" s="25">
        <f>Q284</f>
        <v>0</v>
      </c>
      <c r="R283" s="9">
        <v>500</v>
      </c>
      <c r="S283" s="25">
        <f>S284</f>
        <v>0</v>
      </c>
      <c r="T283" s="25"/>
      <c r="U283" s="25"/>
      <c r="V283" s="25">
        <f>V284</f>
        <v>0</v>
      </c>
      <c r="W283" s="9">
        <v>500</v>
      </c>
      <c r="X283" s="2"/>
    </row>
    <row r="284" spans="1:24" outlineLevel="4">
      <c r="A284" s="7" t="s">
        <v>166</v>
      </c>
      <c r="B284" s="8" t="s">
        <v>107</v>
      </c>
      <c r="C284" s="8" t="s">
        <v>167</v>
      </c>
      <c r="D284" s="8" t="s">
        <v>193</v>
      </c>
      <c r="E284" s="8"/>
      <c r="F284" s="25">
        <f>F285</f>
        <v>500</v>
      </c>
      <c r="G284" s="25"/>
      <c r="H284" s="25"/>
      <c r="I284" s="25"/>
      <c r="J284" s="25"/>
      <c r="K284" s="50">
        <f>K285</f>
        <v>467.34000000000003</v>
      </c>
      <c r="L284" s="9">
        <v>467.34</v>
      </c>
      <c r="M284" s="35">
        <f t="shared" si="164"/>
        <v>0</v>
      </c>
      <c r="N284" s="25">
        <f>N285</f>
        <v>0</v>
      </c>
      <c r="O284" s="25"/>
      <c r="P284" s="25"/>
      <c r="Q284" s="25">
        <f>Q285</f>
        <v>0</v>
      </c>
      <c r="R284" s="9">
        <v>500</v>
      </c>
      <c r="S284" s="25">
        <f>S285</f>
        <v>0</v>
      </c>
      <c r="T284" s="25"/>
      <c r="U284" s="25"/>
      <c r="V284" s="25">
        <f>V285</f>
        <v>0</v>
      </c>
      <c r="W284" s="9">
        <v>500</v>
      </c>
      <c r="X284" s="2"/>
    </row>
    <row r="285" spans="1:24" outlineLevel="5">
      <c r="A285" s="7" t="s">
        <v>109</v>
      </c>
      <c r="B285" s="8" t="s">
        <v>107</v>
      </c>
      <c r="C285" s="8" t="s">
        <v>167</v>
      </c>
      <c r="D285" s="8" t="s">
        <v>193</v>
      </c>
      <c r="E285" s="8"/>
      <c r="F285" s="25">
        <f>F286</f>
        <v>500</v>
      </c>
      <c r="G285" s="25"/>
      <c r="H285" s="25"/>
      <c r="I285" s="25"/>
      <c r="J285" s="25"/>
      <c r="K285" s="50">
        <f>K286</f>
        <v>467.34000000000003</v>
      </c>
      <c r="L285" s="9">
        <v>467.34</v>
      </c>
      <c r="M285" s="35">
        <f t="shared" si="164"/>
        <v>0</v>
      </c>
      <c r="N285" s="25">
        <f>N286</f>
        <v>0</v>
      </c>
      <c r="O285" s="25"/>
      <c r="P285" s="25"/>
      <c r="Q285" s="25">
        <f>Q286</f>
        <v>0</v>
      </c>
      <c r="R285" s="9">
        <v>500</v>
      </c>
      <c r="S285" s="25">
        <f>S286</f>
        <v>0</v>
      </c>
      <c r="T285" s="25"/>
      <c r="U285" s="25"/>
      <c r="V285" s="25">
        <f>V286</f>
        <v>0</v>
      </c>
      <c r="W285" s="9">
        <v>500</v>
      </c>
      <c r="X285" s="2"/>
    </row>
    <row r="286" spans="1:24" ht="25.5" outlineLevel="6">
      <c r="A286" s="7" t="s">
        <v>67</v>
      </c>
      <c r="B286" s="8" t="s">
        <v>107</v>
      </c>
      <c r="C286" s="8" t="s">
        <v>167</v>
      </c>
      <c r="D286" s="8" t="s">
        <v>193</v>
      </c>
      <c r="E286" s="8" t="s">
        <v>68</v>
      </c>
      <c r="F286" s="25">
        <v>500</v>
      </c>
      <c r="G286" s="25">
        <v>-32.659999999999997</v>
      </c>
      <c r="H286" s="25"/>
      <c r="I286" s="25"/>
      <c r="J286" s="25"/>
      <c r="K286" s="50">
        <f t="shared" ref="K286" si="171">SUM(F286:J286)</f>
        <v>467.34000000000003</v>
      </c>
      <c r="L286" s="9">
        <v>467.34</v>
      </c>
      <c r="M286" s="35">
        <f t="shared" si="164"/>
        <v>0</v>
      </c>
      <c r="N286" s="25"/>
      <c r="O286" s="25"/>
      <c r="P286" s="25"/>
      <c r="Q286" s="30">
        <f t="shared" ref="Q286" si="172">SUM(N286:P286)</f>
        <v>0</v>
      </c>
      <c r="R286" s="9">
        <v>500</v>
      </c>
      <c r="S286" s="25"/>
      <c r="T286" s="25"/>
      <c r="U286" s="25"/>
      <c r="V286" s="30">
        <f t="shared" ref="V286" si="173">SUM(S286:U286)</f>
        <v>0</v>
      </c>
      <c r="W286" s="9">
        <v>500</v>
      </c>
      <c r="X286" s="2"/>
    </row>
    <row r="287" spans="1:24" ht="38.25" outlineLevel="3">
      <c r="A287" s="7" t="s">
        <v>194</v>
      </c>
      <c r="B287" s="8"/>
      <c r="C287" s="8"/>
      <c r="D287" s="8" t="s">
        <v>195</v>
      </c>
      <c r="E287" s="8"/>
      <c r="F287" s="25">
        <f>F288</f>
        <v>300</v>
      </c>
      <c r="G287" s="25"/>
      <c r="H287" s="25"/>
      <c r="I287" s="25"/>
      <c r="J287" s="25"/>
      <c r="K287" s="50">
        <f>K288</f>
        <v>300</v>
      </c>
      <c r="L287" s="9">
        <v>300</v>
      </c>
      <c r="M287" s="35">
        <f t="shared" si="164"/>
        <v>0</v>
      </c>
      <c r="N287" s="25">
        <f>N288</f>
        <v>0</v>
      </c>
      <c r="O287" s="25"/>
      <c r="P287" s="25"/>
      <c r="Q287" s="25">
        <f>Q288</f>
        <v>0</v>
      </c>
      <c r="R287" s="9">
        <v>300</v>
      </c>
      <c r="S287" s="25">
        <f>S288</f>
        <v>0</v>
      </c>
      <c r="T287" s="25"/>
      <c r="U287" s="25"/>
      <c r="V287" s="25">
        <f>V288</f>
        <v>0</v>
      </c>
      <c r="W287" s="9">
        <v>300</v>
      </c>
      <c r="X287" s="2"/>
    </row>
    <row r="288" spans="1:24" outlineLevel="4">
      <c r="A288" s="7" t="s">
        <v>166</v>
      </c>
      <c r="B288" s="8" t="s">
        <v>107</v>
      </c>
      <c r="C288" s="8" t="s">
        <v>167</v>
      </c>
      <c r="D288" s="8" t="s">
        <v>195</v>
      </c>
      <c r="E288" s="8"/>
      <c r="F288" s="25">
        <f>F289</f>
        <v>300</v>
      </c>
      <c r="G288" s="25"/>
      <c r="H288" s="25"/>
      <c r="I288" s="25"/>
      <c r="J288" s="25"/>
      <c r="K288" s="50">
        <f>K289</f>
        <v>300</v>
      </c>
      <c r="L288" s="9">
        <v>300</v>
      </c>
      <c r="M288" s="35">
        <f t="shared" si="164"/>
        <v>0</v>
      </c>
      <c r="N288" s="25">
        <f>N289</f>
        <v>0</v>
      </c>
      <c r="O288" s="25"/>
      <c r="P288" s="25"/>
      <c r="Q288" s="25">
        <f>Q289</f>
        <v>0</v>
      </c>
      <c r="R288" s="9">
        <v>300</v>
      </c>
      <c r="S288" s="25">
        <f>S289</f>
        <v>0</v>
      </c>
      <c r="T288" s="25"/>
      <c r="U288" s="25"/>
      <c r="V288" s="25">
        <f>V289</f>
        <v>0</v>
      </c>
      <c r="W288" s="9">
        <v>300</v>
      </c>
      <c r="X288" s="2"/>
    </row>
    <row r="289" spans="1:24" outlineLevel="5">
      <c r="A289" s="7" t="s">
        <v>109</v>
      </c>
      <c r="B289" s="8" t="s">
        <v>107</v>
      </c>
      <c r="C289" s="8" t="s">
        <v>167</v>
      </c>
      <c r="D289" s="8" t="s">
        <v>195</v>
      </c>
      <c r="E289" s="8"/>
      <c r="F289" s="25">
        <f>F290</f>
        <v>300</v>
      </c>
      <c r="G289" s="25"/>
      <c r="H289" s="25"/>
      <c r="I289" s="25"/>
      <c r="J289" s="25"/>
      <c r="K289" s="50">
        <f>K290</f>
        <v>300</v>
      </c>
      <c r="L289" s="9">
        <v>300</v>
      </c>
      <c r="M289" s="35">
        <f t="shared" si="164"/>
        <v>0</v>
      </c>
      <c r="N289" s="25">
        <f>N290</f>
        <v>0</v>
      </c>
      <c r="O289" s="25"/>
      <c r="P289" s="25"/>
      <c r="Q289" s="25">
        <f>Q290</f>
        <v>0</v>
      </c>
      <c r="R289" s="9">
        <v>300</v>
      </c>
      <c r="S289" s="25">
        <f>S290</f>
        <v>0</v>
      </c>
      <c r="T289" s="25"/>
      <c r="U289" s="25"/>
      <c r="V289" s="25">
        <f>V290</f>
        <v>0</v>
      </c>
      <c r="W289" s="9">
        <v>300</v>
      </c>
      <c r="X289" s="2"/>
    </row>
    <row r="290" spans="1:24" ht="25.5" outlineLevel="6">
      <c r="A290" s="7" t="s">
        <v>67</v>
      </c>
      <c r="B290" s="8" t="s">
        <v>107</v>
      </c>
      <c r="C290" s="8" t="s">
        <v>167</v>
      </c>
      <c r="D290" s="8" t="s">
        <v>195</v>
      </c>
      <c r="E290" s="8" t="s">
        <v>68</v>
      </c>
      <c r="F290" s="25">
        <v>300</v>
      </c>
      <c r="G290" s="25"/>
      <c r="H290" s="25"/>
      <c r="I290" s="25"/>
      <c r="J290" s="25"/>
      <c r="K290" s="50">
        <f t="shared" ref="K290" si="174">SUM(F290:J290)</f>
        <v>300</v>
      </c>
      <c r="L290" s="9">
        <v>300</v>
      </c>
      <c r="M290" s="35">
        <f t="shared" si="164"/>
        <v>0</v>
      </c>
      <c r="N290" s="25"/>
      <c r="O290" s="25"/>
      <c r="P290" s="25"/>
      <c r="Q290" s="30">
        <f t="shared" ref="Q290" si="175">SUM(N290:P290)</f>
        <v>0</v>
      </c>
      <c r="R290" s="9">
        <v>300</v>
      </c>
      <c r="S290" s="25"/>
      <c r="T290" s="25"/>
      <c r="U290" s="25"/>
      <c r="V290" s="30">
        <f t="shared" ref="V290" si="176">SUM(S290:U290)</f>
        <v>0</v>
      </c>
      <c r="W290" s="9">
        <v>300</v>
      </c>
      <c r="X290" s="2"/>
    </row>
    <row r="291" spans="1:24" ht="51" outlineLevel="3">
      <c r="A291" s="7" t="s">
        <v>196</v>
      </c>
      <c r="B291" s="8"/>
      <c r="C291" s="8"/>
      <c r="D291" s="8" t="s">
        <v>197</v>
      </c>
      <c r="E291" s="8"/>
      <c r="F291" s="25">
        <f>F292</f>
        <v>300</v>
      </c>
      <c r="G291" s="25"/>
      <c r="H291" s="25"/>
      <c r="I291" s="25"/>
      <c r="J291" s="25"/>
      <c r="K291" s="50">
        <f>K292</f>
        <v>300</v>
      </c>
      <c r="L291" s="9">
        <v>300</v>
      </c>
      <c r="M291" s="35">
        <f t="shared" si="164"/>
        <v>0</v>
      </c>
      <c r="N291" s="25">
        <f>N292</f>
        <v>0</v>
      </c>
      <c r="O291" s="25"/>
      <c r="P291" s="25"/>
      <c r="Q291" s="25">
        <f>Q292</f>
        <v>0</v>
      </c>
      <c r="R291" s="9">
        <v>300</v>
      </c>
      <c r="S291" s="25">
        <f>S292</f>
        <v>0</v>
      </c>
      <c r="T291" s="25"/>
      <c r="U291" s="25"/>
      <c r="V291" s="25">
        <f>V292</f>
        <v>0</v>
      </c>
      <c r="W291" s="9">
        <v>300</v>
      </c>
      <c r="X291" s="2"/>
    </row>
    <row r="292" spans="1:24" outlineLevel="4">
      <c r="A292" s="7" t="s">
        <v>166</v>
      </c>
      <c r="B292" s="8" t="s">
        <v>107</v>
      </c>
      <c r="C292" s="8" t="s">
        <v>167</v>
      </c>
      <c r="D292" s="8" t="s">
        <v>197</v>
      </c>
      <c r="E292" s="8"/>
      <c r="F292" s="25">
        <f>F293</f>
        <v>300</v>
      </c>
      <c r="G292" s="25"/>
      <c r="H292" s="25"/>
      <c r="I292" s="25"/>
      <c r="J292" s="25"/>
      <c r="K292" s="50">
        <f>K293</f>
        <v>300</v>
      </c>
      <c r="L292" s="9">
        <v>300</v>
      </c>
      <c r="M292" s="35">
        <f t="shared" si="164"/>
        <v>0</v>
      </c>
      <c r="N292" s="25">
        <f>N293</f>
        <v>0</v>
      </c>
      <c r="O292" s="25"/>
      <c r="P292" s="25"/>
      <c r="Q292" s="25">
        <f>Q293</f>
        <v>0</v>
      </c>
      <c r="R292" s="9">
        <v>300</v>
      </c>
      <c r="S292" s="25">
        <f>S293</f>
        <v>0</v>
      </c>
      <c r="T292" s="25"/>
      <c r="U292" s="25"/>
      <c r="V292" s="25">
        <f>V293</f>
        <v>0</v>
      </c>
      <c r="W292" s="9">
        <v>300</v>
      </c>
      <c r="X292" s="2"/>
    </row>
    <row r="293" spans="1:24" outlineLevel="5">
      <c r="A293" s="7" t="s">
        <v>109</v>
      </c>
      <c r="B293" s="8" t="s">
        <v>107</v>
      </c>
      <c r="C293" s="8" t="s">
        <v>167</v>
      </c>
      <c r="D293" s="8" t="s">
        <v>197</v>
      </c>
      <c r="E293" s="8"/>
      <c r="F293" s="25">
        <f>F294</f>
        <v>300</v>
      </c>
      <c r="G293" s="25"/>
      <c r="H293" s="25"/>
      <c r="I293" s="25"/>
      <c r="J293" s="25"/>
      <c r="K293" s="50">
        <f>K294</f>
        <v>300</v>
      </c>
      <c r="L293" s="9">
        <v>300</v>
      </c>
      <c r="M293" s="35">
        <f t="shared" si="164"/>
        <v>0</v>
      </c>
      <c r="N293" s="25">
        <f>N294</f>
        <v>0</v>
      </c>
      <c r="O293" s="25"/>
      <c r="P293" s="25"/>
      <c r="Q293" s="25">
        <f>Q294</f>
        <v>0</v>
      </c>
      <c r="R293" s="9">
        <v>300</v>
      </c>
      <c r="S293" s="25">
        <f>S294</f>
        <v>0</v>
      </c>
      <c r="T293" s="25"/>
      <c r="U293" s="25"/>
      <c r="V293" s="25">
        <f>V294</f>
        <v>0</v>
      </c>
      <c r="W293" s="9">
        <v>300</v>
      </c>
      <c r="X293" s="2"/>
    </row>
    <row r="294" spans="1:24" ht="25.5" outlineLevel="6">
      <c r="A294" s="7" t="s">
        <v>67</v>
      </c>
      <c r="B294" s="8" t="s">
        <v>107</v>
      </c>
      <c r="C294" s="8" t="s">
        <v>167</v>
      </c>
      <c r="D294" s="8" t="s">
        <v>197</v>
      </c>
      <c r="E294" s="8" t="s">
        <v>68</v>
      </c>
      <c r="F294" s="25">
        <v>300</v>
      </c>
      <c r="G294" s="25"/>
      <c r="H294" s="25"/>
      <c r="I294" s="25"/>
      <c r="J294" s="25"/>
      <c r="K294" s="50">
        <f t="shared" ref="K294" si="177">SUM(F294:J294)</f>
        <v>300</v>
      </c>
      <c r="L294" s="9">
        <v>300</v>
      </c>
      <c r="M294" s="35">
        <f t="shared" si="164"/>
        <v>0</v>
      </c>
      <c r="N294" s="25"/>
      <c r="O294" s="25"/>
      <c r="P294" s="25"/>
      <c r="Q294" s="30">
        <f t="shared" ref="Q294" si="178">SUM(N294:P294)</f>
        <v>0</v>
      </c>
      <c r="R294" s="9">
        <v>300</v>
      </c>
      <c r="S294" s="25"/>
      <c r="T294" s="25"/>
      <c r="U294" s="25"/>
      <c r="V294" s="30">
        <f t="shared" ref="V294" si="179">SUM(S294:U294)</f>
        <v>0</v>
      </c>
      <c r="W294" s="9">
        <v>300</v>
      </c>
      <c r="X294" s="2"/>
    </row>
    <row r="295" spans="1:24" ht="25.5" outlineLevel="3">
      <c r="A295" s="7" t="s">
        <v>198</v>
      </c>
      <c r="B295" s="8"/>
      <c r="C295" s="8"/>
      <c r="D295" s="8" t="s">
        <v>199</v>
      </c>
      <c r="E295" s="8"/>
      <c r="F295" s="25">
        <f>F296</f>
        <v>90</v>
      </c>
      <c r="G295" s="25"/>
      <c r="H295" s="25"/>
      <c r="I295" s="25"/>
      <c r="J295" s="25"/>
      <c r="K295" s="50">
        <f>K296</f>
        <v>90</v>
      </c>
      <c r="L295" s="9">
        <v>90</v>
      </c>
      <c r="M295" s="35">
        <f t="shared" si="164"/>
        <v>0</v>
      </c>
      <c r="N295" s="25">
        <f>N296</f>
        <v>0</v>
      </c>
      <c r="O295" s="25"/>
      <c r="P295" s="25"/>
      <c r="Q295" s="25">
        <f>Q296</f>
        <v>0</v>
      </c>
      <c r="R295" s="9">
        <v>90</v>
      </c>
      <c r="S295" s="25">
        <f>S296</f>
        <v>0</v>
      </c>
      <c r="T295" s="25"/>
      <c r="U295" s="25"/>
      <c r="V295" s="25">
        <f>V296</f>
        <v>0</v>
      </c>
      <c r="W295" s="9">
        <v>90</v>
      </c>
      <c r="X295" s="2"/>
    </row>
    <row r="296" spans="1:24" outlineLevel="4">
      <c r="A296" s="7" t="s">
        <v>166</v>
      </c>
      <c r="B296" s="8" t="s">
        <v>107</v>
      </c>
      <c r="C296" s="8" t="s">
        <v>167</v>
      </c>
      <c r="D296" s="8" t="s">
        <v>199</v>
      </c>
      <c r="E296" s="8"/>
      <c r="F296" s="25">
        <f>F297</f>
        <v>90</v>
      </c>
      <c r="G296" s="25"/>
      <c r="H296" s="25"/>
      <c r="I296" s="25"/>
      <c r="J296" s="25"/>
      <c r="K296" s="50">
        <f>K297</f>
        <v>90</v>
      </c>
      <c r="L296" s="9">
        <v>90</v>
      </c>
      <c r="M296" s="35">
        <f t="shared" si="164"/>
        <v>0</v>
      </c>
      <c r="N296" s="25">
        <f>N297</f>
        <v>0</v>
      </c>
      <c r="O296" s="25"/>
      <c r="P296" s="25"/>
      <c r="Q296" s="25">
        <f>Q297</f>
        <v>0</v>
      </c>
      <c r="R296" s="9">
        <v>90</v>
      </c>
      <c r="S296" s="25">
        <f>S297</f>
        <v>0</v>
      </c>
      <c r="T296" s="25"/>
      <c r="U296" s="25"/>
      <c r="V296" s="25">
        <f>V297</f>
        <v>0</v>
      </c>
      <c r="W296" s="9">
        <v>90</v>
      </c>
      <c r="X296" s="2"/>
    </row>
    <row r="297" spans="1:24" outlineLevel="5">
      <c r="A297" s="7" t="s">
        <v>109</v>
      </c>
      <c r="B297" s="8" t="s">
        <v>107</v>
      </c>
      <c r="C297" s="8" t="s">
        <v>167</v>
      </c>
      <c r="D297" s="8" t="s">
        <v>199</v>
      </c>
      <c r="E297" s="8"/>
      <c r="F297" s="25">
        <f>F298</f>
        <v>90</v>
      </c>
      <c r="G297" s="25"/>
      <c r="H297" s="25"/>
      <c r="I297" s="25"/>
      <c r="J297" s="25"/>
      <c r="K297" s="50">
        <f>K298</f>
        <v>90</v>
      </c>
      <c r="L297" s="9">
        <v>90</v>
      </c>
      <c r="M297" s="35">
        <f t="shared" si="164"/>
        <v>0</v>
      </c>
      <c r="N297" s="25">
        <f>N298</f>
        <v>0</v>
      </c>
      <c r="O297" s="25"/>
      <c r="P297" s="25"/>
      <c r="Q297" s="25">
        <f>Q298</f>
        <v>0</v>
      </c>
      <c r="R297" s="9">
        <v>90</v>
      </c>
      <c r="S297" s="25">
        <f>S298</f>
        <v>0</v>
      </c>
      <c r="T297" s="25"/>
      <c r="U297" s="25"/>
      <c r="V297" s="25">
        <f>V298</f>
        <v>0</v>
      </c>
      <c r="W297" s="9">
        <v>90</v>
      </c>
      <c r="X297" s="2"/>
    </row>
    <row r="298" spans="1:24" ht="25.5" outlineLevel="6">
      <c r="A298" s="7" t="s">
        <v>67</v>
      </c>
      <c r="B298" s="8" t="s">
        <v>107</v>
      </c>
      <c r="C298" s="8" t="s">
        <v>167</v>
      </c>
      <c r="D298" s="8" t="s">
        <v>199</v>
      </c>
      <c r="E298" s="8" t="s">
        <v>68</v>
      </c>
      <c r="F298" s="25">
        <v>90</v>
      </c>
      <c r="G298" s="25"/>
      <c r="H298" s="25"/>
      <c r="I298" s="25"/>
      <c r="J298" s="25"/>
      <c r="K298" s="50">
        <f t="shared" ref="K298" si="180">SUM(F298:J298)</f>
        <v>90</v>
      </c>
      <c r="L298" s="9">
        <v>90</v>
      </c>
      <c r="M298" s="35">
        <f t="shared" si="164"/>
        <v>0</v>
      </c>
      <c r="N298" s="25"/>
      <c r="O298" s="25"/>
      <c r="P298" s="25"/>
      <c r="Q298" s="30">
        <f t="shared" ref="Q298" si="181">SUM(N298:P298)</f>
        <v>0</v>
      </c>
      <c r="R298" s="9">
        <v>90</v>
      </c>
      <c r="S298" s="25"/>
      <c r="T298" s="25"/>
      <c r="U298" s="25"/>
      <c r="V298" s="30">
        <f t="shared" ref="V298" si="182">SUM(S298:U298)</f>
        <v>0</v>
      </c>
      <c r="W298" s="9">
        <v>90</v>
      </c>
      <c r="X298" s="2"/>
    </row>
    <row r="299" spans="1:24" ht="63.75" outlineLevel="2">
      <c r="A299" s="7" t="s">
        <v>200</v>
      </c>
      <c r="B299" s="8"/>
      <c r="C299" s="8"/>
      <c r="D299" s="8" t="s">
        <v>201</v>
      </c>
      <c r="E299" s="8"/>
      <c r="F299" s="25">
        <f>F300</f>
        <v>9475</v>
      </c>
      <c r="G299" s="25"/>
      <c r="H299" s="25"/>
      <c r="I299" s="25"/>
      <c r="J299" s="25"/>
      <c r="K299" s="50">
        <f>K300</f>
        <v>9475</v>
      </c>
      <c r="L299" s="9">
        <v>9475</v>
      </c>
      <c r="M299" s="35">
        <f t="shared" si="164"/>
        <v>0</v>
      </c>
      <c r="N299" s="25">
        <f>N300</f>
        <v>0</v>
      </c>
      <c r="O299" s="25"/>
      <c r="P299" s="25"/>
      <c r="Q299" s="25">
        <f>Q300</f>
        <v>0</v>
      </c>
      <c r="R299" s="9">
        <v>8700</v>
      </c>
      <c r="S299" s="25">
        <f>S300</f>
        <v>0</v>
      </c>
      <c r="T299" s="25"/>
      <c r="U299" s="25"/>
      <c r="V299" s="25">
        <f>V300</f>
        <v>0</v>
      </c>
      <c r="W299" s="9">
        <v>8700</v>
      </c>
      <c r="X299" s="2"/>
    </row>
    <row r="300" spans="1:24" ht="89.25" outlineLevel="3">
      <c r="A300" s="7" t="s">
        <v>202</v>
      </c>
      <c r="B300" s="8"/>
      <c r="C300" s="8"/>
      <c r="D300" s="8" t="s">
        <v>203</v>
      </c>
      <c r="E300" s="8"/>
      <c r="F300" s="25">
        <f>F301</f>
        <v>9475</v>
      </c>
      <c r="G300" s="25"/>
      <c r="H300" s="25"/>
      <c r="I300" s="25"/>
      <c r="J300" s="25"/>
      <c r="K300" s="50">
        <f>K301</f>
        <v>9475</v>
      </c>
      <c r="L300" s="9">
        <v>9475</v>
      </c>
      <c r="M300" s="35">
        <f t="shared" si="164"/>
        <v>0</v>
      </c>
      <c r="N300" s="25">
        <f>N301</f>
        <v>0</v>
      </c>
      <c r="O300" s="25"/>
      <c r="P300" s="25"/>
      <c r="Q300" s="25">
        <f>Q301</f>
        <v>0</v>
      </c>
      <c r="R300" s="9">
        <v>8700</v>
      </c>
      <c r="S300" s="25">
        <f>S301</f>
        <v>0</v>
      </c>
      <c r="T300" s="25"/>
      <c r="U300" s="25"/>
      <c r="V300" s="25">
        <f>V301</f>
        <v>0</v>
      </c>
      <c r="W300" s="9">
        <v>8700</v>
      </c>
      <c r="X300" s="2"/>
    </row>
    <row r="301" spans="1:24" outlineLevel="4">
      <c r="A301" s="7" t="s">
        <v>166</v>
      </c>
      <c r="B301" s="8" t="s">
        <v>107</v>
      </c>
      <c r="C301" s="8" t="s">
        <v>167</v>
      </c>
      <c r="D301" s="8" t="s">
        <v>203</v>
      </c>
      <c r="E301" s="8"/>
      <c r="F301" s="25">
        <f>F302</f>
        <v>9475</v>
      </c>
      <c r="G301" s="25"/>
      <c r="H301" s="25"/>
      <c r="I301" s="25"/>
      <c r="J301" s="25"/>
      <c r="K301" s="50">
        <f>K302</f>
        <v>9475</v>
      </c>
      <c r="L301" s="9">
        <v>9475</v>
      </c>
      <c r="M301" s="35">
        <f t="shared" si="164"/>
        <v>0</v>
      </c>
      <c r="N301" s="25">
        <f>N302</f>
        <v>0</v>
      </c>
      <c r="O301" s="25"/>
      <c r="P301" s="25"/>
      <c r="Q301" s="25">
        <f>Q302</f>
        <v>0</v>
      </c>
      <c r="R301" s="9">
        <v>8700</v>
      </c>
      <c r="S301" s="25">
        <f>S302</f>
        <v>0</v>
      </c>
      <c r="T301" s="25"/>
      <c r="U301" s="25"/>
      <c r="V301" s="25">
        <f>V302</f>
        <v>0</v>
      </c>
      <c r="W301" s="9">
        <v>8700</v>
      </c>
      <c r="X301" s="2"/>
    </row>
    <row r="302" spans="1:24" outlineLevel="5">
      <c r="A302" s="7" t="s">
        <v>109</v>
      </c>
      <c r="B302" s="8" t="s">
        <v>107</v>
      </c>
      <c r="C302" s="8" t="s">
        <v>167</v>
      </c>
      <c r="D302" s="8" t="s">
        <v>203</v>
      </c>
      <c r="E302" s="8"/>
      <c r="F302" s="25">
        <f>F303</f>
        <v>9475</v>
      </c>
      <c r="G302" s="25"/>
      <c r="H302" s="25"/>
      <c r="I302" s="25"/>
      <c r="J302" s="25"/>
      <c r="K302" s="50">
        <f>K303</f>
        <v>9475</v>
      </c>
      <c r="L302" s="9">
        <v>9475</v>
      </c>
      <c r="M302" s="35">
        <f t="shared" si="164"/>
        <v>0</v>
      </c>
      <c r="N302" s="25">
        <f>N303</f>
        <v>0</v>
      </c>
      <c r="O302" s="25"/>
      <c r="P302" s="25"/>
      <c r="Q302" s="25">
        <f>Q303</f>
        <v>0</v>
      </c>
      <c r="R302" s="9">
        <v>8700</v>
      </c>
      <c r="S302" s="25">
        <f>S303</f>
        <v>0</v>
      </c>
      <c r="T302" s="25"/>
      <c r="U302" s="25"/>
      <c r="V302" s="25">
        <f>V303</f>
        <v>0</v>
      </c>
      <c r="W302" s="9">
        <v>8700</v>
      </c>
      <c r="X302" s="2"/>
    </row>
    <row r="303" spans="1:24" ht="25.5" outlineLevel="6">
      <c r="A303" s="7" t="s">
        <v>125</v>
      </c>
      <c r="B303" s="8" t="s">
        <v>107</v>
      </c>
      <c r="C303" s="8" t="s">
        <v>167</v>
      </c>
      <c r="D303" s="8" t="s">
        <v>203</v>
      </c>
      <c r="E303" s="8" t="s">
        <v>126</v>
      </c>
      <c r="F303" s="25">
        <v>9475</v>
      </c>
      <c r="G303" s="25"/>
      <c r="H303" s="25"/>
      <c r="I303" s="25"/>
      <c r="J303" s="25"/>
      <c r="K303" s="50">
        <f t="shared" ref="K303" si="183">SUM(F303:J303)</f>
        <v>9475</v>
      </c>
      <c r="L303" s="9">
        <v>9475</v>
      </c>
      <c r="M303" s="35">
        <f t="shared" si="164"/>
        <v>0</v>
      </c>
      <c r="N303" s="25"/>
      <c r="O303" s="25"/>
      <c r="P303" s="25"/>
      <c r="Q303" s="30">
        <f t="shared" ref="Q303" si="184">SUM(N303:P303)</f>
        <v>0</v>
      </c>
      <c r="R303" s="9">
        <v>8700</v>
      </c>
      <c r="S303" s="25"/>
      <c r="T303" s="25"/>
      <c r="U303" s="25"/>
      <c r="V303" s="30">
        <f t="shared" ref="V303" si="185">SUM(S303:U303)</f>
        <v>0</v>
      </c>
      <c r="W303" s="9">
        <v>8700</v>
      </c>
      <c r="X303" s="2"/>
    </row>
    <row r="304" spans="1:24" s="18" customFormat="1" ht="14.25">
      <c r="A304" s="14" t="s">
        <v>204</v>
      </c>
      <c r="B304" s="15"/>
      <c r="C304" s="15"/>
      <c r="D304" s="15" t="s">
        <v>205</v>
      </c>
      <c r="E304" s="15"/>
      <c r="F304" s="24">
        <f>F305+F323+F380</f>
        <v>39565.78</v>
      </c>
      <c r="G304" s="24"/>
      <c r="H304" s="24"/>
      <c r="I304" s="24"/>
      <c r="J304" s="24"/>
      <c r="K304" s="49">
        <f>K305+K323+K380</f>
        <v>39615.78</v>
      </c>
      <c r="L304" s="16">
        <v>39615.777000000002</v>
      </c>
      <c r="M304" s="35">
        <f t="shared" si="164"/>
        <v>-2.9999999969732016E-3</v>
      </c>
      <c r="N304" s="24">
        <f>N305+N323+N380</f>
        <v>0</v>
      </c>
      <c r="O304" s="24"/>
      <c r="P304" s="24"/>
      <c r="Q304" s="24">
        <f>Q305+Q323+Q380</f>
        <v>0</v>
      </c>
      <c r="R304" s="16">
        <v>37965.896999999997</v>
      </c>
      <c r="S304" s="24">
        <f>S305+S323+S380</f>
        <v>0</v>
      </c>
      <c r="T304" s="24"/>
      <c r="U304" s="24"/>
      <c r="V304" s="24">
        <f>V305+V323+V380</f>
        <v>0</v>
      </c>
      <c r="W304" s="16">
        <v>38100.699999999997</v>
      </c>
      <c r="X304" s="17"/>
    </row>
    <row r="305" spans="1:24" ht="25.5" outlineLevel="1">
      <c r="A305" s="7" t="s">
        <v>206</v>
      </c>
      <c r="B305" s="8"/>
      <c r="C305" s="8"/>
      <c r="D305" s="8" t="s">
        <v>207</v>
      </c>
      <c r="E305" s="8"/>
      <c r="F305" s="25">
        <f>F306</f>
        <v>1200.4000000000001</v>
      </c>
      <c r="G305" s="25"/>
      <c r="H305" s="25"/>
      <c r="I305" s="25"/>
      <c r="J305" s="25"/>
      <c r="K305" s="50">
        <f>K306</f>
        <v>1200.4000000000001</v>
      </c>
      <c r="L305" s="9">
        <v>1200.4000000000001</v>
      </c>
      <c r="M305" s="35">
        <f t="shared" si="164"/>
        <v>0</v>
      </c>
      <c r="N305" s="25">
        <f>N306</f>
        <v>0</v>
      </c>
      <c r="O305" s="25"/>
      <c r="P305" s="25"/>
      <c r="Q305" s="25">
        <f>Q306</f>
        <v>0</v>
      </c>
      <c r="R305" s="9">
        <v>1244.42</v>
      </c>
      <c r="S305" s="25">
        <f>S306</f>
        <v>0</v>
      </c>
      <c r="T305" s="25"/>
      <c r="U305" s="25"/>
      <c r="V305" s="25">
        <f>V306</f>
        <v>0</v>
      </c>
      <c r="W305" s="9">
        <v>1290.0999999999999</v>
      </c>
      <c r="X305" s="2"/>
    </row>
    <row r="306" spans="1:24" ht="63.75" outlineLevel="2">
      <c r="A306" s="7" t="s">
        <v>208</v>
      </c>
      <c r="B306" s="8"/>
      <c r="C306" s="8"/>
      <c r="D306" s="8" t="s">
        <v>209</v>
      </c>
      <c r="E306" s="8"/>
      <c r="F306" s="25">
        <f>F307+F311+F315+F319</f>
        <v>1200.4000000000001</v>
      </c>
      <c r="G306" s="25"/>
      <c r="H306" s="25"/>
      <c r="I306" s="25"/>
      <c r="J306" s="25"/>
      <c r="K306" s="50">
        <f>K307+K311+K315+K319</f>
        <v>1200.4000000000001</v>
      </c>
      <c r="L306" s="9">
        <v>1200.4000000000001</v>
      </c>
      <c r="M306" s="35">
        <f t="shared" si="164"/>
        <v>0</v>
      </c>
      <c r="N306" s="25">
        <f>N307+N311+N315+N319</f>
        <v>0</v>
      </c>
      <c r="O306" s="25"/>
      <c r="P306" s="25"/>
      <c r="Q306" s="25">
        <f>Q307+Q311+Q315+Q319</f>
        <v>0</v>
      </c>
      <c r="R306" s="9">
        <v>1244.42</v>
      </c>
      <c r="S306" s="25">
        <f>S307+S311+S315+S319</f>
        <v>0</v>
      </c>
      <c r="T306" s="25"/>
      <c r="U306" s="25"/>
      <c r="V306" s="25">
        <f>V307+V311+V315+V319</f>
        <v>0</v>
      </c>
      <c r="W306" s="9">
        <v>1290.0999999999999</v>
      </c>
      <c r="X306" s="2"/>
    </row>
    <row r="307" spans="1:24" ht="38.25" outlineLevel="3">
      <c r="A307" s="7" t="s">
        <v>210</v>
      </c>
      <c r="B307" s="8"/>
      <c r="C307" s="8"/>
      <c r="D307" s="8" t="s">
        <v>211</v>
      </c>
      <c r="E307" s="8"/>
      <c r="F307" s="25">
        <f>F308</f>
        <v>100</v>
      </c>
      <c r="G307" s="25"/>
      <c r="H307" s="25"/>
      <c r="I307" s="25"/>
      <c r="J307" s="25"/>
      <c r="K307" s="50">
        <f>K308</f>
        <v>100</v>
      </c>
      <c r="L307" s="9">
        <v>100</v>
      </c>
      <c r="M307" s="35">
        <f t="shared" si="164"/>
        <v>0</v>
      </c>
      <c r="N307" s="25">
        <f>N308</f>
        <v>0</v>
      </c>
      <c r="O307" s="25"/>
      <c r="P307" s="25"/>
      <c r="Q307" s="25">
        <f>Q308</f>
        <v>0</v>
      </c>
      <c r="R307" s="9">
        <v>100</v>
      </c>
      <c r="S307" s="25">
        <f>S308</f>
        <v>0</v>
      </c>
      <c r="T307" s="25"/>
      <c r="U307" s="25"/>
      <c r="V307" s="25">
        <f>V308</f>
        <v>0</v>
      </c>
      <c r="W307" s="9">
        <v>100</v>
      </c>
      <c r="X307" s="2"/>
    </row>
    <row r="308" spans="1:24" outlineLevel="4">
      <c r="A308" s="7" t="s">
        <v>212</v>
      </c>
      <c r="B308" s="8" t="s">
        <v>213</v>
      </c>
      <c r="C308" s="8" t="s">
        <v>19</v>
      </c>
      <c r="D308" s="8" t="s">
        <v>211</v>
      </c>
      <c r="E308" s="8"/>
      <c r="F308" s="25">
        <f>F309</f>
        <v>100</v>
      </c>
      <c r="G308" s="25"/>
      <c r="H308" s="25"/>
      <c r="I308" s="25"/>
      <c r="J308" s="25"/>
      <c r="K308" s="50">
        <f>K309</f>
        <v>100</v>
      </c>
      <c r="L308" s="9">
        <v>100</v>
      </c>
      <c r="M308" s="35">
        <f t="shared" si="164"/>
        <v>0</v>
      </c>
      <c r="N308" s="25">
        <f>N309</f>
        <v>0</v>
      </c>
      <c r="O308" s="25"/>
      <c r="P308" s="25"/>
      <c r="Q308" s="25">
        <f>Q309</f>
        <v>0</v>
      </c>
      <c r="R308" s="9">
        <v>100</v>
      </c>
      <c r="S308" s="25">
        <f>S309</f>
        <v>0</v>
      </c>
      <c r="T308" s="25"/>
      <c r="U308" s="25"/>
      <c r="V308" s="25">
        <f>V309</f>
        <v>0</v>
      </c>
      <c r="W308" s="9">
        <v>100</v>
      </c>
      <c r="X308" s="2"/>
    </row>
    <row r="309" spans="1:24" outlineLevel="5">
      <c r="A309" s="7" t="s">
        <v>214</v>
      </c>
      <c r="B309" s="8" t="s">
        <v>213</v>
      </c>
      <c r="C309" s="8" t="s">
        <v>19</v>
      </c>
      <c r="D309" s="8" t="s">
        <v>211</v>
      </c>
      <c r="E309" s="8"/>
      <c r="F309" s="25">
        <f>F310</f>
        <v>100</v>
      </c>
      <c r="G309" s="25"/>
      <c r="H309" s="25"/>
      <c r="I309" s="25"/>
      <c r="J309" s="25"/>
      <c r="K309" s="50">
        <f>K310</f>
        <v>100</v>
      </c>
      <c r="L309" s="9">
        <v>100</v>
      </c>
      <c r="M309" s="35">
        <f t="shared" si="164"/>
        <v>0</v>
      </c>
      <c r="N309" s="25">
        <f>N310</f>
        <v>0</v>
      </c>
      <c r="O309" s="25"/>
      <c r="P309" s="25"/>
      <c r="Q309" s="25">
        <f>Q310</f>
        <v>0</v>
      </c>
      <c r="R309" s="9">
        <v>100</v>
      </c>
      <c r="S309" s="25">
        <f>S310</f>
        <v>0</v>
      </c>
      <c r="T309" s="25"/>
      <c r="U309" s="25"/>
      <c r="V309" s="25">
        <f>V310</f>
        <v>0</v>
      </c>
      <c r="W309" s="9">
        <v>100</v>
      </c>
      <c r="X309" s="2"/>
    </row>
    <row r="310" spans="1:24" outlineLevel="6">
      <c r="A310" s="7" t="s">
        <v>23</v>
      </c>
      <c r="B310" s="8" t="s">
        <v>213</v>
      </c>
      <c r="C310" s="8" t="s">
        <v>19</v>
      </c>
      <c r="D310" s="8" t="s">
        <v>211</v>
      </c>
      <c r="E310" s="8" t="s">
        <v>24</v>
      </c>
      <c r="F310" s="25">
        <v>100</v>
      </c>
      <c r="G310" s="25"/>
      <c r="H310" s="25"/>
      <c r="I310" s="25"/>
      <c r="J310" s="25"/>
      <c r="K310" s="50">
        <f t="shared" ref="K310" si="186">SUM(F310:J310)</f>
        <v>100</v>
      </c>
      <c r="L310" s="9">
        <v>100</v>
      </c>
      <c r="M310" s="35">
        <f t="shared" si="164"/>
        <v>0</v>
      </c>
      <c r="N310" s="25"/>
      <c r="O310" s="25"/>
      <c r="P310" s="25"/>
      <c r="Q310" s="30">
        <f t="shared" ref="Q310" si="187">SUM(N310:P310)</f>
        <v>0</v>
      </c>
      <c r="R310" s="9">
        <v>100</v>
      </c>
      <c r="S310" s="25"/>
      <c r="T310" s="25"/>
      <c r="U310" s="25"/>
      <c r="V310" s="30">
        <f t="shared" ref="V310" si="188">SUM(S310:U310)</f>
        <v>0</v>
      </c>
      <c r="W310" s="9">
        <v>100</v>
      </c>
      <c r="X310" s="2"/>
    </row>
    <row r="311" spans="1:24" ht="51" outlineLevel="3">
      <c r="A311" s="7" t="s">
        <v>215</v>
      </c>
      <c r="B311" s="8" t="s">
        <v>11</v>
      </c>
      <c r="C311" s="8" t="s">
        <v>11</v>
      </c>
      <c r="D311" s="8" t="s">
        <v>216</v>
      </c>
      <c r="E311" s="8"/>
      <c r="F311" s="25">
        <f>F312</f>
        <v>50</v>
      </c>
      <c r="G311" s="25"/>
      <c r="H311" s="25"/>
      <c r="I311" s="25"/>
      <c r="J311" s="25"/>
      <c r="K311" s="50">
        <f>K312</f>
        <v>50</v>
      </c>
      <c r="L311" s="9">
        <v>50</v>
      </c>
      <c r="M311" s="35">
        <f t="shared" si="164"/>
        <v>0</v>
      </c>
      <c r="N311" s="25">
        <f>N312</f>
        <v>0</v>
      </c>
      <c r="O311" s="25"/>
      <c r="P311" s="25"/>
      <c r="Q311" s="25">
        <f>Q312</f>
        <v>0</v>
      </c>
      <c r="R311" s="9">
        <v>52</v>
      </c>
      <c r="S311" s="25">
        <f>S312</f>
        <v>0</v>
      </c>
      <c r="T311" s="25"/>
      <c r="U311" s="25"/>
      <c r="V311" s="25">
        <f>V312</f>
        <v>0</v>
      </c>
      <c r="W311" s="9">
        <v>54</v>
      </c>
      <c r="X311" s="2"/>
    </row>
    <row r="312" spans="1:24" outlineLevel="4">
      <c r="A312" s="7" t="s">
        <v>212</v>
      </c>
      <c r="B312" s="8" t="s">
        <v>213</v>
      </c>
      <c r="C312" s="8" t="s">
        <v>19</v>
      </c>
      <c r="D312" s="8" t="s">
        <v>216</v>
      </c>
      <c r="E312" s="8"/>
      <c r="F312" s="25">
        <f>F313</f>
        <v>50</v>
      </c>
      <c r="G312" s="25"/>
      <c r="H312" s="25"/>
      <c r="I312" s="25"/>
      <c r="J312" s="25"/>
      <c r="K312" s="50">
        <f>K313</f>
        <v>50</v>
      </c>
      <c r="L312" s="9">
        <v>50</v>
      </c>
      <c r="M312" s="35">
        <f t="shared" si="164"/>
        <v>0</v>
      </c>
      <c r="N312" s="25">
        <f>N313</f>
        <v>0</v>
      </c>
      <c r="O312" s="25"/>
      <c r="P312" s="25"/>
      <c r="Q312" s="25">
        <f>Q313</f>
        <v>0</v>
      </c>
      <c r="R312" s="9">
        <v>52</v>
      </c>
      <c r="S312" s="25">
        <f>S313</f>
        <v>0</v>
      </c>
      <c r="T312" s="25"/>
      <c r="U312" s="25"/>
      <c r="V312" s="25">
        <f>V313</f>
        <v>0</v>
      </c>
      <c r="W312" s="9">
        <v>54</v>
      </c>
      <c r="X312" s="2"/>
    </row>
    <row r="313" spans="1:24" outlineLevel="5">
      <c r="A313" s="7" t="s">
        <v>214</v>
      </c>
      <c r="B313" s="8" t="s">
        <v>213</v>
      </c>
      <c r="C313" s="8" t="s">
        <v>19</v>
      </c>
      <c r="D313" s="8" t="s">
        <v>216</v>
      </c>
      <c r="E313" s="8"/>
      <c r="F313" s="25">
        <f>F314</f>
        <v>50</v>
      </c>
      <c r="G313" s="25"/>
      <c r="H313" s="25"/>
      <c r="I313" s="25"/>
      <c r="J313" s="25"/>
      <c r="K313" s="50">
        <f>K314</f>
        <v>50</v>
      </c>
      <c r="L313" s="9">
        <v>50</v>
      </c>
      <c r="M313" s="35">
        <f t="shared" si="164"/>
        <v>0</v>
      </c>
      <c r="N313" s="25">
        <f>N314</f>
        <v>0</v>
      </c>
      <c r="O313" s="25"/>
      <c r="P313" s="25"/>
      <c r="Q313" s="25">
        <f>Q314</f>
        <v>0</v>
      </c>
      <c r="R313" s="9">
        <v>52</v>
      </c>
      <c r="S313" s="25">
        <f>S314</f>
        <v>0</v>
      </c>
      <c r="T313" s="25"/>
      <c r="U313" s="25"/>
      <c r="V313" s="25">
        <f>V314</f>
        <v>0</v>
      </c>
      <c r="W313" s="9">
        <v>54</v>
      </c>
      <c r="X313" s="2"/>
    </row>
    <row r="314" spans="1:24" outlineLevel="6">
      <c r="A314" s="7" t="s">
        <v>23</v>
      </c>
      <c r="B314" s="8" t="s">
        <v>213</v>
      </c>
      <c r="C314" s="8" t="s">
        <v>19</v>
      </c>
      <c r="D314" s="8" t="s">
        <v>216</v>
      </c>
      <c r="E314" s="8" t="s">
        <v>24</v>
      </c>
      <c r="F314" s="25">
        <v>50</v>
      </c>
      <c r="G314" s="25"/>
      <c r="H314" s="25"/>
      <c r="I314" s="25"/>
      <c r="J314" s="25"/>
      <c r="K314" s="50">
        <f t="shared" ref="K314" si="189">SUM(F314:J314)</f>
        <v>50</v>
      </c>
      <c r="L314" s="9">
        <v>50</v>
      </c>
      <c r="M314" s="35">
        <f t="shared" si="164"/>
        <v>0</v>
      </c>
      <c r="N314" s="25"/>
      <c r="O314" s="25"/>
      <c r="P314" s="25"/>
      <c r="Q314" s="30">
        <f t="shared" ref="Q314" si="190">SUM(N314:P314)</f>
        <v>0</v>
      </c>
      <c r="R314" s="9">
        <v>52</v>
      </c>
      <c r="S314" s="25"/>
      <c r="T314" s="25"/>
      <c r="U314" s="25"/>
      <c r="V314" s="30">
        <f t="shared" ref="V314" si="191">SUM(S314:U314)</f>
        <v>0</v>
      </c>
      <c r="W314" s="9">
        <v>54</v>
      </c>
      <c r="X314" s="2"/>
    </row>
    <row r="315" spans="1:24" ht="38.25" outlineLevel="3">
      <c r="A315" s="7" t="s">
        <v>217</v>
      </c>
      <c r="B315" s="8"/>
      <c r="C315" s="8"/>
      <c r="D315" s="8" t="s">
        <v>218</v>
      </c>
      <c r="E315" s="8"/>
      <c r="F315" s="25">
        <f>F316</f>
        <v>10</v>
      </c>
      <c r="G315" s="25"/>
      <c r="H315" s="25"/>
      <c r="I315" s="25"/>
      <c r="J315" s="25"/>
      <c r="K315" s="50">
        <f>K316</f>
        <v>10</v>
      </c>
      <c r="L315" s="9">
        <v>10</v>
      </c>
      <c r="M315" s="35">
        <f t="shared" si="164"/>
        <v>0</v>
      </c>
      <c r="N315" s="25">
        <f>N316</f>
        <v>0</v>
      </c>
      <c r="O315" s="25"/>
      <c r="P315" s="25"/>
      <c r="Q315" s="25">
        <f>Q316</f>
        <v>0</v>
      </c>
      <c r="R315" s="9">
        <v>10.4</v>
      </c>
      <c r="S315" s="25">
        <f>S316</f>
        <v>0</v>
      </c>
      <c r="T315" s="25"/>
      <c r="U315" s="25"/>
      <c r="V315" s="25">
        <f>V316</f>
        <v>0</v>
      </c>
      <c r="W315" s="9">
        <v>10.8</v>
      </c>
      <c r="X315" s="2"/>
    </row>
    <row r="316" spans="1:24" outlineLevel="4">
      <c r="A316" s="7" t="s">
        <v>212</v>
      </c>
      <c r="B316" s="8" t="s">
        <v>213</v>
      </c>
      <c r="C316" s="8" t="s">
        <v>19</v>
      </c>
      <c r="D316" s="8" t="s">
        <v>218</v>
      </c>
      <c r="E316" s="8"/>
      <c r="F316" s="25">
        <f>F317</f>
        <v>10</v>
      </c>
      <c r="G316" s="25"/>
      <c r="H316" s="25"/>
      <c r="I316" s="25"/>
      <c r="J316" s="25"/>
      <c r="K316" s="50">
        <f>K317</f>
        <v>10</v>
      </c>
      <c r="L316" s="9">
        <v>10</v>
      </c>
      <c r="M316" s="35">
        <f t="shared" si="164"/>
        <v>0</v>
      </c>
      <c r="N316" s="25">
        <f>N317</f>
        <v>0</v>
      </c>
      <c r="O316" s="25"/>
      <c r="P316" s="25"/>
      <c r="Q316" s="25">
        <f>Q317</f>
        <v>0</v>
      </c>
      <c r="R316" s="9">
        <v>10.4</v>
      </c>
      <c r="S316" s="25">
        <f>S317</f>
        <v>0</v>
      </c>
      <c r="T316" s="25"/>
      <c r="U316" s="25"/>
      <c r="V316" s="25">
        <f>V317</f>
        <v>0</v>
      </c>
      <c r="W316" s="9">
        <v>10.8</v>
      </c>
      <c r="X316" s="2"/>
    </row>
    <row r="317" spans="1:24" outlineLevel="5">
      <c r="A317" s="7" t="s">
        <v>214</v>
      </c>
      <c r="B317" s="8" t="s">
        <v>213</v>
      </c>
      <c r="C317" s="8" t="s">
        <v>19</v>
      </c>
      <c r="D317" s="8" t="s">
        <v>218</v>
      </c>
      <c r="E317" s="8"/>
      <c r="F317" s="25">
        <f>F318</f>
        <v>10</v>
      </c>
      <c r="G317" s="25"/>
      <c r="H317" s="25"/>
      <c r="I317" s="25"/>
      <c r="J317" s="25"/>
      <c r="K317" s="50">
        <f>K318</f>
        <v>10</v>
      </c>
      <c r="L317" s="9">
        <v>10</v>
      </c>
      <c r="M317" s="35">
        <f t="shared" si="164"/>
        <v>0</v>
      </c>
      <c r="N317" s="25">
        <f>N318</f>
        <v>0</v>
      </c>
      <c r="O317" s="25"/>
      <c r="P317" s="25"/>
      <c r="Q317" s="25">
        <f>Q318</f>
        <v>0</v>
      </c>
      <c r="R317" s="9">
        <v>10.4</v>
      </c>
      <c r="S317" s="25">
        <f>S318</f>
        <v>0</v>
      </c>
      <c r="T317" s="25"/>
      <c r="U317" s="25"/>
      <c r="V317" s="25">
        <f>V318</f>
        <v>0</v>
      </c>
      <c r="W317" s="9">
        <v>10.8</v>
      </c>
      <c r="X317" s="2"/>
    </row>
    <row r="318" spans="1:24" outlineLevel="6">
      <c r="A318" s="7" t="s">
        <v>23</v>
      </c>
      <c r="B318" s="8" t="s">
        <v>213</v>
      </c>
      <c r="C318" s="8" t="s">
        <v>19</v>
      </c>
      <c r="D318" s="8" t="s">
        <v>218</v>
      </c>
      <c r="E318" s="8" t="s">
        <v>24</v>
      </c>
      <c r="F318" s="25">
        <v>10</v>
      </c>
      <c r="G318" s="25"/>
      <c r="H318" s="25"/>
      <c r="I318" s="25"/>
      <c r="J318" s="25"/>
      <c r="K318" s="50">
        <f t="shared" ref="K318" si="192">SUM(F318:J318)</f>
        <v>10</v>
      </c>
      <c r="L318" s="9">
        <v>10</v>
      </c>
      <c r="M318" s="35">
        <f t="shared" si="164"/>
        <v>0</v>
      </c>
      <c r="N318" s="25"/>
      <c r="O318" s="25"/>
      <c r="P318" s="25"/>
      <c r="Q318" s="30">
        <f t="shared" ref="Q318" si="193">SUM(N318:P318)</f>
        <v>0</v>
      </c>
      <c r="R318" s="9">
        <v>10.4</v>
      </c>
      <c r="S318" s="25"/>
      <c r="T318" s="25"/>
      <c r="U318" s="25"/>
      <c r="V318" s="30">
        <f t="shared" ref="V318" si="194">SUM(S318:U318)</f>
        <v>0</v>
      </c>
      <c r="W318" s="9">
        <v>10.8</v>
      </c>
      <c r="X318" s="2"/>
    </row>
    <row r="319" spans="1:24" ht="63.75" outlineLevel="3">
      <c r="A319" s="7" t="s">
        <v>219</v>
      </c>
      <c r="B319" s="8"/>
      <c r="C319" s="8"/>
      <c r="D319" s="8" t="s">
        <v>220</v>
      </c>
      <c r="E319" s="8"/>
      <c r="F319" s="25">
        <f>F320</f>
        <v>1040.4000000000001</v>
      </c>
      <c r="G319" s="25"/>
      <c r="H319" s="25"/>
      <c r="I319" s="25"/>
      <c r="J319" s="25"/>
      <c r="K319" s="50">
        <f>K320</f>
        <v>1040.4000000000001</v>
      </c>
      <c r="L319" s="9">
        <v>1040.4000000000001</v>
      </c>
      <c r="M319" s="35">
        <f t="shared" si="164"/>
        <v>0</v>
      </c>
      <c r="N319" s="25">
        <f>N320</f>
        <v>0</v>
      </c>
      <c r="O319" s="25"/>
      <c r="P319" s="25"/>
      <c r="Q319" s="25">
        <f>Q320</f>
        <v>0</v>
      </c>
      <c r="R319" s="9">
        <v>1082.02</v>
      </c>
      <c r="S319" s="25">
        <f>S320</f>
        <v>0</v>
      </c>
      <c r="T319" s="25"/>
      <c r="U319" s="25"/>
      <c r="V319" s="25">
        <f>V320</f>
        <v>0</v>
      </c>
      <c r="W319" s="9">
        <v>1125.3</v>
      </c>
      <c r="X319" s="2"/>
    </row>
    <row r="320" spans="1:24" outlineLevel="4">
      <c r="A320" s="7" t="s">
        <v>212</v>
      </c>
      <c r="B320" s="8" t="s">
        <v>213</v>
      </c>
      <c r="C320" s="8" t="s">
        <v>19</v>
      </c>
      <c r="D320" s="8" t="s">
        <v>220</v>
      </c>
      <c r="E320" s="8"/>
      <c r="F320" s="25">
        <f>F321</f>
        <v>1040.4000000000001</v>
      </c>
      <c r="G320" s="25"/>
      <c r="H320" s="25"/>
      <c r="I320" s="25"/>
      <c r="J320" s="25"/>
      <c r="K320" s="50">
        <f>K321</f>
        <v>1040.4000000000001</v>
      </c>
      <c r="L320" s="9">
        <v>1040.4000000000001</v>
      </c>
      <c r="M320" s="35">
        <f t="shared" si="164"/>
        <v>0</v>
      </c>
      <c r="N320" s="25">
        <f>N321</f>
        <v>0</v>
      </c>
      <c r="O320" s="25"/>
      <c r="P320" s="25"/>
      <c r="Q320" s="25">
        <f>Q321</f>
        <v>0</v>
      </c>
      <c r="R320" s="9">
        <v>1082.02</v>
      </c>
      <c r="S320" s="25">
        <f>S321</f>
        <v>0</v>
      </c>
      <c r="T320" s="25"/>
      <c r="U320" s="25"/>
      <c r="V320" s="25">
        <f>V321</f>
        <v>0</v>
      </c>
      <c r="W320" s="9">
        <v>1125.3</v>
      </c>
      <c r="X320" s="2"/>
    </row>
    <row r="321" spans="1:24" outlineLevel="5">
      <c r="A321" s="7" t="s">
        <v>214</v>
      </c>
      <c r="B321" s="8" t="s">
        <v>213</v>
      </c>
      <c r="C321" s="8" t="s">
        <v>19</v>
      </c>
      <c r="D321" s="8" t="s">
        <v>220</v>
      </c>
      <c r="E321" s="8"/>
      <c r="F321" s="25">
        <f>F322</f>
        <v>1040.4000000000001</v>
      </c>
      <c r="G321" s="25"/>
      <c r="H321" s="25"/>
      <c r="I321" s="25"/>
      <c r="J321" s="25"/>
      <c r="K321" s="50">
        <f>K322</f>
        <v>1040.4000000000001</v>
      </c>
      <c r="L321" s="9">
        <v>1040.4000000000001</v>
      </c>
      <c r="M321" s="35">
        <f t="shared" si="164"/>
        <v>0</v>
      </c>
      <c r="N321" s="25">
        <f>N322</f>
        <v>0</v>
      </c>
      <c r="O321" s="25"/>
      <c r="P321" s="25"/>
      <c r="Q321" s="25">
        <f>Q322</f>
        <v>0</v>
      </c>
      <c r="R321" s="9">
        <v>1082.02</v>
      </c>
      <c r="S321" s="25">
        <f>S322</f>
        <v>0</v>
      </c>
      <c r="T321" s="25"/>
      <c r="U321" s="25"/>
      <c r="V321" s="25">
        <f>V322</f>
        <v>0</v>
      </c>
      <c r="W321" s="9">
        <v>1125.3</v>
      </c>
      <c r="X321" s="2"/>
    </row>
    <row r="322" spans="1:24" ht="25.5" outlineLevel="6">
      <c r="A322" s="7" t="s">
        <v>67</v>
      </c>
      <c r="B322" s="8" t="s">
        <v>213</v>
      </c>
      <c r="C322" s="8" t="s">
        <v>19</v>
      </c>
      <c r="D322" s="8" t="s">
        <v>220</v>
      </c>
      <c r="E322" s="8" t="s">
        <v>68</v>
      </c>
      <c r="F322" s="25">
        <v>1040.4000000000001</v>
      </c>
      <c r="G322" s="25"/>
      <c r="H322" s="25"/>
      <c r="I322" s="25"/>
      <c r="J322" s="25"/>
      <c r="K322" s="50">
        <f t="shared" ref="K322" si="195">SUM(F322:J322)</f>
        <v>1040.4000000000001</v>
      </c>
      <c r="L322" s="9">
        <v>1040.4000000000001</v>
      </c>
      <c r="M322" s="35">
        <f t="shared" si="164"/>
        <v>0</v>
      </c>
      <c r="N322" s="25"/>
      <c r="O322" s="25"/>
      <c r="P322" s="25"/>
      <c r="Q322" s="30">
        <f t="shared" ref="Q322" si="196">SUM(N322:P322)</f>
        <v>0</v>
      </c>
      <c r="R322" s="9">
        <v>1082.02</v>
      </c>
      <c r="S322" s="25"/>
      <c r="T322" s="25"/>
      <c r="U322" s="25"/>
      <c r="V322" s="30">
        <f t="shared" ref="V322" si="197">SUM(S322:U322)</f>
        <v>0</v>
      </c>
      <c r="W322" s="9">
        <v>1125.3</v>
      </c>
      <c r="X322" s="2"/>
    </row>
    <row r="323" spans="1:24" outlineLevel="1">
      <c r="A323" s="7" t="s">
        <v>221</v>
      </c>
      <c r="B323" s="8"/>
      <c r="C323" s="8"/>
      <c r="D323" s="8" t="s">
        <v>222</v>
      </c>
      <c r="E323" s="8"/>
      <c r="F323" s="25">
        <f>F324+F343+F348</f>
        <v>35384.78</v>
      </c>
      <c r="G323" s="25"/>
      <c r="H323" s="25"/>
      <c r="I323" s="25"/>
      <c r="J323" s="25"/>
      <c r="K323" s="50">
        <f>K324+K343+K348</f>
        <v>35434.78</v>
      </c>
      <c r="L323" s="9">
        <v>35434.777000000002</v>
      </c>
      <c r="M323" s="35">
        <f t="shared" si="164"/>
        <v>-2.9999999969732016E-3</v>
      </c>
      <c r="N323" s="25">
        <f>N324+N343+N348</f>
        <v>0</v>
      </c>
      <c r="O323" s="25"/>
      <c r="P323" s="25"/>
      <c r="Q323" s="25">
        <f>Q324+Q343+Q348</f>
        <v>0</v>
      </c>
      <c r="R323" s="9">
        <v>36456.476999999999</v>
      </c>
      <c r="S323" s="25">
        <f>S324+S343+S348</f>
        <v>0</v>
      </c>
      <c r="T323" s="25"/>
      <c r="U323" s="25"/>
      <c r="V323" s="25">
        <f>V324+V343+V348</f>
        <v>0</v>
      </c>
      <c r="W323" s="9">
        <v>36534.6</v>
      </c>
      <c r="X323" s="2"/>
    </row>
    <row r="324" spans="1:24" ht="102" outlineLevel="2">
      <c r="A324" s="7" t="s">
        <v>223</v>
      </c>
      <c r="B324" s="8"/>
      <c r="C324" s="8"/>
      <c r="D324" s="8" t="s">
        <v>224</v>
      </c>
      <c r="E324" s="8"/>
      <c r="F324" s="25">
        <f>F325+F329+F335+F339</f>
        <v>6575.579999999999</v>
      </c>
      <c r="G324" s="25"/>
      <c r="H324" s="25"/>
      <c r="I324" s="25"/>
      <c r="J324" s="25"/>
      <c r="K324" s="50">
        <f>K325+K329+K335+K339</f>
        <v>6625.579999999999</v>
      </c>
      <c r="L324" s="9">
        <v>6625.5770000000002</v>
      </c>
      <c r="M324" s="35">
        <f t="shared" si="164"/>
        <v>-2.999999998792191E-3</v>
      </c>
      <c r="N324" s="25">
        <f>N325+N329+N335+N339</f>
        <v>0</v>
      </c>
      <c r="O324" s="25"/>
      <c r="P324" s="25"/>
      <c r="Q324" s="25">
        <f>Q325+Q329+Q335+Q339</f>
        <v>0</v>
      </c>
      <c r="R324" s="9">
        <v>6543.1769999999997</v>
      </c>
      <c r="S324" s="25">
        <f>S325+S329+S335+S339</f>
        <v>0</v>
      </c>
      <c r="T324" s="25"/>
      <c r="U324" s="25"/>
      <c r="V324" s="25">
        <f>V325+V329+V335+V339</f>
        <v>0</v>
      </c>
      <c r="W324" s="9">
        <v>6431.2</v>
      </c>
      <c r="X324" s="2"/>
    </row>
    <row r="325" spans="1:24" ht="38.25" outlineLevel="3">
      <c r="A325" s="7" t="s">
        <v>225</v>
      </c>
      <c r="B325" s="8"/>
      <c r="C325" s="8"/>
      <c r="D325" s="8" t="s">
        <v>226</v>
      </c>
      <c r="E325" s="8"/>
      <c r="F325" s="25">
        <f>F326</f>
        <v>2793.7</v>
      </c>
      <c r="G325" s="25"/>
      <c r="H325" s="25"/>
      <c r="I325" s="25"/>
      <c r="J325" s="25"/>
      <c r="K325" s="50">
        <f>K326</f>
        <v>2793.7</v>
      </c>
      <c r="L325" s="9">
        <v>2793.7</v>
      </c>
      <c r="M325" s="35">
        <f t="shared" si="164"/>
        <v>0</v>
      </c>
      <c r="N325" s="25">
        <f>N326</f>
        <v>0</v>
      </c>
      <c r="O325" s="25"/>
      <c r="P325" s="25"/>
      <c r="Q325" s="25">
        <f>Q326</f>
        <v>0</v>
      </c>
      <c r="R325" s="9">
        <v>2920</v>
      </c>
      <c r="S325" s="25">
        <f>S326</f>
        <v>0</v>
      </c>
      <c r="T325" s="25"/>
      <c r="U325" s="25"/>
      <c r="V325" s="25">
        <f>V326</f>
        <v>0</v>
      </c>
      <c r="W325" s="9">
        <v>3037</v>
      </c>
      <c r="X325" s="2"/>
    </row>
    <row r="326" spans="1:24" outlineLevel="4">
      <c r="A326" s="7" t="s">
        <v>212</v>
      </c>
      <c r="B326" s="8" t="s">
        <v>213</v>
      </c>
      <c r="C326" s="8" t="s">
        <v>19</v>
      </c>
      <c r="D326" s="8" t="s">
        <v>226</v>
      </c>
      <c r="E326" s="8"/>
      <c r="F326" s="25">
        <f>F327</f>
        <v>2793.7</v>
      </c>
      <c r="G326" s="25"/>
      <c r="H326" s="25"/>
      <c r="I326" s="25"/>
      <c r="J326" s="25"/>
      <c r="K326" s="50">
        <f>K327</f>
        <v>2793.7</v>
      </c>
      <c r="L326" s="9">
        <v>2793.7</v>
      </c>
      <c r="M326" s="35">
        <f t="shared" si="164"/>
        <v>0</v>
      </c>
      <c r="N326" s="25">
        <f>N327</f>
        <v>0</v>
      </c>
      <c r="O326" s="25"/>
      <c r="P326" s="25"/>
      <c r="Q326" s="25">
        <f>Q327</f>
        <v>0</v>
      </c>
      <c r="R326" s="9">
        <v>2920</v>
      </c>
      <c r="S326" s="25">
        <f>S327</f>
        <v>0</v>
      </c>
      <c r="T326" s="25"/>
      <c r="U326" s="25"/>
      <c r="V326" s="25">
        <f>V327</f>
        <v>0</v>
      </c>
      <c r="W326" s="9">
        <v>3037</v>
      </c>
      <c r="X326" s="2"/>
    </row>
    <row r="327" spans="1:24" outlineLevel="5">
      <c r="A327" s="7" t="s">
        <v>214</v>
      </c>
      <c r="B327" s="8" t="s">
        <v>213</v>
      </c>
      <c r="C327" s="8" t="s">
        <v>19</v>
      </c>
      <c r="D327" s="8" t="s">
        <v>226</v>
      </c>
      <c r="E327" s="8"/>
      <c r="F327" s="25">
        <f>F328</f>
        <v>2793.7</v>
      </c>
      <c r="G327" s="25"/>
      <c r="H327" s="25"/>
      <c r="I327" s="25"/>
      <c r="J327" s="25"/>
      <c r="K327" s="50">
        <f>K328</f>
        <v>2793.7</v>
      </c>
      <c r="L327" s="9">
        <v>2793.7</v>
      </c>
      <c r="M327" s="35">
        <f t="shared" si="164"/>
        <v>0</v>
      </c>
      <c r="N327" s="25">
        <f>N328</f>
        <v>0</v>
      </c>
      <c r="O327" s="25"/>
      <c r="P327" s="25"/>
      <c r="Q327" s="25">
        <f>Q328</f>
        <v>0</v>
      </c>
      <c r="R327" s="9">
        <v>2920</v>
      </c>
      <c r="S327" s="25">
        <f>S328</f>
        <v>0</v>
      </c>
      <c r="T327" s="25"/>
      <c r="U327" s="25"/>
      <c r="V327" s="25">
        <f>V328</f>
        <v>0</v>
      </c>
      <c r="W327" s="9">
        <v>3037</v>
      </c>
      <c r="X327" s="2"/>
    </row>
    <row r="328" spans="1:24" outlineLevel="6">
      <c r="A328" s="7" t="s">
        <v>21</v>
      </c>
      <c r="B328" s="8" t="s">
        <v>213</v>
      </c>
      <c r="C328" s="8" t="s">
        <v>19</v>
      </c>
      <c r="D328" s="8" t="s">
        <v>226</v>
      </c>
      <c r="E328" s="8" t="s">
        <v>22</v>
      </c>
      <c r="F328" s="25">
        <v>2793.7</v>
      </c>
      <c r="G328" s="25"/>
      <c r="H328" s="25"/>
      <c r="I328" s="25"/>
      <c r="J328" s="25"/>
      <c r="K328" s="50">
        <f t="shared" ref="K328" si="198">SUM(F328:J328)</f>
        <v>2793.7</v>
      </c>
      <c r="L328" s="9">
        <v>2793.7</v>
      </c>
      <c r="M328" s="35">
        <f t="shared" si="164"/>
        <v>0</v>
      </c>
      <c r="N328" s="25"/>
      <c r="O328" s="25"/>
      <c r="P328" s="25"/>
      <c r="Q328" s="30">
        <f t="shared" ref="Q328" si="199">SUM(N328:P328)</f>
        <v>0</v>
      </c>
      <c r="R328" s="9">
        <v>2920</v>
      </c>
      <c r="S328" s="25"/>
      <c r="T328" s="25"/>
      <c r="U328" s="25"/>
      <c r="V328" s="30">
        <f t="shared" ref="V328" si="200">SUM(S328:U328)</f>
        <v>0</v>
      </c>
      <c r="W328" s="9">
        <v>3037</v>
      </c>
      <c r="X328" s="2"/>
    </row>
    <row r="329" spans="1:24" ht="25.5" outlineLevel="3">
      <c r="A329" s="7" t="s">
        <v>227</v>
      </c>
      <c r="B329" s="8"/>
      <c r="C329" s="8"/>
      <c r="D329" s="8" t="s">
        <v>228</v>
      </c>
      <c r="E329" s="8"/>
      <c r="F329" s="25">
        <f>F330</f>
        <v>3426.1</v>
      </c>
      <c r="G329" s="25"/>
      <c r="H329" s="25"/>
      <c r="I329" s="25"/>
      <c r="J329" s="25"/>
      <c r="K329" s="50">
        <f>K330</f>
        <v>3426.1</v>
      </c>
      <c r="L329" s="9">
        <v>3426.1</v>
      </c>
      <c r="M329" s="35">
        <f t="shared" si="164"/>
        <v>0</v>
      </c>
      <c r="N329" s="25">
        <f>N330</f>
        <v>0</v>
      </c>
      <c r="O329" s="25"/>
      <c r="P329" s="25"/>
      <c r="Q329" s="25">
        <f>Q330</f>
        <v>0</v>
      </c>
      <c r="R329" s="9">
        <v>3267.4</v>
      </c>
      <c r="S329" s="25">
        <f>S330</f>
        <v>0</v>
      </c>
      <c r="T329" s="25"/>
      <c r="U329" s="25"/>
      <c r="V329" s="25">
        <f>V330</f>
        <v>0</v>
      </c>
      <c r="W329" s="9">
        <v>3394.2</v>
      </c>
      <c r="X329" s="2"/>
    </row>
    <row r="330" spans="1:24" outlineLevel="4">
      <c r="A330" s="7" t="s">
        <v>212</v>
      </c>
      <c r="B330" s="8" t="s">
        <v>213</v>
      </c>
      <c r="C330" s="8" t="s">
        <v>19</v>
      </c>
      <c r="D330" s="8" t="s">
        <v>228</v>
      </c>
      <c r="E330" s="8"/>
      <c r="F330" s="25">
        <f>F331</f>
        <v>3426.1</v>
      </c>
      <c r="G330" s="25"/>
      <c r="H330" s="25"/>
      <c r="I330" s="25"/>
      <c r="J330" s="25"/>
      <c r="K330" s="50">
        <f>K331</f>
        <v>3426.1</v>
      </c>
      <c r="L330" s="9">
        <v>3426.1</v>
      </c>
      <c r="M330" s="35">
        <f t="shared" si="164"/>
        <v>0</v>
      </c>
      <c r="N330" s="25">
        <f>N331</f>
        <v>0</v>
      </c>
      <c r="O330" s="25"/>
      <c r="P330" s="25"/>
      <c r="Q330" s="25">
        <f>Q331</f>
        <v>0</v>
      </c>
      <c r="R330" s="9">
        <v>3267.4</v>
      </c>
      <c r="S330" s="25">
        <f>S331</f>
        <v>0</v>
      </c>
      <c r="T330" s="25"/>
      <c r="U330" s="25"/>
      <c r="V330" s="25">
        <f>V331</f>
        <v>0</v>
      </c>
      <c r="W330" s="9">
        <v>3394.2</v>
      </c>
      <c r="X330" s="2"/>
    </row>
    <row r="331" spans="1:24" outlineLevel="5">
      <c r="A331" s="7" t="s">
        <v>214</v>
      </c>
      <c r="B331" s="8" t="s">
        <v>213</v>
      </c>
      <c r="C331" s="8" t="s">
        <v>19</v>
      </c>
      <c r="D331" s="8" t="s">
        <v>228</v>
      </c>
      <c r="E331" s="8"/>
      <c r="F331" s="25">
        <f>F332+F333+F334</f>
        <v>3426.1</v>
      </c>
      <c r="G331" s="25"/>
      <c r="H331" s="25"/>
      <c r="I331" s="25"/>
      <c r="J331" s="25"/>
      <c r="K331" s="50">
        <f>K332+K333+K334</f>
        <v>3426.1</v>
      </c>
      <c r="L331" s="9">
        <v>3426.1</v>
      </c>
      <c r="M331" s="35">
        <f t="shared" si="164"/>
        <v>0</v>
      </c>
      <c r="N331" s="25">
        <f>N332+N333+N334</f>
        <v>0</v>
      </c>
      <c r="O331" s="25"/>
      <c r="P331" s="25"/>
      <c r="Q331" s="25">
        <f>Q332+Q333+Q334</f>
        <v>0</v>
      </c>
      <c r="R331" s="9">
        <v>3267.4</v>
      </c>
      <c r="S331" s="25">
        <f>S332+S333+S334</f>
        <v>0</v>
      </c>
      <c r="T331" s="25"/>
      <c r="U331" s="25"/>
      <c r="V331" s="25">
        <f>V332+V333+V334</f>
        <v>0</v>
      </c>
      <c r="W331" s="9">
        <v>3394.2</v>
      </c>
      <c r="X331" s="2"/>
    </row>
    <row r="332" spans="1:24" ht="25.5" outlineLevel="6">
      <c r="A332" s="7" t="s">
        <v>67</v>
      </c>
      <c r="B332" s="8" t="s">
        <v>213</v>
      </c>
      <c r="C332" s="8" t="s">
        <v>19</v>
      </c>
      <c r="D332" s="8" t="s">
        <v>228</v>
      </c>
      <c r="E332" s="8" t="s">
        <v>68</v>
      </c>
      <c r="F332" s="25">
        <v>311.2</v>
      </c>
      <c r="G332" s="25"/>
      <c r="H332" s="25"/>
      <c r="I332" s="25"/>
      <c r="J332" s="25"/>
      <c r="K332" s="50">
        <f t="shared" ref="K332:K334" si="201">SUM(F332:J332)</f>
        <v>311.2</v>
      </c>
      <c r="L332" s="9">
        <v>311.2</v>
      </c>
      <c r="M332" s="35">
        <f t="shared" si="164"/>
        <v>0</v>
      </c>
      <c r="N332" s="25"/>
      <c r="O332" s="25"/>
      <c r="P332" s="25"/>
      <c r="Q332" s="30">
        <f t="shared" ref="Q332:Q334" si="202">SUM(N332:P332)</f>
        <v>0</v>
      </c>
      <c r="R332" s="9">
        <v>323.5</v>
      </c>
      <c r="S332" s="25"/>
      <c r="T332" s="25"/>
      <c r="U332" s="25"/>
      <c r="V332" s="30">
        <f t="shared" ref="V332:V334" si="203">SUM(S332:U332)</f>
        <v>0</v>
      </c>
      <c r="W332" s="9">
        <v>336.5</v>
      </c>
      <c r="X332" s="2"/>
    </row>
    <row r="333" spans="1:24" outlineLevel="6">
      <c r="A333" s="7" t="s">
        <v>21</v>
      </c>
      <c r="B333" s="8" t="s">
        <v>213</v>
      </c>
      <c r="C333" s="8" t="s">
        <v>19</v>
      </c>
      <c r="D333" s="8" t="s">
        <v>228</v>
      </c>
      <c r="E333" s="8" t="s">
        <v>22</v>
      </c>
      <c r="F333" s="25">
        <v>2414.9</v>
      </c>
      <c r="G333" s="25"/>
      <c r="H333" s="25"/>
      <c r="I333" s="25"/>
      <c r="J333" s="25"/>
      <c r="K333" s="50">
        <f t="shared" si="201"/>
        <v>2414.9</v>
      </c>
      <c r="L333" s="9">
        <v>2414.9</v>
      </c>
      <c r="M333" s="35">
        <f t="shared" si="164"/>
        <v>0</v>
      </c>
      <c r="N333" s="25"/>
      <c r="O333" s="25"/>
      <c r="P333" s="25"/>
      <c r="Q333" s="30">
        <f t="shared" si="202"/>
        <v>0</v>
      </c>
      <c r="R333" s="9">
        <v>2216.9</v>
      </c>
      <c r="S333" s="25"/>
      <c r="T333" s="25"/>
      <c r="U333" s="25"/>
      <c r="V333" s="30">
        <f t="shared" si="203"/>
        <v>0</v>
      </c>
      <c r="W333" s="9">
        <v>2302.6999999999998</v>
      </c>
      <c r="X333" s="2"/>
    </row>
    <row r="334" spans="1:24" outlineLevel="6">
      <c r="A334" s="7" t="s">
        <v>23</v>
      </c>
      <c r="B334" s="8" t="s">
        <v>213</v>
      </c>
      <c r="C334" s="8" t="s">
        <v>19</v>
      </c>
      <c r="D334" s="8" t="s">
        <v>228</v>
      </c>
      <c r="E334" s="8" t="s">
        <v>24</v>
      </c>
      <c r="F334" s="25">
        <v>700</v>
      </c>
      <c r="G334" s="25"/>
      <c r="H334" s="25"/>
      <c r="I334" s="25"/>
      <c r="J334" s="25"/>
      <c r="K334" s="50">
        <f t="shared" si="201"/>
        <v>700</v>
      </c>
      <c r="L334" s="9">
        <v>700</v>
      </c>
      <c r="M334" s="35">
        <f t="shared" si="164"/>
        <v>0</v>
      </c>
      <c r="N334" s="25"/>
      <c r="O334" s="25"/>
      <c r="P334" s="25"/>
      <c r="Q334" s="30">
        <f t="shared" si="202"/>
        <v>0</v>
      </c>
      <c r="R334" s="9">
        <v>727</v>
      </c>
      <c r="S334" s="25"/>
      <c r="T334" s="25"/>
      <c r="U334" s="25"/>
      <c r="V334" s="30">
        <f t="shared" si="203"/>
        <v>0</v>
      </c>
      <c r="W334" s="9">
        <v>755</v>
      </c>
      <c r="X334" s="2"/>
    </row>
    <row r="335" spans="1:24" ht="25.5" outlineLevel="3">
      <c r="A335" s="7" t="s">
        <v>229</v>
      </c>
      <c r="B335" s="8"/>
      <c r="C335" s="8"/>
      <c r="D335" s="8" t="s">
        <v>230</v>
      </c>
      <c r="E335" s="8"/>
      <c r="F335" s="25">
        <f>F336</f>
        <v>0</v>
      </c>
      <c r="G335" s="25"/>
      <c r="H335" s="25"/>
      <c r="I335" s="25"/>
      <c r="J335" s="25"/>
      <c r="K335" s="50">
        <f>K336</f>
        <v>50</v>
      </c>
      <c r="L335" s="9">
        <v>50</v>
      </c>
      <c r="M335" s="35">
        <f t="shared" si="164"/>
        <v>0</v>
      </c>
      <c r="N335" s="25">
        <f>N336</f>
        <v>0</v>
      </c>
      <c r="O335" s="25"/>
      <c r="P335" s="25"/>
      <c r="Q335" s="25">
        <f>Q336</f>
        <v>0</v>
      </c>
      <c r="R335" s="9">
        <v>0</v>
      </c>
      <c r="S335" s="25">
        <f>S336</f>
        <v>0</v>
      </c>
      <c r="T335" s="25"/>
      <c r="U335" s="25"/>
      <c r="V335" s="25">
        <f>V336</f>
        <v>0</v>
      </c>
      <c r="W335" s="9">
        <v>0</v>
      </c>
      <c r="X335" s="2"/>
    </row>
    <row r="336" spans="1:24" outlineLevel="4">
      <c r="A336" s="7" t="s">
        <v>212</v>
      </c>
      <c r="B336" s="8" t="s">
        <v>213</v>
      </c>
      <c r="C336" s="8" t="s">
        <v>19</v>
      </c>
      <c r="D336" s="8" t="s">
        <v>230</v>
      </c>
      <c r="E336" s="8"/>
      <c r="F336" s="25">
        <f>F337</f>
        <v>0</v>
      </c>
      <c r="G336" s="25"/>
      <c r="H336" s="25"/>
      <c r="I336" s="25"/>
      <c r="J336" s="25"/>
      <c r="K336" s="50">
        <f>K337</f>
        <v>50</v>
      </c>
      <c r="L336" s="9">
        <v>50</v>
      </c>
      <c r="M336" s="35">
        <f t="shared" si="164"/>
        <v>0</v>
      </c>
      <c r="N336" s="25">
        <f>N337</f>
        <v>0</v>
      </c>
      <c r="O336" s="25"/>
      <c r="P336" s="25"/>
      <c r="Q336" s="25">
        <f>Q337</f>
        <v>0</v>
      </c>
      <c r="R336" s="9">
        <v>0</v>
      </c>
      <c r="S336" s="25">
        <f>S337</f>
        <v>0</v>
      </c>
      <c r="T336" s="25"/>
      <c r="U336" s="25"/>
      <c r="V336" s="25">
        <f>V337</f>
        <v>0</v>
      </c>
      <c r="W336" s="9">
        <v>0</v>
      </c>
      <c r="X336" s="2"/>
    </row>
    <row r="337" spans="1:24" outlineLevel="5">
      <c r="A337" s="7" t="s">
        <v>214</v>
      </c>
      <c r="B337" s="8" t="s">
        <v>213</v>
      </c>
      <c r="C337" s="8" t="s">
        <v>19</v>
      </c>
      <c r="D337" s="8" t="s">
        <v>230</v>
      </c>
      <c r="E337" s="8"/>
      <c r="F337" s="25">
        <f>F338</f>
        <v>0</v>
      </c>
      <c r="G337" s="25"/>
      <c r="H337" s="25"/>
      <c r="I337" s="25"/>
      <c r="J337" s="25"/>
      <c r="K337" s="50">
        <f>K338</f>
        <v>50</v>
      </c>
      <c r="L337" s="9">
        <v>50</v>
      </c>
      <c r="M337" s="35">
        <f t="shared" si="164"/>
        <v>0</v>
      </c>
      <c r="N337" s="25">
        <f>N338</f>
        <v>0</v>
      </c>
      <c r="O337" s="25"/>
      <c r="P337" s="25"/>
      <c r="Q337" s="25">
        <f>Q338</f>
        <v>0</v>
      </c>
      <c r="R337" s="9">
        <v>0</v>
      </c>
      <c r="S337" s="25">
        <f>S338</f>
        <v>0</v>
      </c>
      <c r="T337" s="25"/>
      <c r="U337" s="25"/>
      <c r="V337" s="25">
        <f>V338</f>
        <v>0</v>
      </c>
      <c r="W337" s="9">
        <v>0</v>
      </c>
      <c r="X337" s="2"/>
    </row>
    <row r="338" spans="1:24" outlineLevel="6">
      <c r="A338" s="7" t="s">
        <v>21</v>
      </c>
      <c r="B338" s="8" t="s">
        <v>213</v>
      </c>
      <c r="C338" s="8" t="s">
        <v>19</v>
      </c>
      <c r="D338" s="8" t="s">
        <v>230</v>
      </c>
      <c r="E338" s="8" t="s">
        <v>22</v>
      </c>
      <c r="F338" s="25"/>
      <c r="G338" s="25"/>
      <c r="H338" s="25">
        <v>50</v>
      </c>
      <c r="I338" s="25"/>
      <c r="J338" s="25"/>
      <c r="K338" s="50">
        <f t="shared" ref="K338" si="204">SUM(F338:J338)</f>
        <v>50</v>
      </c>
      <c r="L338" s="9">
        <v>50</v>
      </c>
      <c r="M338" s="35">
        <f t="shared" si="164"/>
        <v>0</v>
      </c>
      <c r="N338" s="25"/>
      <c r="O338" s="25"/>
      <c r="P338" s="25"/>
      <c r="Q338" s="30">
        <f t="shared" ref="Q338" si="205">SUM(N338:P338)</f>
        <v>0</v>
      </c>
      <c r="R338" s="9">
        <v>0</v>
      </c>
      <c r="S338" s="25"/>
      <c r="T338" s="25"/>
      <c r="U338" s="25"/>
      <c r="V338" s="30">
        <f t="shared" ref="V338" si="206">SUM(S338:U338)</f>
        <v>0</v>
      </c>
      <c r="W338" s="9">
        <v>0</v>
      </c>
      <c r="X338" s="2"/>
    </row>
    <row r="339" spans="1:24" ht="25.5" outlineLevel="3">
      <c r="A339" s="7" t="s">
        <v>231</v>
      </c>
      <c r="B339" s="8"/>
      <c r="C339" s="8"/>
      <c r="D339" s="8" t="s">
        <v>232</v>
      </c>
      <c r="E339" s="8"/>
      <c r="F339" s="25">
        <f>F340</f>
        <v>355.78</v>
      </c>
      <c r="G339" s="25"/>
      <c r="H339" s="25"/>
      <c r="I339" s="25"/>
      <c r="J339" s="25"/>
      <c r="K339" s="50">
        <f>K340</f>
        <v>355.78</v>
      </c>
      <c r="L339" s="9">
        <v>355.77699999999999</v>
      </c>
      <c r="M339" s="35">
        <f t="shared" si="164"/>
        <v>-2.9999999999859028E-3</v>
      </c>
      <c r="N339" s="25">
        <f>N340</f>
        <v>0</v>
      </c>
      <c r="O339" s="25"/>
      <c r="P339" s="25"/>
      <c r="Q339" s="25">
        <f>Q340</f>
        <v>0</v>
      </c>
      <c r="R339" s="9">
        <v>355.77699999999999</v>
      </c>
      <c r="S339" s="25">
        <f>S340</f>
        <v>0</v>
      </c>
      <c r="T339" s="25"/>
      <c r="U339" s="25"/>
      <c r="V339" s="25">
        <f>V340</f>
        <v>0</v>
      </c>
      <c r="W339" s="9">
        <v>0</v>
      </c>
      <c r="X339" s="2"/>
    </row>
    <row r="340" spans="1:24" outlineLevel="4">
      <c r="A340" s="7" t="s">
        <v>212</v>
      </c>
      <c r="B340" s="8" t="s">
        <v>213</v>
      </c>
      <c r="C340" s="8" t="s">
        <v>19</v>
      </c>
      <c r="D340" s="8" t="s">
        <v>232</v>
      </c>
      <c r="E340" s="8"/>
      <c r="F340" s="25">
        <f>F341</f>
        <v>355.78</v>
      </c>
      <c r="G340" s="25"/>
      <c r="H340" s="25"/>
      <c r="I340" s="25"/>
      <c r="J340" s="25"/>
      <c r="K340" s="50">
        <f>K341</f>
        <v>355.78</v>
      </c>
      <c r="L340" s="9">
        <v>355.77699999999999</v>
      </c>
      <c r="M340" s="35">
        <f t="shared" si="164"/>
        <v>-2.9999999999859028E-3</v>
      </c>
      <c r="N340" s="25">
        <f>N341</f>
        <v>0</v>
      </c>
      <c r="O340" s="25"/>
      <c r="P340" s="25"/>
      <c r="Q340" s="25">
        <f>Q341</f>
        <v>0</v>
      </c>
      <c r="R340" s="9">
        <v>355.77699999999999</v>
      </c>
      <c r="S340" s="25">
        <f>S341</f>
        <v>0</v>
      </c>
      <c r="T340" s="25"/>
      <c r="U340" s="25"/>
      <c r="V340" s="25">
        <f>V341</f>
        <v>0</v>
      </c>
      <c r="W340" s="9">
        <v>0</v>
      </c>
      <c r="X340" s="2"/>
    </row>
    <row r="341" spans="1:24" outlineLevel="5">
      <c r="A341" s="7" t="s">
        <v>214</v>
      </c>
      <c r="B341" s="8" t="s">
        <v>213</v>
      </c>
      <c r="C341" s="8" t="s">
        <v>19</v>
      </c>
      <c r="D341" s="8" t="s">
        <v>232</v>
      </c>
      <c r="E341" s="8"/>
      <c r="F341" s="25">
        <f>F342</f>
        <v>355.78</v>
      </c>
      <c r="G341" s="25"/>
      <c r="H341" s="25"/>
      <c r="I341" s="25"/>
      <c r="J341" s="25"/>
      <c r="K341" s="50">
        <f>K342</f>
        <v>355.78</v>
      </c>
      <c r="L341" s="9">
        <v>355.77699999999999</v>
      </c>
      <c r="M341" s="35">
        <f t="shared" ref="M341:M404" si="207">L341-K341</f>
        <v>-2.9999999999859028E-3</v>
      </c>
      <c r="N341" s="25">
        <f>N342</f>
        <v>0</v>
      </c>
      <c r="O341" s="25"/>
      <c r="P341" s="25"/>
      <c r="Q341" s="25">
        <f>Q342</f>
        <v>0</v>
      </c>
      <c r="R341" s="9">
        <v>355.77699999999999</v>
      </c>
      <c r="S341" s="25">
        <f>S342</f>
        <v>0</v>
      </c>
      <c r="T341" s="25"/>
      <c r="U341" s="25"/>
      <c r="V341" s="25">
        <f>V342</f>
        <v>0</v>
      </c>
      <c r="W341" s="9">
        <v>0</v>
      </c>
      <c r="X341" s="2"/>
    </row>
    <row r="342" spans="1:24" outlineLevel="6">
      <c r="A342" s="7" t="s">
        <v>21</v>
      </c>
      <c r="B342" s="8" t="s">
        <v>213</v>
      </c>
      <c r="C342" s="8" t="s">
        <v>19</v>
      </c>
      <c r="D342" s="8" t="s">
        <v>232</v>
      </c>
      <c r="E342" s="8" t="s">
        <v>22</v>
      </c>
      <c r="F342" s="25">
        <v>355.78</v>
      </c>
      <c r="G342" s="25"/>
      <c r="H342" s="25"/>
      <c r="I342" s="25"/>
      <c r="J342" s="25"/>
      <c r="K342" s="50">
        <f t="shared" ref="K342" si="208">SUM(F342:J342)</f>
        <v>355.78</v>
      </c>
      <c r="L342" s="9">
        <v>355.77699999999999</v>
      </c>
      <c r="M342" s="35">
        <f t="shared" si="207"/>
        <v>-2.9999999999859028E-3</v>
      </c>
      <c r="N342" s="25"/>
      <c r="O342" s="25"/>
      <c r="P342" s="25"/>
      <c r="Q342" s="30">
        <f t="shared" ref="Q342" si="209">SUM(N342:P342)</f>
        <v>0</v>
      </c>
      <c r="R342" s="9">
        <v>355.77699999999999</v>
      </c>
      <c r="S342" s="25"/>
      <c r="T342" s="25"/>
      <c r="U342" s="25"/>
      <c r="V342" s="30">
        <f t="shared" ref="V342" si="210">SUM(S342:U342)</f>
        <v>0</v>
      </c>
      <c r="W342" s="9">
        <v>0</v>
      </c>
      <c r="X342" s="2"/>
    </row>
    <row r="343" spans="1:24" ht="38.25" outlineLevel="2">
      <c r="A343" s="7" t="s">
        <v>233</v>
      </c>
      <c r="B343" s="8"/>
      <c r="C343" s="8"/>
      <c r="D343" s="8" t="s">
        <v>234</v>
      </c>
      <c r="E343" s="8"/>
      <c r="F343" s="25">
        <f>F344</f>
        <v>5758.3</v>
      </c>
      <c r="G343" s="25"/>
      <c r="H343" s="25"/>
      <c r="I343" s="25"/>
      <c r="J343" s="25"/>
      <c r="K343" s="50">
        <f>K344</f>
        <v>5758.3</v>
      </c>
      <c r="L343" s="9">
        <v>5758.3</v>
      </c>
      <c r="M343" s="35">
        <f t="shared" si="207"/>
        <v>0</v>
      </c>
      <c r="N343" s="25">
        <f>N344</f>
        <v>0</v>
      </c>
      <c r="O343" s="25"/>
      <c r="P343" s="25"/>
      <c r="Q343" s="25">
        <f>Q344</f>
        <v>0</v>
      </c>
      <c r="R343" s="9">
        <v>5988.6</v>
      </c>
      <c r="S343" s="25">
        <f>S344</f>
        <v>0</v>
      </c>
      <c r="T343" s="25"/>
      <c r="U343" s="25"/>
      <c r="V343" s="25">
        <f>V344</f>
        <v>0</v>
      </c>
      <c r="W343" s="9">
        <v>6228.2</v>
      </c>
      <c r="X343" s="2"/>
    </row>
    <row r="344" spans="1:24" ht="51" outlineLevel="3">
      <c r="A344" s="7" t="s">
        <v>235</v>
      </c>
      <c r="B344" s="8"/>
      <c r="C344" s="8"/>
      <c r="D344" s="8" t="s">
        <v>236</v>
      </c>
      <c r="E344" s="8"/>
      <c r="F344" s="25">
        <f>F345</f>
        <v>5758.3</v>
      </c>
      <c r="G344" s="25"/>
      <c r="H344" s="25"/>
      <c r="I344" s="25"/>
      <c r="J344" s="25"/>
      <c r="K344" s="50">
        <f>K345</f>
        <v>5758.3</v>
      </c>
      <c r="L344" s="9">
        <v>5758.3</v>
      </c>
      <c r="M344" s="35">
        <f t="shared" si="207"/>
        <v>0</v>
      </c>
      <c r="N344" s="25">
        <f>N345</f>
        <v>0</v>
      </c>
      <c r="O344" s="25"/>
      <c r="P344" s="25"/>
      <c r="Q344" s="25">
        <f>Q345</f>
        <v>0</v>
      </c>
      <c r="R344" s="9">
        <v>5988.6</v>
      </c>
      <c r="S344" s="25">
        <f>S345</f>
        <v>0</v>
      </c>
      <c r="T344" s="25"/>
      <c r="U344" s="25"/>
      <c r="V344" s="25">
        <f>V345</f>
        <v>0</v>
      </c>
      <c r="W344" s="9">
        <v>6228.2</v>
      </c>
      <c r="X344" s="2"/>
    </row>
    <row r="345" spans="1:24" outlineLevel="4">
      <c r="A345" s="7" t="s">
        <v>212</v>
      </c>
      <c r="B345" s="8" t="s">
        <v>213</v>
      </c>
      <c r="C345" s="8" t="s">
        <v>19</v>
      </c>
      <c r="D345" s="8" t="s">
        <v>236</v>
      </c>
      <c r="E345" s="8"/>
      <c r="F345" s="25">
        <f>F346</f>
        <v>5758.3</v>
      </c>
      <c r="G345" s="25"/>
      <c r="H345" s="25"/>
      <c r="I345" s="25"/>
      <c r="J345" s="25"/>
      <c r="K345" s="50">
        <f>K346</f>
        <v>5758.3</v>
      </c>
      <c r="L345" s="9">
        <v>5758.3</v>
      </c>
      <c r="M345" s="35">
        <f t="shared" si="207"/>
        <v>0</v>
      </c>
      <c r="N345" s="25">
        <f>N346</f>
        <v>0</v>
      </c>
      <c r="O345" s="25"/>
      <c r="P345" s="25"/>
      <c r="Q345" s="25">
        <f>Q346</f>
        <v>0</v>
      </c>
      <c r="R345" s="9">
        <v>5988.6</v>
      </c>
      <c r="S345" s="25">
        <f>S346</f>
        <v>0</v>
      </c>
      <c r="T345" s="25"/>
      <c r="U345" s="25"/>
      <c r="V345" s="25">
        <f>V346</f>
        <v>0</v>
      </c>
      <c r="W345" s="9">
        <v>6228.2</v>
      </c>
      <c r="X345" s="2"/>
    </row>
    <row r="346" spans="1:24" outlineLevel="5">
      <c r="A346" s="7" t="s">
        <v>214</v>
      </c>
      <c r="B346" s="8" t="s">
        <v>213</v>
      </c>
      <c r="C346" s="8" t="s">
        <v>19</v>
      </c>
      <c r="D346" s="8" t="s">
        <v>236</v>
      </c>
      <c r="E346" s="8"/>
      <c r="F346" s="25">
        <f>F347</f>
        <v>5758.3</v>
      </c>
      <c r="G346" s="25"/>
      <c r="H346" s="25"/>
      <c r="I346" s="25"/>
      <c r="J346" s="25"/>
      <c r="K346" s="50">
        <f>K347</f>
        <v>5758.3</v>
      </c>
      <c r="L346" s="9">
        <v>5758.3</v>
      </c>
      <c r="M346" s="35">
        <f t="shared" si="207"/>
        <v>0</v>
      </c>
      <c r="N346" s="25">
        <f>N347</f>
        <v>0</v>
      </c>
      <c r="O346" s="25"/>
      <c r="P346" s="25"/>
      <c r="Q346" s="25">
        <f>Q347</f>
        <v>0</v>
      </c>
      <c r="R346" s="9">
        <v>5988.6</v>
      </c>
      <c r="S346" s="25">
        <f>S347</f>
        <v>0</v>
      </c>
      <c r="T346" s="25"/>
      <c r="U346" s="25"/>
      <c r="V346" s="25">
        <f>V347</f>
        <v>0</v>
      </c>
      <c r="W346" s="9">
        <v>6228.2</v>
      </c>
      <c r="X346" s="2"/>
    </row>
    <row r="347" spans="1:24" outlineLevel="6">
      <c r="A347" s="7" t="s">
        <v>21</v>
      </c>
      <c r="B347" s="8" t="s">
        <v>213</v>
      </c>
      <c r="C347" s="8" t="s">
        <v>19</v>
      </c>
      <c r="D347" s="8" t="s">
        <v>236</v>
      </c>
      <c r="E347" s="8" t="s">
        <v>22</v>
      </c>
      <c r="F347" s="25">
        <v>5758.3</v>
      </c>
      <c r="G347" s="25"/>
      <c r="H347" s="25"/>
      <c r="I347" s="25"/>
      <c r="J347" s="25"/>
      <c r="K347" s="50">
        <f t="shared" ref="K347" si="211">SUM(F347:J347)</f>
        <v>5758.3</v>
      </c>
      <c r="L347" s="9">
        <v>5758.3</v>
      </c>
      <c r="M347" s="35">
        <f t="shared" si="207"/>
        <v>0</v>
      </c>
      <c r="N347" s="25"/>
      <c r="O347" s="25"/>
      <c r="P347" s="25"/>
      <c r="Q347" s="30">
        <f t="shared" ref="Q347" si="212">SUM(N347:P347)</f>
        <v>0</v>
      </c>
      <c r="R347" s="9">
        <v>5988.6</v>
      </c>
      <c r="S347" s="25"/>
      <c r="T347" s="25"/>
      <c r="U347" s="25"/>
      <c r="V347" s="30">
        <f t="shared" ref="V347" si="213">SUM(S347:U347)</f>
        <v>0</v>
      </c>
      <c r="W347" s="9">
        <v>6228.2</v>
      </c>
      <c r="X347" s="2"/>
    </row>
    <row r="348" spans="1:24" ht="63.75" outlineLevel="2">
      <c r="A348" s="7" t="s">
        <v>237</v>
      </c>
      <c r="B348" s="8"/>
      <c r="C348" s="8"/>
      <c r="D348" s="8" t="s">
        <v>238</v>
      </c>
      <c r="E348" s="8"/>
      <c r="F348" s="25">
        <f>F349+F353+F357+F361+F365+F372+F376</f>
        <v>23050.899999999998</v>
      </c>
      <c r="G348" s="25"/>
      <c r="H348" s="25"/>
      <c r="I348" s="25"/>
      <c r="J348" s="25"/>
      <c r="K348" s="50">
        <f>K349+K353+K357+K361+K365+K372+K376</f>
        <v>23050.899999999998</v>
      </c>
      <c r="L348" s="9">
        <v>23050.9</v>
      </c>
      <c r="M348" s="35">
        <f t="shared" si="207"/>
        <v>0</v>
      </c>
      <c r="N348" s="25">
        <f>N349+N353+N357+N361+N365+N372+N376</f>
        <v>0</v>
      </c>
      <c r="O348" s="25"/>
      <c r="P348" s="25"/>
      <c r="Q348" s="25">
        <f>Q349+Q353+Q357+Q361+Q365+Q372+Q376</f>
        <v>0</v>
      </c>
      <c r="R348" s="9">
        <v>23924.7</v>
      </c>
      <c r="S348" s="25">
        <f>S349+S353+S357+S361+S365+S372+S376</f>
        <v>0</v>
      </c>
      <c r="T348" s="25"/>
      <c r="U348" s="25"/>
      <c r="V348" s="25">
        <f>V349+V353+V357+V361+V365+V372+V376</f>
        <v>0</v>
      </c>
      <c r="W348" s="9">
        <v>23875.200000000001</v>
      </c>
      <c r="X348" s="2"/>
    </row>
    <row r="349" spans="1:24" ht="51" outlineLevel="3">
      <c r="A349" s="7" t="s">
        <v>239</v>
      </c>
      <c r="B349" s="8"/>
      <c r="C349" s="8"/>
      <c r="D349" s="8" t="s">
        <v>240</v>
      </c>
      <c r="E349" s="8"/>
      <c r="F349" s="25">
        <f>F350</f>
        <v>21954.6</v>
      </c>
      <c r="G349" s="25"/>
      <c r="H349" s="25"/>
      <c r="I349" s="25"/>
      <c r="J349" s="25"/>
      <c r="K349" s="50">
        <f>K350</f>
        <v>21954.6</v>
      </c>
      <c r="L349" s="9">
        <v>21954.6</v>
      </c>
      <c r="M349" s="35">
        <f t="shared" si="207"/>
        <v>0</v>
      </c>
      <c r="N349" s="25">
        <f>N350</f>
        <v>0</v>
      </c>
      <c r="O349" s="25"/>
      <c r="P349" s="25"/>
      <c r="Q349" s="25">
        <f>Q350</f>
        <v>0</v>
      </c>
      <c r="R349" s="9">
        <v>22371.7</v>
      </c>
      <c r="S349" s="25">
        <f>S350</f>
        <v>0</v>
      </c>
      <c r="T349" s="25"/>
      <c r="U349" s="25"/>
      <c r="V349" s="25">
        <f>V350</f>
        <v>0</v>
      </c>
      <c r="W349" s="9">
        <v>22796.799999999999</v>
      </c>
      <c r="X349" s="2"/>
    </row>
    <row r="350" spans="1:24" outlineLevel="4">
      <c r="A350" s="7" t="s">
        <v>33</v>
      </c>
      <c r="B350" s="8" t="s">
        <v>18</v>
      </c>
      <c r="C350" s="8" t="s">
        <v>34</v>
      </c>
      <c r="D350" s="8" t="s">
        <v>240</v>
      </c>
      <c r="E350" s="8"/>
      <c r="F350" s="25">
        <f>F351</f>
        <v>21954.6</v>
      </c>
      <c r="G350" s="25"/>
      <c r="H350" s="25"/>
      <c r="I350" s="25"/>
      <c r="J350" s="25"/>
      <c r="K350" s="50">
        <f>K351</f>
        <v>21954.6</v>
      </c>
      <c r="L350" s="9">
        <v>21954.6</v>
      </c>
      <c r="M350" s="35">
        <f t="shared" si="207"/>
        <v>0</v>
      </c>
      <c r="N350" s="25">
        <f>N351</f>
        <v>0</v>
      </c>
      <c r="O350" s="25"/>
      <c r="P350" s="25"/>
      <c r="Q350" s="25">
        <f>Q351</f>
        <v>0</v>
      </c>
      <c r="R350" s="9">
        <v>22371.7</v>
      </c>
      <c r="S350" s="25">
        <f>S351</f>
        <v>0</v>
      </c>
      <c r="T350" s="25"/>
      <c r="U350" s="25"/>
      <c r="V350" s="25">
        <f>V351</f>
        <v>0</v>
      </c>
      <c r="W350" s="9">
        <v>22796.799999999999</v>
      </c>
      <c r="X350" s="2"/>
    </row>
    <row r="351" spans="1:24" outlineLevel="5">
      <c r="A351" s="7" t="s">
        <v>20</v>
      </c>
      <c r="B351" s="8" t="s">
        <v>18</v>
      </c>
      <c r="C351" s="8" t="s">
        <v>34</v>
      </c>
      <c r="D351" s="8" t="s">
        <v>240</v>
      </c>
      <c r="E351" s="8"/>
      <c r="F351" s="25">
        <f>F352</f>
        <v>21954.6</v>
      </c>
      <c r="G351" s="25"/>
      <c r="H351" s="25"/>
      <c r="I351" s="25"/>
      <c r="J351" s="25"/>
      <c r="K351" s="50">
        <f>K352</f>
        <v>21954.6</v>
      </c>
      <c r="L351" s="9">
        <v>21954.6</v>
      </c>
      <c r="M351" s="35">
        <f t="shared" si="207"/>
        <v>0</v>
      </c>
      <c r="N351" s="25">
        <f>N352</f>
        <v>0</v>
      </c>
      <c r="O351" s="25"/>
      <c r="P351" s="25"/>
      <c r="Q351" s="25">
        <f>Q352</f>
        <v>0</v>
      </c>
      <c r="R351" s="9">
        <v>22371.7</v>
      </c>
      <c r="S351" s="25">
        <f>S352</f>
        <v>0</v>
      </c>
      <c r="T351" s="25"/>
      <c r="U351" s="25"/>
      <c r="V351" s="25">
        <f>V352</f>
        <v>0</v>
      </c>
      <c r="W351" s="9">
        <v>22796.799999999999</v>
      </c>
      <c r="X351" s="2"/>
    </row>
    <row r="352" spans="1:24" outlineLevel="6">
      <c r="A352" s="7" t="s">
        <v>21</v>
      </c>
      <c r="B352" s="8" t="s">
        <v>18</v>
      </c>
      <c r="C352" s="8" t="s">
        <v>34</v>
      </c>
      <c r="D352" s="8" t="s">
        <v>240</v>
      </c>
      <c r="E352" s="8" t="s">
        <v>22</v>
      </c>
      <c r="F352" s="25">
        <v>21954.6</v>
      </c>
      <c r="G352" s="25"/>
      <c r="H352" s="25"/>
      <c r="I352" s="25"/>
      <c r="J352" s="25"/>
      <c r="K352" s="50">
        <f t="shared" ref="K352" si="214">SUM(F352:J352)</f>
        <v>21954.6</v>
      </c>
      <c r="L352" s="9">
        <v>21954.6</v>
      </c>
      <c r="M352" s="35">
        <f t="shared" si="207"/>
        <v>0</v>
      </c>
      <c r="N352" s="25"/>
      <c r="O352" s="25"/>
      <c r="P352" s="25"/>
      <c r="Q352" s="30">
        <f t="shared" ref="Q352" si="215">SUM(N352:P352)</f>
        <v>0</v>
      </c>
      <c r="R352" s="9">
        <v>22371.7</v>
      </c>
      <c r="S352" s="25"/>
      <c r="T352" s="25"/>
      <c r="U352" s="25"/>
      <c r="V352" s="30">
        <f t="shared" ref="V352" si="216">SUM(S352:U352)</f>
        <v>0</v>
      </c>
      <c r="W352" s="9">
        <v>22796.799999999999</v>
      </c>
      <c r="X352" s="2"/>
    </row>
    <row r="353" spans="1:24" ht="38.25" outlineLevel="3">
      <c r="A353" s="7" t="s">
        <v>241</v>
      </c>
      <c r="B353" s="8"/>
      <c r="C353" s="8"/>
      <c r="D353" s="8" t="s">
        <v>242</v>
      </c>
      <c r="E353" s="8"/>
      <c r="F353" s="25">
        <f>F354</f>
        <v>0</v>
      </c>
      <c r="G353" s="25"/>
      <c r="H353" s="25"/>
      <c r="I353" s="25"/>
      <c r="J353" s="25"/>
      <c r="K353" s="50">
        <f>K354</f>
        <v>0</v>
      </c>
      <c r="L353" s="9">
        <v>0</v>
      </c>
      <c r="M353" s="35">
        <f t="shared" si="207"/>
        <v>0</v>
      </c>
      <c r="N353" s="25">
        <f>N354</f>
        <v>0</v>
      </c>
      <c r="O353" s="25"/>
      <c r="P353" s="25"/>
      <c r="Q353" s="25">
        <f>Q354</f>
        <v>0</v>
      </c>
      <c r="R353" s="9">
        <v>220</v>
      </c>
      <c r="S353" s="25">
        <f>S354</f>
        <v>0</v>
      </c>
      <c r="T353" s="25"/>
      <c r="U353" s="25"/>
      <c r="V353" s="25">
        <f>V354</f>
        <v>0</v>
      </c>
      <c r="W353" s="9">
        <v>0</v>
      </c>
      <c r="X353" s="2"/>
    </row>
    <row r="354" spans="1:24" outlineLevel="4">
      <c r="A354" s="7" t="s">
        <v>33</v>
      </c>
      <c r="B354" s="8" t="s">
        <v>18</v>
      </c>
      <c r="C354" s="8" t="s">
        <v>34</v>
      </c>
      <c r="D354" s="8" t="s">
        <v>242</v>
      </c>
      <c r="E354" s="8"/>
      <c r="F354" s="25">
        <f>F355</f>
        <v>0</v>
      </c>
      <c r="G354" s="25"/>
      <c r="H354" s="25"/>
      <c r="I354" s="25"/>
      <c r="J354" s="25"/>
      <c r="K354" s="50">
        <f>K355</f>
        <v>0</v>
      </c>
      <c r="L354" s="9">
        <v>0</v>
      </c>
      <c r="M354" s="35">
        <f t="shared" si="207"/>
        <v>0</v>
      </c>
      <c r="N354" s="25">
        <f>N355</f>
        <v>0</v>
      </c>
      <c r="O354" s="25"/>
      <c r="P354" s="25"/>
      <c r="Q354" s="25">
        <f>Q355</f>
        <v>0</v>
      </c>
      <c r="R354" s="9">
        <v>220</v>
      </c>
      <c r="S354" s="25">
        <f>S355</f>
        <v>0</v>
      </c>
      <c r="T354" s="25"/>
      <c r="U354" s="25"/>
      <c r="V354" s="25">
        <f>V355</f>
        <v>0</v>
      </c>
      <c r="W354" s="9">
        <v>0</v>
      </c>
      <c r="X354" s="2"/>
    </row>
    <row r="355" spans="1:24" outlineLevel="5">
      <c r="A355" s="7" t="s">
        <v>20</v>
      </c>
      <c r="B355" s="8" t="s">
        <v>18</v>
      </c>
      <c r="C355" s="8" t="s">
        <v>34</v>
      </c>
      <c r="D355" s="8" t="s">
        <v>242</v>
      </c>
      <c r="E355" s="8"/>
      <c r="F355" s="25">
        <f>F356</f>
        <v>0</v>
      </c>
      <c r="G355" s="25"/>
      <c r="H355" s="25"/>
      <c r="I355" s="25"/>
      <c r="J355" s="25"/>
      <c r="K355" s="50">
        <f>K356</f>
        <v>0</v>
      </c>
      <c r="L355" s="9">
        <v>0</v>
      </c>
      <c r="M355" s="35">
        <f t="shared" si="207"/>
        <v>0</v>
      </c>
      <c r="N355" s="25">
        <f>N356</f>
        <v>0</v>
      </c>
      <c r="O355" s="25"/>
      <c r="P355" s="25"/>
      <c r="Q355" s="25">
        <f>Q356</f>
        <v>0</v>
      </c>
      <c r="R355" s="9">
        <v>220</v>
      </c>
      <c r="S355" s="25">
        <f>S356</f>
        <v>0</v>
      </c>
      <c r="T355" s="25"/>
      <c r="U355" s="25"/>
      <c r="V355" s="25">
        <f>V356</f>
        <v>0</v>
      </c>
      <c r="W355" s="9">
        <v>0</v>
      </c>
      <c r="X355" s="2"/>
    </row>
    <row r="356" spans="1:24" outlineLevel="6">
      <c r="A356" s="7" t="s">
        <v>21</v>
      </c>
      <c r="B356" s="8" t="s">
        <v>18</v>
      </c>
      <c r="C356" s="8" t="s">
        <v>34</v>
      </c>
      <c r="D356" s="8" t="s">
        <v>242</v>
      </c>
      <c r="E356" s="8" t="s">
        <v>22</v>
      </c>
      <c r="F356" s="25">
        <v>0</v>
      </c>
      <c r="G356" s="25"/>
      <c r="H356" s="25"/>
      <c r="I356" s="25"/>
      <c r="J356" s="25"/>
      <c r="K356" s="50">
        <f t="shared" ref="K356" si="217">SUM(F356:J356)</f>
        <v>0</v>
      </c>
      <c r="L356" s="9">
        <v>0</v>
      </c>
      <c r="M356" s="35">
        <f t="shared" si="207"/>
        <v>0</v>
      </c>
      <c r="N356" s="25"/>
      <c r="O356" s="25"/>
      <c r="P356" s="25"/>
      <c r="Q356" s="30">
        <f t="shared" ref="Q356" si="218">SUM(N356:P356)</f>
        <v>0</v>
      </c>
      <c r="R356" s="9">
        <v>220</v>
      </c>
      <c r="S356" s="25"/>
      <c r="T356" s="25"/>
      <c r="U356" s="25"/>
      <c r="V356" s="30">
        <f t="shared" ref="V356" si="219">SUM(S356:U356)</f>
        <v>0</v>
      </c>
      <c r="W356" s="9">
        <v>0</v>
      </c>
      <c r="X356" s="2"/>
    </row>
    <row r="357" spans="1:24" outlineLevel="3">
      <c r="A357" s="7" t="s">
        <v>243</v>
      </c>
      <c r="B357" s="8"/>
      <c r="C357" s="8"/>
      <c r="D357" s="8" t="s">
        <v>244</v>
      </c>
      <c r="E357" s="8"/>
      <c r="F357" s="25">
        <f>F358</f>
        <v>455</v>
      </c>
      <c r="G357" s="25"/>
      <c r="H357" s="25"/>
      <c r="I357" s="25"/>
      <c r="J357" s="25"/>
      <c r="K357" s="50">
        <f>K358</f>
        <v>455</v>
      </c>
      <c r="L357" s="9">
        <v>455</v>
      </c>
      <c r="M357" s="35">
        <f t="shared" si="207"/>
        <v>0</v>
      </c>
      <c r="N357" s="25">
        <f>N358</f>
        <v>0</v>
      </c>
      <c r="O357" s="25"/>
      <c r="P357" s="25"/>
      <c r="Q357" s="25">
        <f>Q358</f>
        <v>0</v>
      </c>
      <c r="R357" s="9">
        <v>431</v>
      </c>
      <c r="S357" s="25">
        <f>S358</f>
        <v>0</v>
      </c>
      <c r="T357" s="25"/>
      <c r="U357" s="25"/>
      <c r="V357" s="25">
        <f>V358</f>
        <v>0</v>
      </c>
      <c r="W357" s="9">
        <v>448</v>
      </c>
      <c r="X357" s="2"/>
    </row>
    <row r="358" spans="1:24" outlineLevel="4">
      <c r="A358" s="7" t="s">
        <v>33</v>
      </c>
      <c r="B358" s="8" t="s">
        <v>18</v>
      </c>
      <c r="C358" s="8" t="s">
        <v>34</v>
      </c>
      <c r="D358" s="8" t="s">
        <v>244</v>
      </c>
      <c r="E358" s="8"/>
      <c r="F358" s="25">
        <f>F359</f>
        <v>455</v>
      </c>
      <c r="G358" s="25"/>
      <c r="H358" s="25"/>
      <c r="I358" s="25"/>
      <c r="J358" s="25"/>
      <c r="K358" s="50">
        <f>K359</f>
        <v>455</v>
      </c>
      <c r="L358" s="9">
        <v>455</v>
      </c>
      <c r="M358" s="35">
        <f t="shared" si="207"/>
        <v>0</v>
      </c>
      <c r="N358" s="25">
        <f>N359</f>
        <v>0</v>
      </c>
      <c r="O358" s="25"/>
      <c r="P358" s="25"/>
      <c r="Q358" s="25">
        <f>Q359</f>
        <v>0</v>
      </c>
      <c r="R358" s="9">
        <v>431</v>
      </c>
      <c r="S358" s="25">
        <f>S359</f>
        <v>0</v>
      </c>
      <c r="T358" s="25"/>
      <c r="U358" s="25"/>
      <c r="V358" s="25">
        <f>V359</f>
        <v>0</v>
      </c>
      <c r="W358" s="9">
        <v>448</v>
      </c>
      <c r="X358" s="2"/>
    </row>
    <row r="359" spans="1:24" outlineLevel="5">
      <c r="A359" s="7" t="s">
        <v>20</v>
      </c>
      <c r="B359" s="8" t="s">
        <v>18</v>
      </c>
      <c r="C359" s="8" t="s">
        <v>34</v>
      </c>
      <c r="D359" s="8" t="s">
        <v>244</v>
      </c>
      <c r="E359" s="8"/>
      <c r="F359" s="25">
        <f>F360</f>
        <v>455</v>
      </c>
      <c r="G359" s="25"/>
      <c r="H359" s="25"/>
      <c r="I359" s="25"/>
      <c r="J359" s="25"/>
      <c r="K359" s="50">
        <f>K360</f>
        <v>455</v>
      </c>
      <c r="L359" s="9">
        <v>455</v>
      </c>
      <c r="M359" s="35">
        <f t="shared" si="207"/>
        <v>0</v>
      </c>
      <c r="N359" s="25">
        <f>N360</f>
        <v>0</v>
      </c>
      <c r="O359" s="25"/>
      <c r="P359" s="25"/>
      <c r="Q359" s="25">
        <f>Q360</f>
        <v>0</v>
      </c>
      <c r="R359" s="9">
        <v>431</v>
      </c>
      <c r="S359" s="25">
        <f>S360</f>
        <v>0</v>
      </c>
      <c r="T359" s="25"/>
      <c r="U359" s="25"/>
      <c r="V359" s="25">
        <f>V360</f>
        <v>0</v>
      </c>
      <c r="W359" s="9">
        <v>448</v>
      </c>
      <c r="X359" s="2"/>
    </row>
    <row r="360" spans="1:24" outlineLevel="6">
      <c r="A360" s="7" t="s">
        <v>21</v>
      </c>
      <c r="B360" s="8" t="s">
        <v>18</v>
      </c>
      <c r="C360" s="8" t="s">
        <v>34</v>
      </c>
      <c r="D360" s="8" t="s">
        <v>244</v>
      </c>
      <c r="E360" s="8" t="s">
        <v>22</v>
      </c>
      <c r="F360" s="25">
        <v>455</v>
      </c>
      <c r="G360" s="25"/>
      <c r="H360" s="25"/>
      <c r="I360" s="25"/>
      <c r="J360" s="25"/>
      <c r="K360" s="50">
        <f t="shared" ref="K360" si="220">SUM(F360:J360)</f>
        <v>455</v>
      </c>
      <c r="L360" s="9">
        <v>455</v>
      </c>
      <c r="M360" s="35">
        <f t="shared" si="207"/>
        <v>0</v>
      </c>
      <c r="N360" s="25"/>
      <c r="O360" s="25"/>
      <c r="P360" s="25"/>
      <c r="Q360" s="30">
        <f t="shared" ref="Q360" si="221">SUM(N360:P360)</f>
        <v>0</v>
      </c>
      <c r="R360" s="9">
        <v>431</v>
      </c>
      <c r="S360" s="25"/>
      <c r="T360" s="25"/>
      <c r="U360" s="25"/>
      <c r="V360" s="30">
        <f t="shared" ref="V360" si="222">SUM(S360:U360)</f>
        <v>0</v>
      </c>
      <c r="W360" s="9">
        <v>448</v>
      </c>
      <c r="X360" s="2"/>
    </row>
    <row r="361" spans="1:24" ht="25.5" outlineLevel="3">
      <c r="A361" s="7" t="s">
        <v>245</v>
      </c>
      <c r="B361" s="8"/>
      <c r="C361" s="8"/>
      <c r="D361" s="8" t="s">
        <v>246</v>
      </c>
      <c r="E361" s="8"/>
      <c r="F361" s="25">
        <f>F362</f>
        <v>158.30000000000001</v>
      </c>
      <c r="G361" s="25"/>
      <c r="H361" s="25"/>
      <c r="I361" s="25"/>
      <c r="J361" s="25"/>
      <c r="K361" s="50">
        <f>K362</f>
        <v>158.30000000000001</v>
      </c>
      <c r="L361" s="9">
        <v>158.30000000000001</v>
      </c>
      <c r="M361" s="35">
        <f t="shared" si="207"/>
        <v>0</v>
      </c>
      <c r="N361" s="25">
        <f>N362</f>
        <v>0</v>
      </c>
      <c r="O361" s="25"/>
      <c r="P361" s="25"/>
      <c r="Q361" s="25">
        <f>Q362</f>
        <v>0</v>
      </c>
      <c r="R361" s="9">
        <v>494</v>
      </c>
      <c r="S361" s="25">
        <f>S362</f>
        <v>0</v>
      </c>
      <c r="T361" s="25"/>
      <c r="U361" s="25"/>
      <c r="V361" s="25">
        <f>V362</f>
        <v>0</v>
      </c>
      <c r="W361" s="9">
        <v>214.4</v>
      </c>
      <c r="X361" s="2"/>
    </row>
    <row r="362" spans="1:24" outlineLevel="4">
      <c r="A362" s="7" t="s">
        <v>33</v>
      </c>
      <c r="B362" s="8" t="s">
        <v>18</v>
      </c>
      <c r="C362" s="8" t="s">
        <v>34</v>
      </c>
      <c r="D362" s="8" t="s">
        <v>246</v>
      </c>
      <c r="E362" s="8"/>
      <c r="F362" s="25">
        <f>F363</f>
        <v>158.30000000000001</v>
      </c>
      <c r="G362" s="25"/>
      <c r="H362" s="25"/>
      <c r="I362" s="25"/>
      <c r="J362" s="25"/>
      <c r="K362" s="50">
        <f>K363</f>
        <v>158.30000000000001</v>
      </c>
      <c r="L362" s="9">
        <v>158.30000000000001</v>
      </c>
      <c r="M362" s="35">
        <f t="shared" si="207"/>
        <v>0</v>
      </c>
      <c r="N362" s="25">
        <f>N363</f>
        <v>0</v>
      </c>
      <c r="O362" s="25"/>
      <c r="P362" s="25"/>
      <c r="Q362" s="25">
        <f>Q363</f>
        <v>0</v>
      </c>
      <c r="R362" s="9">
        <v>494</v>
      </c>
      <c r="S362" s="25">
        <f>S363</f>
        <v>0</v>
      </c>
      <c r="T362" s="25"/>
      <c r="U362" s="25"/>
      <c r="V362" s="25">
        <f>V363</f>
        <v>0</v>
      </c>
      <c r="W362" s="9">
        <v>214.4</v>
      </c>
      <c r="X362" s="2"/>
    </row>
    <row r="363" spans="1:24" outlineLevel="5">
      <c r="A363" s="7" t="s">
        <v>20</v>
      </c>
      <c r="B363" s="8" t="s">
        <v>18</v>
      </c>
      <c r="C363" s="8" t="s">
        <v>34</v>
      </c>
      <c r="D363" s="8" t="s">
        <v>246</v>
      </c>
      <c r="E363" s="8"/>
      <c r="F363" s="25">
        <f>F364</f>
        <v>158.30000000000001</v>
      </c>
      <c r="G363" s="25"/>
      <c r="H363" s="25"/>
      <c r="I363" s="25"/>
      <c r="J363" s="25"/>
      <c r="K363" s="50">
        <f>K364</f>
        <v>158.30000000000001</v>
      </c>
      <c r="L363" s="9">
        <v>158.30000000000001</v>
      </c>
      <c r="M363" s="35">
        <f t="shared" si="207"/>
        <v>0</v>
      </c>
      <c r="N363" s="25">
        <f>N364</f>
        <v>0</v>
      </c>
      <c r="O363" s="25"/>
      <c r="P363" s="25"/>
      <c r="Q363" s="25">
        <f>Q364</f>
        <v>0</v>
      </c>
      <c r="R363" s="9">
        <v>494</v>
      </c>
      <c r="S363" s="25">
        <f>S364</f>
        <v>0</v>
      </c>
      <c r="T363" s="25"/>
      <c r="U363" s="25"/>
      <c r="V363" s="25">
        <f>V364</f>
        <v>0</v>
      </c>
      <c r="W363" s="9">
        <v>214.4</v>
      </c>
      <c r="X363" s="2"/>
    </row>
    <row r="364" spans="1:24" outlineLevel="6">
      <c r="A364" s="7" t="s">
        <v>21</v>
      </c>
      <c r="B364" s="8" t="s">
        <v>18</v>
      </c>
      <c r="C364" s="8" t="s">
        <v>34</v>
      </c>
      <c r="D364" s="8" t="s">
        <v>246</v>
      </c>
      <c r="E364" s="8" t="s">
        <v>22</v>
      </c>
      <c r="F364" s="25">
        <v>158.30000000000001</v>
      </c>
      <c r="G364" s="25"/>
      <c r="H364" s="25"/>
      <c r="I364" s="25"/>
      <c r="J364" s="25"/>
      <c r="K364" s="50">
        <f t="shared" ref="K364" si="223">SUM(F364:J364)</f>
        <v>158.30000000000001</v>
      </c>
      <c r="L364" s="9">
        <v>158.30000000000001</v>
      </c>
      <c r="M364" s="35">
        <f t="shared" si="207"/>
        <v>0</v>
      </c>
      <c r="N364" s="25"/>
      <c r="O364" s="25"/>
      <c r="P364" s="25"/>
      <c r="Q364" s="30">
        <f t="shared" ref="Q364" si="224">SUM(N364:P364)</f>
        <v>0</v>
      </c>
      <c r="R364" s="9">
        <v>494</v>
      </c>
      <c r="S364" s="25"/>
      <c r="T364" s="25"/>
      <c r="U364" s="25"/>
      <c r="V364" s="30">
        <f t="shared" ref="V364" si="225">SUM(S364:U364)</f>
        <v>0</v>
      </c>
      <c r="W364" s="9">
        <v>214.4</v>
      </c>
      <c r="X364" s="2"/>
    </row>
    <row r="365" spans="1:24" ht="25.5" outlineLevel="3">
      <c r="A365" s="7" t="s">
        <v>247</v>
      </c>
      <c r="B365" s="8"/>
      <c r="C365" s="8"/>
      <c r="D365" s="8" t="s">
        <v>248</v>
      </c>
      <c r="E365" s="8"/>
      <c r="F365" s="25">
        <f>F366+F369</f>
        <v>200</v>
      </c>
      <c r="G365" s="25"/>
      <c r="H365" s="25"/>
      <c r="I365" s="25"/>
      <c r="J365" s="25"/>
      <c r="K365" s="50">
        <f>K366+K369</f>
        <v>200</v>
      </c>
      <c r="L365" s="9">
        <v>200</v>
      </c>
      <c r="M365" s="35">
        <f t="shared" si="207"/>
        <v>0</v>
      </c>
      <c r="N365" s="25">
        <f>N366+N369</f>
        <v>0</v>
      </c>
      <c r="O365" s="25"/>
      <c r="P365" s="25"/>
      <c r="Q365" s="25">
        <f>Q366+Q369</f>
        <v>0</v>
      </c>
      <c r="R365" s="9">
        <v>200</v>
      </c>
      <c r="S365" s="25">
        <f>S366+S369</f>
        <v>0</v>
      </c>
      <c r="T365" s="25"/>
      <c r="U365" s="25"/>
      <c r="V365" s="25">
        <f>V366+V369</f>
        <v>0</v>
      </c>
      <c r="W365" s="9">
        <v>200</v>
      </c>
      <c r="X365" s="2"/>
    </row>
    <row r="366" spans="1:24" outlineLevel="4">
      <c r="A366" s="7" t="s">
        <v>33</v>
      </c>
      <c r="B366" s="8" t="s">
        <v>18</v>
      </c>
      <c r="C366" s="8" t="s">
        <v>34</v>
      </c>
      <c r="D366" s="8" t="s">
        <v>248</v>
      </c>
      <c r="E366" s="8"/>
      <c r="F366" s="25">
        <f>F367</f>
        <v>135</v>
      </c>
      <c r="G366" s="25"/>
      <c r="H366" s="25"/>
      <c r="I366" s="25"/>
      <c r="J366" s="25"/>
      <c r="K366" s="50">
        <f>K367</f>
        <v>135</v>
      </c>
      <c r="L366" s="9">
        <v>135</v>
      </c>
      <c r="M366" s="35">
        <f t="shared" si="207"/>
        <v>0</v>
      </c>
      <c r="N366" s="25">
        <f>N367</f>
        <v>0</v>
      </c>
      <c r="O366" s="25"/>
      <c r="P366" s="25"/>
      <c r="Q366" s="25">
        <f>Q367</f>
        <v>0</v>
      </c>
      <c r="R366" s="9">
        <v>135</v>
      </c>
      <c r="S366" s="25">
        <f>S367</f>
        <v>0</v>
      </c>
      <c r="T366" s="25"/>
      <c r="U366" s="25"/>
      <c r="V366" s="25">
        <f>V367</f>
        <v>0</v>
      </c>
      <c r="W366" s="9">
        <v>135</v>
      </c>
      <c r="X366" s="2"/>
    </row>
    <row r="367" spans="1:24" outlineLevel="5">
      <c r="A367" s="7" t="s">
        <v>20</v>
      </c>
      <c r="B367" s="8" t="s">
        <v>18</v>
      </c>
      <c r="C367" s="8" t="s">
        <v>34</v>
      </c>
      <c r="D367" s="8" t="s">
        <v>248</v>
      </c>
      <c r="E367" s="8"/>
      <c r="F367" s="25">
        <f>F368</f>
        <v>135</v>
      </c>
      <c r="G367" s="25"/>
      <c r="H367" s="25"/>
      <c r="I367" s="25"/>
      <c r="J367" s="25"/>
      <c r="K367" s="50">
        <f>K368</f>
        <v>135</v>
      </c>
      <c r="L367" s="9">
        <v>135</v>
      </c>
      <c r="M367" s="35">
        <f t="shared" si="207"/>
        <v>0</v>
      </c>
      <c r="N367" s="25">
        <f>N368</f>
        <v>0</v>
      </c>
      <c r="O367" s="25"/>
      <c r="P367" s="25"/>
      <c r="Q367" s="25">
        <f>Q368</f>
        <v>0</v>
      </c>
      <c r="R367" s="9">
        <v>135</v>
      </c>
      <c r="S367" s="25">
        <f>S368</f>
        <v>0</v>
      </c>
      <c r="T367" s="25"/>
      <c r="U367" s="25"/>
      <c r="V367" s="25">
        <f>V368</f>
        <v>0</v>
      </c>
      <c r="W367" s="9">
        <v>135</v>
      </c>
      <c r="X367" s="2"/>
    </row>
    <row r="368" spans="1:24" outlineLevel="6">
      <c r="A368" s="7" t="s">
        <v>21</v>
      </c>
      <c r="B368" s="8" t="s">
        <v>18</v>
      </c>
      <c r="C368" s="8" t="s">
        <v>34</v>
      </c>
      <c r="D368" s="8" t="s">
        <v>248</v>
      </c>
      <c r="E368" s="8" t="s">
        <v>22</v>
      </c>
      <c r="F368" s="25">
        <v>135</v>
      </c>
      <c r="G368" s="25"/>
      <c r="H368" s="25"/>
      <c r="I368" s="25"/>
      <c r="J368" s="25"/>
      <c r="K368" s="50">
        <f t="shared" ref="K368" si="226">SUM(F368:J368)</f>
        <v>135</v>
      </c>
      <c r="L368" s="9">
        <v>135</v>
      </c>
      <c r="M368" s="35">
        <f t="shared" si="207"/>
        <v>0</v>
      </c>
      <c r="N368" s="25"/>
      <c r="O368" s="25"/>
      <c r="P368" s="25"/>
      <c r="Q368" s="30">
        <f t="shared" ref="Q368" si="227">SUM(N368:P368)</f>
        <v>0</v>
      </c>
      <c r="R368" s="9">
        <v>135</v>
      </c>
      <c r="S368" s="25"/>
      <c r="T368" s="25"/>
      <c r="U368" s="25"/>
      <c r="V368" s="30">
        <f t="shared" ref="V368" si="228">SUM(S368:U368)</f>
        <v>0</v>
      </c>
      <c r="W368" s="9">
        <v>135</v>
      </c>
      <c r="X368" s="2"/>
    </row>
    <row r="369" spans="1:24" outlineLevel="4">
      <c r="A369" s="7" t="s">
        <v>212</v>
      </c>
      <c r="B369" s="8" t="s">
        <v>213</v>
      </c>
      <c r="C369" s="8" t="s">
        <v>19</v>
      </c>
      <c r="D369" s="8" t="s">
        <v>248</v>
      </c>
      <c r="E369" s="8"/>
      <c r="F369" s="25">
        <f>F370</f>
        <v>65</v>
      </c>
      <c r="G369" s="25"/>
      <c r="H369" s="25"/>
      <c r="I369" s="25"/>
      <c r="J369" s="25"/>
      <c r="K369" s="50">
        <f>K370</f>
        <v>65</v>
      </c>
      <c r="L369" s="9">
        <v>65</v>
      </c>
      <c r="M369" s="35">
        <f t="shared" si="207"/>
        <v>0</v>
      </c>
      <c r="N369" s="25">
        <f>N370</f>
        <v>0</v>
      </c>
      <c r="O369" s="25"/>
      <c r="P369" s="25"/>
      <c r="Q369" s="25">
        <f>Q370</f>
        <v>0</v>
      </c>
      <c r="R369" s="9">
        <v>65</v>
      </c>
      <c r="S369" s="25">
        <f>S370</f>
        <v>0</v>
      </c>
      <c r="T369" s="25"/>
      <c r="U369" s="25"/>
      <c r="V369" s="25">
        <f>V370</f>
        <v>0</v>
      </c>
      <c r="W369" s="9">
        <v>65</v>
      </c>
      <c r="X369" s="2"/>
    </row>
    <row r="370" spans="1:24" outlineLevel="5">
      <c r="A370" s="7" t="s">
        <v>214</v>
      </c>
      <c r="B370" s="8" t="s">
        <v>213</v>
      </c>
      <c r="C370" s="8" t="s">
        <v>19</v>
      </c>
      <c r="D370" s="8" t="s">
        <v>248</v>
      </c>
      <c r="E370" s="8"/>
      <c r="F370" s="25">
        <f>F371</f>
        <v>65</v>
      </c>
      <c r="G370" s="25"/>
      <c r="H370" s="25"/>
      <c r="I370" s="25"/>
      <c r="J370" s="25"/>
      <c r="K370" s="50">
        <f>K371</f>
        <v>65</v>
      </c>
      <c r="L370" s="9">
        <v>65</v>
      </c>
      <c r="M370" s="35">
        <f t="shared" si="207"/>
        <v>0</v>
      </c>
      <c r="N370" s="25">
        <f>N371</f>
        <v>0</v>
      </c>
      <c r="O370" s="25"/>
      <c r="P370" s="25"/>
      <c r="Q370" s="25">
        <f>Q371</f>
        <v>0</v>
      </c>
      <c r="R370" s="9">
        <v>65</v>
      </c>
      <c r="S370" s="25">
        <f>S371</f>
        <v>0</v>
      </c>
      <c r="T370" s="25"/>
      <c r="U370" s="25"/>
      <c r="V370" s="25">
        <f>V371</f>
        <v>0</v>
      </c>
      <c r="W370" s="9">
        <v>65</v>
      </c>
      <c r="X370" s="2"/>
    </row>
    <row r="371" spans="1:24" outlineLevel="6">
      <c r="A371" s="7" t="s">
        <v>21</v>
      </c>
      <c r="B371" s="8" t="s">
        <v>213</v>
      </c>
      <c r="C371" s="8" t="s">
        <v>19</v>
      </c>
      <c r="D371" s="8" t="s">
        <v>248</v>
      </c>
      <c r="E371" s="8" t="s">
        <v>22</v>
      </c>
      <c r="F371" s="25">
        <v>65</v>
      </c>
      <c r="G371" s="25"/>
      <c r="H371" s="25"/>
      <c r="I371" s="25"/>
      <c r="J371" s="25"/>
      <c r="K371" s="50">
        <f t="shared" ref="K371" si="229">SUM(F371:J371)</f>
        <v>65</v>
      </c>
      <c r="L371" s="9">
        <v>65</v>
      </c>
      <c r="M371" s="35">
        <f t="shared" si="207"/>
        <v>0</v>
      </c>
      <c r="N371" s="25"/>
      <c r="O371" s="25"/>
      <c r="P371" s="25"/>
      <c r="Q371" s="30">
        <f t="shared" ref="Q371" si="230">SUM(N371:P371)</f>
        <v>0</v>
      </c>
      <c r="R371" s="9">
        <v>65</v>
      </c>
      <c r="S371" s="25"/>
      <c r="T371" s="25"/>
      <c r="U371" s="25"/>
      <c r="V371" s="30">
        <f t="shared" ref="V371" si="231">SUM(S371:U371)</f>
        <v>0</v>
      </c>
      <c r="W371" s="9">
        <v>65</v>
      </c>
      <c r="X371" s="2"/>
    </row>
    <row r="372" spans="1:24" ht="25.5" outlineLevel="3">
      <c r="A372" s="7" t="s">
        <v>249</v>
      </c>
      <c r="B372" s="8"/>
      <c r="C372" s="8"/>
      <c r="D372" s="8" t="s">
        <v>250</v>
      </c>
      <c r="E372" s="8"/>
      <c r="F372" s="25">
        <f>F373</f>
        <v>101</v>
      </c>
      <c r="G372" s="25"/>
      <c r="H372" s="25"/>
      <c r="I372" s="25"/>
      <c r="J372" s="25"/>
      <c r="K372" s="50">
        <f>K373</f>
        <v>101</v>
      </c>
      <c r="L372" s="9">
        <v>101</v>
      </c>
      <c r="M372" s="35">
        <f t="shared" si="207"/>
        <v>0</v>
      </c>
      <c r="N372" s="25">
        <f>N373</f>
        <v>0</v>
      </c>
      <c r="O372" s="25"/>
      <c r="P372" s="25"/>
      <c r="Q372" s="25">
        <f>Q373</f>
        <v>0</v>
      </c>
      <c r="R372" s="9">
        <v>105</v>
      </c>
      <c r="S372" s="25">
        <f>S373</f>
        <v>0</v>
      </c>
      <c r="T372" s="25"/>
      <c r="U372" s="25"/>
      <c r="V372" s="25">
        <f>V373</f>
        <v>0</v>
      </c>
      <c r="W372" s="9">
        <v>109</v>
      </c>
      <c r="X372" s="2"/>
    </row>
    <row r="373" spans="1:24" outlineLevel="4">
      <c r="A373" s="7" t="s">
        <v>212</v>
      </c>
      <c r="B373" s="8" t="s">
        <v>213</v>
      </c>
      <c r="C373" s="8" t="s">
        <v>19</v>
      </c>
      <c r="D373" s="8" t="s">
        <v>250</v>
      </c>
      <c r="E373" s="8"/>
      <c r="F373" s="25">
        <f>F374</f>
        <v>101</v>
      </c>
      <c r="G373" s="25"/>
      <c r="H373" s="25"/>
      <c r="I373" s="25"/>
      <c r="J373" s="25"/>
      <c r="K373" s="50">
        <f>K374</f>
        <v>101</v>
      </c>
      <c r="L373" s="9">
        <v>101</v>
      </c>
      <c r="M373" s="35">
        <f t="shared" si="207"/>
        <v>0</v>
      </c>
      <c r="N373" s="25">
        <f>N374</f>
        <v>0</v>
      </c>
      <c r="O373" s="25"/>
      <c r="P373" s="25"/>
      <c r="Q373" s="25">
        <f>Q374</f>
        <v>0</v>
      </c>
      <c r="R373" s="9">
        <v>105</v>
      </c>
      <c r="S373" s="25">
        <f>S374</f>
        <v>0</v>
      </c>
      <c r="T373" s="25"/>
      <c r="U373" s="25"/>
      <c r="V373" s="25">
        <f>V374</f>
        <v>0</v>
      </c>
      <c r="W373" s="9">
        <v>109</v>
      </c>
      <c r="X373" s="2"/>
    </row>
    <row r="374" spans="1:24" outlineLevel="5">
      <c r="A374" s="7" t="s">
        <v>214</v>
      </c>
      <c r="B374" s="8" t="s">
        <v>213</v>
      </c>
      <c r="C374" s="8" t="s">
        <v>19</v>
      </c>
      <c r="D374" s="8" t="s">
        <v>250</v>
      </c>
      <c r="E374" s="8"/>
      <c r="F374" s="25">
        <f>F375</f>
        <v>101</v>
      </c>
      <c r="G374" s="25"/>
      <c r="H374" s="25"/>
      <c r="I374" s="25"/>
      <c r="J374" s="25"/>
      <c r="K374" s="50">
        <f>K375</f>
        <v>101</v>
      </c>
      <c r="L374" s="9">
        <v>101</v>
      </c>
      <c r="M374" s="35">
        <f t="shared" si="207"/>
        <v>0</v>
      </c>
      <c r="N374" s="25">
        <f>N375</f>
        <v>0</v>
      </c>
      <c r="O374" s="25"/>
      <c r="P374" s="25"/>
      <c r="Q374" s="25">
        <f>Q375</f>
        <v>0</v>
      </c>
      <c r="R374" s="9">
        <v>105</v>
      </c>
      <c r="S374" s="25">
        <f>S375</f>
        <v>0</v>
      </c>
      <c r="T374" s="25"/>
      <c r="U374" s="25"/>
      <c r="V374" s="25">
        <f>V375</f>
        <v>0</v>
      </c>
      <c r="W374" s="9">
        <v>109</v>
      </c>
      <c r="X374" s="2"/>
    </row>
    <row r="375" spans="1:24" outlineLevel="6">
      <c r="A375" s="7" t="s">
        <v>21</v>
      </c>
      <c r="B375" s="8" t="s">
        <v>213</v>
      </c>
      <c r="C375" s="8" t="s">
        <v>19</v>
      </c>
      <c r="D375" s="8" t="s">
        <v>250</v>
      </c>
      <c r="E375" s="8" t="s">
        <v>22</v>
      </c>
      <c r="F375" s="25">
        <v>101</v>
      </c>
      <c r="G375" s="25"/>
      <c r="H375" s="25"/>
      <c r="I375" s="25"/>
      <c r="J375" s="25"/>
      <c r="K375" s="50">
        <f t="shared" ref="K375" si="232">SUM(F375:J375)</f>
        <v>101</v>
      </c>
      <c r="L375" s="9">
        <v>101</v>
      </c>
      <c r="M375" s="35">
        <f t="shared" si="207"/>
        <v>0</v>
      </c>
      <c r="N375" s="25"/>
      <c r="O375" s="25"/>
      <c r="P375" s="25"/>
      <c r="Q375" s="30">
        <f t="shared" ref="Q375" si="233">SUM(N375:P375)</f>
        <v>0</v>
      </c>
      <c r="R375" s="9">
        <v>105</v>
      </c>
      <c r="S375" s="25"/>
      <c r="T375" s="25"/>
      <c r="U375" s="25"/>
      <c r="V375" s="30">
        <f t="shared" ref="V375" si="234">SUM(S375:U375)</f>
        <v>0</v>
      </c>
      <c r="W375" s="9">
        <v>109</v>
      </c>
      <c r="X375" s="2"/>
    </row>
    <row r="376" spans="1:24" outlineLevel="3">
      <c r="A376" s="7" t="s">
        <v>251</v>
      </c>
      <c r="B376" s="8"/>
      <c r="C376" s="8"/>
      <c r="D376" s="8" t="s">
        <v>252</v>
      </c>
      <c r="E376" s="8"/>
      <c r="F376" s="25">
        <f>F377</f>
        <v>182</v>
      </c>
      <c r="G376" s="25"/>
      <c r="H376" s="25"/>
      <c r="I376" s="25"/>
      <c r="J376" s="25"/>
      <c r="K376" s="50">
        <f>K377</f>
        <v>182</v>
      </c>
      <c r="L376" s="9">
        <v>182</v>
      </c>
      <c r="M376" s="35">
        <f t="shared" si="207"/>
        <v>0</v>
      </c>
      <c r="N376" s="25">
        <f>N377</f>
        <v>0</v>
      </c>
      <c r="O376" s="25"/>
      <c r="P376" s="25"/>
      <c r="Q376" s="25">
        <f>Q377</f>
        <v>0</v>
      </c>
      <c r="R376" s="9">
        <v>103</v>
      </c>
      <c r="S376" s="25">
        <f>S377</f>
        <v>0</v>
      </c>
      <c r="T376" s="25"/>
      <c r="U376" s="25"/>
      <c r="V376" s="25">
        <f>V377</f>
        <v>0</v>
      </c>
      <c r="W376" s="9">
        <v>107</v>
      </c>
      <c r="X376" s="2"/>
    </row>
    <row r="377" spans="1:24" ht="25.5" outlineLevel="4">
      <c r="A377" s="7" t="s">
        <v>77</v>
      </c>
      <c r="B377" s="8" t="s">
        <v>18</v>
      </c>
      <c r="C377" s="8" t="s">
        <v>78</v>
      </c>
      <c r="D377" s="8" t="s">
        <v>252</v>
      </c>
      <c r="E377" s="8"/>
      <c r="F377" s="25">
        <f>F378</f>
        <v>182</v>
      </c>
      <c r="G377" s="25"/>
      <c r="H377" s="25"/>
      <c r="I377" s="25"/>
      <c r="J377" s="25"/>
      <c r="K377" s="50">
        <f>K378</f>
        <v>182</v>
      </c>
      <c r="L377" s="9">
        <v>182</v>
      </c>
      <c r="M377" s="35">
        <f t="shared" si="207"/>
        <v>0</v>
      </c>
      <c r="N377" s="25">
        <f>N378</f>
        <v>0</v>
      </c>
      <c r="O377" s="25"/>
      <c r="P377" s="25"/>
      <c r="Q377" s="25">
        <f>Q378</f>
        <v>0</v>
      </c>
      <c r="R377" s="9">
        <v>103</v>
      </c>
      <c r="S377" s="25">
        <f>S378</f>
        <v>0</v>
      </c>
      <c r="T377" s="25"/>
      <c r="U377" s="25"/>
      <c r="V377" s="25">
        <f>V378</f>
        <v>0</v>
      </c>
      <c r="W377" s="9">
        <v>107</v>
      </c>
      <c r="X377" s="2"/>
    </row>
    <row r="378" spans="1:24" outlineLevel="5">
      <c r="A378" s="7" t="s">
        <v>20</v>
      </c>
      <c r="B378" s="8" t="s">
        <v>18</v>
      </c>
      <c r="C378" s="8" t="s">
        <v>78</v>
      </c>
      <c r="D378" s="8" t="s">
        <v>252</v>
      </c>
      <c r="E378" s="8"/>
      <c r="F378" s="25">
        <f>F379</f>
        <v>182</v>
      </c>
      <c r="G378" s="25"/>
      <c r="H378" s="25"/>
      <c r="I378" s="25"/>
      <c r="J378" s="25"/>
      <c r="K378" s="50">
        <f>K379</f>
        <v>182</v>
      </c>
      <c r="L378" s="9">
        <v>182</v>
      </c>
      <c r="M378" s="35">
        <f t="shared" si="207"/>
        <v>0</v>
      </c>
      <c r="N378" s="25">
        <f>N379</f>
        <v>0</v>
      </c>
      <c r="O378" s="25"/>
      <c r="P378" s="25"/>
      <c r="Q378" s="25">
        <f>Q379</f>
        <v>0</v>
      </c>
      <c r="R378" s="9">
        <v>103</v>
      </c>
      <c r="S378" s="25">
        <f>S379</f>
        <v>0</v>
      </c>
      <c r="T378" s="25"/>
      <c r="U378" s="25"/>
      <c r="V378" s="25">
        <f>V379</f>
        <v>0</v>
      </c>
      <c r="W378" s="9">
        <v>107</v>
      </c>
      <c r="X378" s="2"/>
    </row>
    <row r="379" spans="1:24" outlineLevel="6">
      <c r="A379" s="7" t="s">
        <v>21</v>
      </c>
      <c r="B379" s="8" t="s">
        <v>18</v>
      </c>
      <c r="C379" s="8" t="s">
        <v>78</v>
      </c>
      <c r="D379" s="8" t="s">
        <v>252</v>
      </c>
      <c r="E379" s="8" t="s">
        <v>22</v>
      </c>
      <c r="F379" s="25">
        <v>182</v>
      </c>
      <c r="G379" s="25"/>
      <c r="H379" s="25"/>
      <c r="I379" s="25"/>
      <c r="J379" s="25"/>
      <c r="K379" s="50">
        <f t="shared" ref="K379" si="235">SUM(F379:J379)</f>
        <v>182</v>
      </c>
      <c r="L379" s="9">
        <v>182</v>
      </c>
      <c r="M379" s="35">
        <f t="shared" si="207"/>
        <v>0</v>
      </c>
      <c r="N379" s="25"/>
      <c r="O379" s="25"/>
      <c r="P379" s="25"/>
      <c r="Q379" s="30">
        <f t="shared" ref="Q379" si="236">SUM(N379:P379)</f>
        <v>0</v>
      </c>
      <c r="R379" s="9">
        <v>103</v>
      </c>
      <c r="S379" s="25"/>
      <c r="T379" s="25"/>
      <c r="U379" s="25"/>
      <c r="V379" s="30">
        <f t="shared" ref="V379" si="237">SUM(S379:U379)</f>
        <v>0</v>
      </c>
      <c r="W379" s="9">
        <v>107</v>
      </c>
      <c r="X379" s="2"/>
    </row>
    <row r="380" spans="1:24" ht="25.5" outlineLevel="1">
      <c r="A380" s="7" t="s">
        <v>253</v>
      </c>
      <c r="B380" s="8"/>
      <c r="C380" s="8"/>
      <c r="D380" s="8" t="s">
        <v>254</v>
      </c>
      <c r="E380" s="8"/>
      <c r="F380" s="25">
        <f>F381</f>
        <v>2980.6</v>
      </c>
      <c r="G380" s="25"/>
      <c r="H380" s="25"/>
      <c r="I380" s="25"/>
      <c r="J380" s="25"/>
      <c r="K380" s="50">
        <f>K381</f>
        <v>2980.6</v>
      </c>
      <c r="L380" s="9">
        <v>2980.6</v>
      </c>
      <c r="M380" s="35">
        <f t="shared" si="207"/>
        <v>0</v>
      </c>
      <c r="N380" s="25">
        <f>N381</f>
        <v>0</v>
      </c>
      <c r="O380" s="25"/>
      <c r="P380" s="25"/>
      <c r="Q380" s="25">
        <f>Q381</f>
        <v>0</v>
      </c>
      <c r="R380" s="9">
        <v>265</v>
      </c>
      <c r="S380" s="25">
        <f>S381</f>
        <v>0</v>
      </c>
      <c r="T380" s="25"/>
      <c r="U380" s="25"/>
      <c r="V380" s="25">
        <f>V381</f>
        <v>0</v>
      </c>
      <c r="W380" s="9">
        <v>276</v>
      </c>
      <c r="X380" s="2"/>
    </row>
    <row r="381" spans="1:24" ht="38.25" outlineLevel="2">
      <c r="A381" s="7" t="s">
        <v>255</v>
      </c>
      <c r="B381" s="8"/>
      <c r="C381" s="8"/>
      <c r="D381" s="8" t="s">
        <v>256</v>
      </c>
      <c r="E381" s="8"/>
      <c r="F381" s="25">
        <f>F382+F389+F396</f>
        <v>2980.6</v>
      </c>
      <c r="G381" s="25"/>
      <c r="H381" s="25"/>
      <c r="I381" s="25"/>
      <c r="J381" s="25"/>
      <c r="K381" s="50">
        <f>K382+K389+K396</f>
        <v>2980.6</v>
      </c>
      <c r="L381" s="9">
        <v>2980.6</v>
      </c>
      <c r="M381" s="35">
        <f t="shared" si="207"/>
        <v>0</v>
      </c>
      <c r="N381" s="25">
        <f>N382+N389+N396</f>
        <v>0</v>
      </c>
      <c r="O381" s="25"/>
      <c r="P381" s="25"/>
      <c r="Q381" s="25">
        <f>Q382+Q389+Q396</f>
        <v>0</v>
      </c>
      <c r="R381" s="9">
        <v>265</v>
      </c>
      <c r="S381" s="25">
        <f>S382+S389+S396</f>
        <v>0</v>
      </c>
      <c r="T381" s="25"/>
      <c r="U381" s="25"/>
      <c r="V381" s="25">
        <f>V382+V389+V396</f>
        <v>0</v>
      </c>
      <c r="W381" s="9">
        <v>276</v>
      </c>
      <c r="X381" s="2"/>
    </row>
    <row r="382" spans="1:24" outlineLevel="3">
      <c r="A382" s="7" t="s">
        <v>257</v>
      </c>
      <c r="B382" s="8"/>
      <c r="C382" s="8"/>
      <c r="D382" s="8" t="s">
        <v>258</v>
      </c>
      <c r="E382" s="8"/>
      <c r="F382" s="25">
        <f>F383+F386</f>
        <v>2142.6</v>
      </c>
      <c r="G382" s="25"/>
      <c r="H382" s="25"/>
      <c r="I382" s="25"/>
      <c r="J382" s="25"/>
      <c r="K382" s="50">
        <f>K383+K386</f>
        <v>2142.6</v>
      </c>
      <c r="L382" s="9">
        <v>2142.6</v>
      </c>
      <c r="M382" s="35">
        <f t="shared" si="207"/>
        <v>0</v>
      </c>
      <c r="N382" s="25">
        <f>N383+N386</f>
        <v>0</v>
      </c>
      <c r="O382" s="25"/>
      <c r="P382" s="25"/>
      <c r="Q382" s="25">
        <f>Q383+Q386</f>
        <v>0</v>
      </c>
      <c r="R382" s="9">
        <v>0</v>
      </c>
      <c r="S382" s="25">
        <f>S383+S386</f>
        <v>0</v>
      </c>
      <c r="T382" s="25"/>
      <c r="U382" s="25"/>
      <c r="V382" s="25">
        <f>V383+V386</f>
        <v>0</v>
      </c>
      <c r="W382" s="9">
        <v>0</v>
      </c>
      <c r="X382" s="2"/>
    </row>
    <row r="383" spans="1:24" outlineLevel="4">
      <c r="A383" s="7" t="s">
        <v>33</v>
      </c>
      <c r="B383" s="8" t="s">
        <v>18</v>
      </c>
      <c r="C383" s="8" t="s">
        <v>34</v>
      </c>
      <c r="D383" s="8" t="s">
        <v>258</v>
      </c>
      <c r="E383" s="8"/>
      <c r="F383" s="25">
        <f>F384</f>
        <v>489</v>
      </c>
      <c r="G383" s="25"/>
      <c r="H383" s="25"/>
      <c r="I383" s="25"/>
      <c r="J383" s="25"/>
      <c r="K383" s="50">
        <f>K384</f>
        <v>489</v>
      </c>
      <c r="L383" s="9">
        <v>489</v>
      </c>
      <c r="M383" s="35">
        <f t="shared" si="207"/>
        <v>0</v>
      </c>
      <c r="N383" s="25">
        <f>N384</f>
        <v>0</v>
      </c>
      <c r="O383" s="25"/>
      <c r="P383" s="25"/>
      <c r="Q383" s="25">
        <f>Q384</f>
        <v>0</v>
      </c>
      <c r="R383" s="9">
        <v>0</v>
      </c>
      <c r="S383" s="25">
        <f>S384</f>
        <v>0</v>
      </c>
      <c r="T383" s="25"/>
      <c r="U383" s="25"/>
      <c r="V383" s="25">
        <f>V384</f>
        <v>0</v>
      </c>
      <c r="W383" s="9">
        <v>0</v>
      </c>
      <c r="X383" s="2"/>
    </row>
    <row r="384" spans="1:24" outlineLevel="5">
      <c r="A384" s="7" t="s">
        <v>20</v>
      </c>
      <c r="B384" s="8" t="s">
        <v>18</v>
      </c>
      <c r="C384" s="8" t="s">
        <v>34</v>
      </c>
      <c r="D384" s="8" t="s">
        <v>258</v>
      </c>
      <c r="E384" s="8"/>
      <c r="F384" s="25">
        <f>F385</f>
        <v>489</v>
      </c>
      <c r="G384" s="25"/>
      <c r="H384" s="25"/>
      <c r="I384" s="25"/>
      <c r="J384" s="25"/>
      <c r="K384" s="50">
        <f>K385</f>
        <v>489</v>
      </c>
      <c r="L384" s="9">
        <v>489</v>
      </c>
      <c r="M384" s="35">
        <f t="shared" si="207"/>
        <v>0</v>
      </c>
      <c r="N384" s="25">
        <f>N385</f>
        <v>0</v>
      </c>
      <c r="O384" s="25"/>
      <c r="P384" s="25"/>
      <c r="Q384" s="25">
        <f>Q385</f>
        <v>0</v>
      </c>
      <c r="R384" s="9">
        <v>0</v>
      </c>
      <c r="S384" s="25">
        <f>S385</f>
        <v>0</v>
      </c>
      <c r="T384" s="25"/>
      <c r="U384" s="25"/>
      <c r="V384" s="25">
        <f>V385</f>
        <v>0</v>
      </c>
      <c r="W384" s="9">
        <v>0</v>
      </c>
      <c r="X384" s="2"/>
    </row>
    <row r="385" spans="1:24" outlineLevel="6">
      <c r="A385" s="7" t="s">
        <v>21</v>
      </c>
      <c r="B385" s="8" t="s">
        <v>18</v>
      </c>
      <c r="C385" s="8" t="s">
        <v>34</v>
      </c>
      <c r="D385" s="8" t="s">
        <v>258</v>
      </c>
      <c r="E385" s="8" t="s">
        <v>22</v>
      </c>
      <c r="F385" s="25">
        <v>489</v>
      </c>
      <c r="G385" s="25"/>
      <c r="H385" s="25"/>
      <c r="I385" s="25"/>
      <c r="J385" s="25"/>
      <c r="K385" s="50">
        <f t="shared" ref="K385" si="238">SUM(F385:J385)</f>
        <v>489</v>
      </c>
      <c r="L385" s="9">
        <v>489</v>
      </c>
      <c r="M385" s="35">
        <f t="shared" si="207"/>
        <v>0</v>
      </c>
      <c r="N385" s="25"/>
      <c r="O385" s="25"/>
      <c r="P385" s="25"/>
      <c r="Q385" s="30">
        <f t="shared" ref="Q385" si="239">SUM(N385:P385)</f>
        <v>0</v>
      </c>
      <c r="R385" s="9">
        <v>0</v>
      </c>
      <c r="S385" s="25"/>
      <c r="T385" s="25"/>
      <c r="U385" s="25"/>
      <c r="V385" s="30">
        <f t="shared" ref="V385" si="240">SUM(S385:U385)</f>
        <v>0</v>
      </c>
      <c r="W385" s="9">
        <v>0</v>
      </c>
      <c r="X385" s="2"/>
    </row>
    <row r="386" spans="1:24" outlineLevel="4">
      <c r="A386" s="7" t="s">
        <v>212</v>
      </c>
      <c r="B386" s="8" t="s">
        <v>213</v>
      </c>
      <c r="C386" s="8" t="s">
        <v>19</v>
      </c>
      <c r="D386" s="8" t="s">
        <v>258</v>
      </c>
      <c r="E386" s="8"/>
      <c r="F386" s="25">
        <f>F387</f>
        <v>1653.6</v>
      </c>
      <c r="G386" s="25"/>
      <c r="H386" s="25"/>
      <c r="I386" s="25"/>
      <c r="J386" s="25"/>
      <c r="K386" s="50">
        <f>K387</f>
        <v>1653.6</v>
      </c>
      <c r="L386" s="9">
        <v>1653.6</v>
      </c>
      <c r="M386" s="35">
        <f t="shared" si="207"/>
        <v>0</v>
      </c>
      <c r="N386" s="25">
        <f>N387</f>
        <v>0</v>
      </c>
      <c r="O386" s="25"/>
      <c r="P386" s="25"/>
      <c r="Q386" s="25">
        <f>Q387</f>
        <v>0</v>
      </c>
      <c r="R386" s="9">
        <v>0</v>
      </c>
      <c r="S386" s="25">
        <f>S387</f>
        <v>0</v>
      </c>
      <c r="T386" s="25"/>
      <c r="U386" s="25"/>
      <c r="V386" s="25">
        <f>V387</f>
        <v>0</v>
      </c>
      <c r="W386" s="9">
        <v>0</v>
      </c>
      <c r="X386" s="2"/>
    </row>
    <row r="387" spans="1:24" outlineLevel="5">
      <c r="A387" s="7" t="s">
        <v>214</v>
      </c>
      <c r="B387" s="8" t="s">
        <v>213</v>
      </c>
      <c r="C387" s="8" t="s">
        <v>19</v>
      </c>
      <c r="D387" s="8" t="s">
        <v>258</v>
      </c>
      <c r="E387" s="8"/>
      <c r="F387" s="25">
        <f>F388</f>
        <v>1653.6</v>
      </c>
      <c r="G387" s="25"/>
      <c r="H387" s="25"/>
      <c r="I387" s="25"/>
      <c r="J387" s="25"/>
      <c r="K387" s="50">
        <f>K388</f>
        <v>1653.6</v>
      </c>
      <c r="L387" s="9">
        <v>1653.6</v>
      </c>
      <c r="M387" s="35">
        <f t="shared" si="207"/>
        <v>0</v>
      </c>
      <c r="N387" s="25">
        <f>N388</f>
        <v>0</v>
      </c>
      <c r="O387" s="25"/>
      <c r="P387" s="25"/>
      <c r="Q387" s="25">
        <f>Q388</f>
        <v>0</v>
      </c>
      <c r="R387" s="9">
        <v>0</v>
      </c>
      <c r="S387" s="25">
        <f>S388</f>
        <v>0</v>
      </c>
      <c r="T387" s="25"/>
      <c r="U387" s="25"/>
      <c r="V387" s="25">
        <f>V388</f>
        <v>0</v>
      </c>
      <c r="W387" s="9">
        <v>0</v>
      </c>
      <c r="X387" s="2"/>
    </row>
    <row r="388" spans="1:24" outlineLevel="6">
      <c r="A388" s="7" t="s">
        <v>21</v>
      </c>
      <c r="B388" s="8" t="s">
        <v>213</v>
      </c>
      <c r="C388" s="8" t="s">
        <v>19</v>
      </c>
      <c r="D388" s="8" t="s">
        <v>258</v>
      </c>
      <c r="E388" s="8" t="s">
        <v>22</v>
      </c>
      <c r="F388" s="25">
        <v>1653.6</v>
      </c>
      <c r="G388" s="25"/>
      <c r="H388" s="25"/>
      <c r="I388" s="25"/>
      <c r="J388" s="25"/>
      <c r="K388" s="50">
        <f t="shared" ref="K388" si="241">SUM(F388:J388)</f>
        <v>1653.6</v>
      </c>
      <c r="L388" s="9">
        <v>1653.6</v>
      </c>
      <c r="M388" s="35">
        <f t="shared" si="207"/>
        <v>0</v>
      </c>
      <c r="N388" s="25"/>
      <c r="O388" s="25"/>
      <c r="P388" s="25"/>
      <c r="Q388" s="30">
        <f t="shared" ref="Q388" si="242">SUM(N388:P388)</f>
        <v>0</v>
      </c>
      <c r="R388" s="9">
        <v>0</v>
      </c>
      <c r="S388" s="25"/>
      <c r="T388" s="25"/>
      <c r="U388" s="25"/>
      <c r="V388" s="30">
        <f t="shared" ref="V388" si="243">SUM(S388:U388)</f>
        <v>0</v>
      </c>
      <c r="W388" s="9">
        <v>0</v>
      </c>
      <c r="X388" s="2"/>
    </row>
    <row r="389" spans="1:24" ht="25.5" outlineLevel="3">
      <c r="A389" s="7" t="s">
        <v>259</v>
      </c>
      <c r="B389" s="8"/>
      <c r="C389" s="8"/>
      <c r="D389" s="8" t="s">
        <v>260</v>
      </c>
      <c r="E389" s="8"/>
      <c r="F389" s="25">
        <f>F390+F393</f>
        <v>438</v>
      </c>
      <c r="G389" s="25"/>
      <c r="H389" s="25"/>
      <c r="I389" s="25"/>
      <c r="J389" s="25"/>
      <c r="K389" s="50">
        <f>K390+K393</f>
        <v>438</v>
      </c>
      <c r="L389" s="9">
        <v>438</v>
      </c>
      <c r="M389" s="35">
        <f t="shared" si="207"/>
        <v>0</v>
      </c>
      <c r="N389" s="25">
        <f>N390+N393</f>
        <v>0</v>
      </c>
      <c r="O389" s="25"/>
      <c r="P389" s="25"/>
      <c r="Q389" s="25">
        <f>Q390+Q393</f>
        <v>0</v>
      </c>
      <c r="R389" s="9">
        <v>265</v>
      </c>
      <c r="S389" s="25">
        <f>S390+S393</f>
        <v>0</v>
      </c>
      <c r="T389" s="25"/>
      <c r="U389" s="25"/>
      <c r="V389" s="25">
        <f>V390+V393</f>
        <v>0</v>
      </c>
      <c r="W389" s="9">
        <v>276</v>
      </c>
      <c r="X389" s="2"/>
    </row>
    <row r="390" spans="1:24" outlineLevel="4">
      <c r="A390" s="7" t="s">
        <v>33</v>
      </c>
      <c r="B390" s="8" t="s">
        <v>18</v>
      </c>
      <c r="C390" s="8" t="s">
        <v>34</v>
      </c>
      <c r="D390" s="8" t="s">
        <v>260</v>
      </c>
      <c r="E390" s="8"/>
      <c r="F390" s="25">
        <f>F391</f>
        <v>313</v>
      </c>
      <c r="G390" s="25"/>
      <c r="H390" s="25"/>
      <c r="I390" s="25"/>
      <c r="J390" s="25"/>
      <c r="K390" s="50">
        <f>K391</f>
        <v>313</v>
      </c>
      <c r="L390" s="9">
        <v>313</v>
      </c>
      <c r="M390" s="35">
        <f t="shared" si="207"/>
        <v>0</v>
      </c>
      <c r="N390" s="25">
        <f>N391</f>
        <v>0</v>
      </c>
      <c r="O390" s="25"/>
      <c r="P390" s="25"/>
      <c r="Q390" s="25">
        <f>Q391</f>
        <v>0</v>
      </c>
      <c r="R390" s="9">
        <v>265</v>
      </c>
      <c r="S390" s="25">
        <f>S391</f>
        <v>0</v>
      </c>
      <c r="T390" s="25"/>
      <c r="U390" s="25"/>
      <c r="V390" s="25">
        <f>V391</f>
        <v>0</v>
      </c>
      <c r="W390" s="9">
        <v>276</v>
      </c>
      <c r="X390" s="2"/>
    </row>
    <row r="391" spans="1:24" outlineLevel="5">
      <c r="A391" s="7" t="s">
        <v>20</v>
      </c>
      <c r="B391" s="8" t="s">
        <v>18</v>
      </c>
      <c r="C391" s="8" t="s">
        <v>34</v>
      </c>
      <c r="D391" s="8" t="s">
        <v>260</v>
      </c>
      <c r="E391" s="8"/>
      <c r="F391" s="25">
        <f>F392</f>
        <v>313</v>
      </c>
      <c r="G391" s="25"/>
      <c r="H391" s="25"/>
      <c r="I391" s="25"/>
      <c r="J391" s="25"/>
      <c r="K391" s="50">
        <f>K392</f>
        <v>313</v>
      </c>
      <c r="L391" s="9">
        <v>313</v>
      </c>
      <c r="M391" s="35">
        <f t="shared" si="207"/>
        <v>0</v>
      </c>
      <c r="N391" s="25">
        <f>N392</f>
        <v>0</v>
      </c>
      <c r="O391" s="25"/>
      <c r="P391" s="25"/>
      <c r="Q391" s="25">
        <f>Q392</f>
        <v>0</v>
      </c>
      <c r="R391" s="9">
        <v>265</v>
      </c>
      <c r="S391" s="25">
        <f>S392</f>
        <v>0</v>
      </c>
      <c r="T391" s="25"/>
      <c r="U391" s="25"/>
      <c r="V391" s="25">
        <f>V392</f>
        <v>0</v>
      </c>
      <c r="W391" s="9">
        <v>276</v>
      </c>
      <c r="X391" s="2"/>
    </row>
    <row r="392" spans="1:24" outlineLevel="6">
      <c r="A392" s="7" t="s">
        <v>21</v>
      </c>
      <c r="B392" s="8" t="s">
        <v>18</v>
      </c>
      <c r="C392" s="8" t="s">
        <v>34</v>
      </c>
      <c r="D392" s="8" t="s">
        <v>260</v>
      </c>
      <c r="E392" s="8" t="s">
        <v>22</v>
      </c>
      <c r="F392" s="25">
        <v>313</v>
      </c>
      <c r="G392" s="25"/>
      <c r="H392" s="25"/>
      <c r="I392" s="25"/>
      <c r="J392" s="25"/>
      <c r="K392" s="50">
        <f t="shared" ref="K392" si="244">SUM(F392:J392)</f>
        <v>313</v>
      </c>
      <c r="L392" s="9">
        <v>313</v>
      </c>
      <c r="M392" s="35">
        <f t="shared" si="207"/>
        <v>0</v>
      </c>
      <c r="N392" s="25"/>
      <c r="O392" s="25"/>
      <c r="P392" s="25"/>
      <c r="Q392" s="30">
        <f t="shared" ref="Q392" si="245">SUM(N392:P392)</f>
        <v>0</v>
      </c>
      <c r="R392" s="9">
        <v>265</v>
      </c>
      <c r="S392" s="25"/>
      <c r="T392" s="25"/>
      <c r="U392" s="25"/>
      <c r="V392" s="30">
        <f t="shared" ref="V392" si="246">SUM(S392:U392)</f>
        <v>0</v>
      </c>
      <c r="W392" s="9">
        <v>276</v>
      </c>
      <c r="X392" s="2"/>
    </row>
    <row r="393" spans="1:24" outlineLevel="4">
      <c r="A393" s="7" t="s">
        <v>212</v>
      </c>
      <c r="B393" s="8" t="s">
        <v>213</v>
      </c>
      <c r="C393" s="8" t="s">
        <v>19</v>
      </c>
      <c r="D393" s="8" t="s">
        <v>260</v>
      </c>
      <c r="E393" s="8"/>
      <c r="F393" s="25">
        <f>F394</f>
        <v>125</v>
      </c>
      <c r="G393" s="25"/>
      <c r="H393" s="25"/>
      <c r="I393" s="25"/>
      <c r="J393" s="25"/>
      <c r="K393" s="50">
        <f>K394</f>
        <v>125</v>
      </c>
      <c r="L393" s="9">
        <v>125</v>
      </c>
      <c r="M393" s="35">
        <f t="shared" si="207"/>
        <v>0</v>
      </c>
      <c r="N393" s="25">
        <f>N394</f>
        <v>0</v>
      </c>
      <c r="O393" s="25"/>
      <c r="P393" s="25"/>
      <c r="Q393" s="25">
        <f>Q394</f>
        <v>0</v>
      </c>
      <c r="R393" s="9">
        <v>0</v>
      </c>
      <c r="S393" s="25">
        <f>S394</f>
        <v>0</v>
      </c>
      <c r="T393" s="25"/>
      <c r="U393" s="25"/>
      <c r="V393" s="25">
        <f>V394</f>
        <v>0</v>
      </c>
      <c r="W393" s="9">
        <v>0</v>
      </c>
      <c r="X393" s="2"/>
    </row>
    <row r="394" spans="1:24" outlineLevel="5">
      <c r="A394" s="7" t="s">
        <v>214</v>
      </c>
      <c r="B394" s="8" t="s">
        <v>213</v>
      </c>
      <c r="C394" s="8" t="s">
        <v>19</v>
      </c>
      <c r="D394" s="8" t="s">
        <v>260</v>
      </c>
      <c r="E394" s="8"/>
      <c r="F394" s="25">
        <f>F395</f>
        <v>125</v>
      </c>
      <c r="G394" s="25"/>
      <c r="H394" s="25"/>
      <c r="I394" s="25"/>
      <c r="J394" s="25"/>
      <c r="K394" s="50">
        <f>K395</f>
        <v>125</v>
      </c>
      <c r="L394" s="9">
        <v>125</v>
      </c>
      <c r="M394" s="35">
        <f t="shared" si="207"/>
        <v>0</v>
      </c>
      <c r="N394" s="25">
        <f>N395</f>
        <v>0</v>
      </c>
      <c r="O394" s="25"/>
      <c r="P394" s="25"/>
      <c r="Q394" s="25">
        <f>Q395</f>
        <v>0</v>
      </c>
      <c r="R394" s="9">
        <v>0</v>
      </c>
      <c r="S394" s="25">
        <f>S395</f>
        <v>0</v>
      </c>
      <c r="T394" s="25"/>
      <c r="U394" s="25"/>
      <c r="V394" s="25">
        <f>V395</f>
        <v>0</v>
      </c>
      <c r="W394" s="9">
        <v>0</v>
      </c>
      <c r="X394" s="2"/>
    </row>
    <row r="395" spans="1:24" outlineLevel="6">
      <c r="A395" s="7" t="s">
        <v>21</v>
      </c>
      <c r="B395" s="8" t="s">
        <v>213</v>
      </c>
      <c r="C395" s="8" t="s">
        <v>19</v>
      </c>
      <c r="D395" s="8" t="s">
        <v>260</v>
      </c>
      <c r="E395" s="8" t="s">
        <v>22</v>
      </c>
      <c r="F395" s="25">
        <v>125</v>
      </c>
      <c r="G395" s="25"/>
      <c r="H395" s="25"/>
      <c r="I395" s="25"/>
      <c r="J395" s="25"/>
      <c r="K395" s="50">
        <f t="shared" ref="K395" si="247">SUM(F395:J395)</f>
        <v>125</v>
      </c>
      <c r="L395" s="9">
        <v>125</v>
      </c>
      <c r="M395" s="35">
        <f t="shared" si="207"/>
        <v>0</v>
      </c>
      <c r="N395" s="25"/>
      <c r="O395" s="25"/>
      <c r="P395" s="25"/>
      <c r="Q395" s="30">
        <f t="shared" ref="Q395" si="248">SUM(N395:P395)</f>
        <v>0</v>
      </c>
      <c r="R395" s="9">
        <v>0</v>
      </c>
      <c r="S395" s="25"/>
      <c r="T395" s="25"/>
      <c r="U395" s="25"/>
      <c r="V395" s="30">
        <f t="shared" ref="V395" si="249">SUM(S395:U395)</f>
        <v>0</v>
      </c>
      <c r="W395" s="9">
        <v>0</v>
      </c>
      <c r="X395" s="2"/>
    </row>
    <row r="396" spans="1:24" outlineLevel="3">
      <c r="A396" s="7" t="s">
        <v>261</v>
      </c>
      <c r="B396" s="8"/>
      <c r="C396" s="8"/>
      <c r="D396" s="8" t="s">
        <v>262</v>
      </c>
      <c r="E396" s="8"/>
      <c r="F396" s="25">
        <f>F397</f>
        <v>400</v>
      </c>
      <c r="G396" s="25"/>
      <c r="H396" s="25"/>
      <c r="I396" s="25"/>
      <c r="J396" s="25"/>
      <c r="K396" s="50">
        <f>K397</f>
        <v>400</v>
      </c>
      <c r="L396" s="9">
        <v>400</v>
      </c>
      <c r="M396" s="35">
        <f t="shared" si="207"/>
        <v>0</v>
      </c>
      <c r="N396" s="25">
        <f>N397</f>
        <v>0</v>
      </c>
      <c r="O396" s="25"/>
      <c r="P396" s="25"/>
      <c r="Q396" s="25">
        <f>Q397</f>
        <v>0</v>
      </c>
      <c r="R396" s="9">
        <v>0</v>
      </c>
      <c r="S396" s="25">
        <f>S397</f>
        <v>0</v>
      </c>
      <c r="T396" s="25"/>
      <c r="U396" s="25"/>
      <c r="V396" s="25">
        <f>V397</f>
        <v>0</v>
      </c>
      <c r="W396" s="9">
        <v>0</v>
      </c>
      <c r="X396" s="2"/>
    </row>
    <row r="397" spans="1:24" outlineLevel="4">
      <c r="A397" s="7" t="s">
        <v>212</v>
      </c>
      <c r="B397" s="8" t="s">
        <v>213</v>
      </c>
      <c r="C397" s="8" t="s">
        <v>19</v>
      </c>
      <c r="D397" s="8" t="s">
        <v>262</v>
      </c>
      <c r="E397" s="8"/>
      <c r="F397" s="25">
        <f>F398</f>
        <v>400</v>
      </c>
      <c r="G397" s="25"/>
      <c r="H397" s="25"/>
      <c r="I397" s="25"/>
      <c r="J397" s="25"/>
      <c r="K397" s="50">
        <f>K398</f>
        <v>400</v>
      </c>
      <c r="L397" s="9">
        <v>400</v>
      </c>
      <c r="M397" s="35">
        <f t="shared" si="207"/>
        <v>0</v>
      </c>
      <c r="N397" s="25">
        <f>N398</f>
        <v>0</v>
      </c>
      <c r="O397" s="25"/>
      <c r="P397" s="25"/>
      <c r="Q397" s="25">
        <f>Q398</f>
        <v>0</v>
      </c>
      <c r="R397" s="9">
        <v>0</v>
      </c>
      <c r="S397" s="25">
        <f>S398</f>
        <v>0</v>
      </c>
      <c r="T397" s="25"/>
      <c r="U397" s="25"/>
      <c r="V397" s="25">
        <f>V398</f>
        <v>0</v>
      </c>
      <c r="W397" s="9">
        <v>0</v>
      </c>
      <c r="X397" s="2"/>
    </row>
    <row r="398" spans="1:24" outlineLevel="5">
      <c r="A398" s="7" t="s">
        <v>214</v>
      </c>
      <c r="B398" s="8" t="s">
        <v>213</v>
      </c>
      <c r="C398" s="8" t="s">
        <v>19</v>
      </c>
      <c r="D398" s="8" t="s">
        <v>262</v>
      </c>
      <c r="E398" s="8"/>
      <c r="F398" s="25">
        <f>F399</f>
        <v>400</v>
      </c>
      <c r="G398" s="25"/>
      <c r="H398" s="25"/>
      <c r="I398" s="25"/>
      <c r="J398" s="25"/>
      <c r="K398" s="50">
        <f>K399</f>
        <v>400</v>
      </c>
      <c r="L398" s="9">
        <v>400</v>
      </c>
      <c r="M398" s="35">
        <f t="shared" si="207"/>
        <v>0</v>
      </c>
      <c r="N398" s="25">
        <f>N399</f>
        <v>0</v>
      </c>
      <c r="O398" s="25"/>
      <c r="P398" s="25"/>
      <c r="Q398" s="25">
        <f>Q399</f>
        <v>0</v>
      </c>
      <c r="R398" s="9">
        <v>0</v>
      </c>
      <c r="S398" s="25">
        <f>S399</f>
        <v>0</v>
      </c>
      <c r="T398" s="25"/>
      <c r="U398" s="25"/>
      <c r="V398" s="25">
        <f>V399</f>
        <v>0</v>
      </c>
      <c r="W398" s="9">
        <v>0</v>
      </c>
      <c r="X398" s="2"/>
    </row>
    <row r="399" spans="1:24" ht="25.5" outlineLevel="6">
      <c r="A399" s="7" t="s">
        <v>67</v>
      </c>
      <c r="B399" s="8" t="s">
        <v>213</v>
      </c>
      <c r="C399" s="8" t="s">
        <v>19</v>
      </c>
      <c r="D399" s="8" t="s">
        <v>262</v>
      </c>
      <c r="E399" s="8" t="s">
        <v>68</v>
      </c>
      <c r="F399" s="25">
        <v>400</v>
      </c>
      <c r="G399" s="25"/>
      <c r="H399" s="25"/>
      <c r="I399" s="25"/>
      <c r="J399" s="25"/>
      <c r="K399" s="50">
        <f t="shared" ref="K399" si="250">SUM(F399:J399)</f>
        <v>400</v>
      </c>
      <c r="L399" s="9">
        <v>400</v>
      </c>
      <c r="M399" s="35">
        <f t="shared" si="207"/>
        <v>0</v>
      </c>
      <c r="N399" s="25"/>
      <c r="O399" s="25"/>
      <c r="P399" s="25"/>
      <c r="Q399" s="30">
        <f t="shared" ref="Q399" si="251">SUM(N399:P399)</f>
        <v>0</v>
      </c>
      <c r="R399" s="9">
        <v>0</v>
      </c>
      <c r="S399" s="25"/>
      <c r="T399" s="25"/>
      <c r="U399" s="25"/>
      <c r="V399" s="30">
        <f t="shared" ref="V399" si="252">SUM(S399:U399)</f>
        <v>0</v>
      </c>
      <c r="W399" s="9">
        <v>0</v>
      </c>
      <c r="X399" s="2"/>
    </row>
    <row r="400" spans="1:24" s="18" customFormat="1" ht="25.5">
      <c r="A400" s="14" t="s">
        <v>263</v>
      </c>
      <c r="B400" s="15"/>
      <c r="C400" s="15"/>
      <c r="D400" s="15" t="s">
        <v>264</v>
      </c>
      <c r="E400" s="15"/>
      <c r="F400" s="24">
        <f>F401</f>
        <v>1047.1300000000001</v>
      </c>
      <c r="G400" s="24"/>
      <c r="H400" s="24"/>
      <c r="I400" s="24"/>
      <c r="J400" s="24"/>
      <c r="K400" s="49">
        <f>K401</f>
        <v>1047.1300000000001</v>
      </c>
      <c r="L400" s="16">
        <v>1047.1300000000001</v>
      </c>
      <c r="M400" s="35">
        <f t="shared" si="207"/>
        <v>0</v>
      </c>
      <c r="N400" s="24">
        <f>N401</f>
        <v>0</v>
      </c>
      <c r="O400" s="24"/>
      <c r="P400" s="24"/>
      <c r="Q400" s="24">
        <f>Q401</f>
        <v>0</v>
      </c>
      <c r="R400" s="16">
        <v>1518.97</v>
      </c>
      <c r="S400" s="24">
        <f>S401</f>
        <v>0</v>
      </c>
      <c r="T400" s="24"/>
      <c r="U400" s="24"/>
      <c r="V400" s="24">
        <f>V401</f>
        <v>0</v>
      </c>
      <c r="W400" s="16">
        <v>1523.83</v>
      </c>
      <c r="X400" s="17"/>
    </row>
    <row r="401" spans="1:24" ht="25.5" outlineLevel="2">
      <c r="A401" s="7" t="s">
        <v>265</v>
      </c>
      <c r="B401" s="8"/>
      <c r="C401" s="8"/>
      <c r="D401" s="8" t="s">
        <v>266</v>
      </c>
      <c r="E401" s="8"/>
      <c r="F401" s="25">
        <f>F402</f>
        <v>1047.1300000000001</v>
      </c>
      <c r="G401" s="25"/>
      <c r="H401" s="25"/>
      <c r="I401" s="25"/>
      <c r="J401" s="25"/>
      <c r="K401" s="50">
        <f>K402</f>
        <v>1047.1300000000001</v>
      </c>
      <c r="L401" s="9">
        <v>1047.1300000000001</v>
      </c>
      <c r="M401" s="35">
        <f t="shared" si="207"/>
        <v>0</v>
      </c>
      <c r="N401" s="25">
        <f>N402</f>
        <v>0</v>
      </c>
      <c r="O401" s="25"/>
      <c r="P401" s="25"/>
      <c r="Q401" s="25">
        <f>Q402</f>
        <v>0</v>
      </c>
      <c r="R401" s="9">
        <v>1518.97</v>
      </c>
      <c r="S401" s="25">
        <f>S402</f>
        <v>0</v>
      </c>
      <c r="T401" s="25"/>
      <c r="U401" s="25"/>
      <c r="V401" s="25">
        <f>V402</f>
        <v>0</v>
      </c>
      <c r="W401" s="9">
        <v>1523.83</v>
      </c>
      <c r="X401" s="2"/>
    </row>
    <row r="402" spans="1:24" ht="25.5" outlineLevel="3">
      <c r="A402" s="7" t="s">
        <v>267</v>
      </c>
      <c r="B402" s="8"/>
      <c r="C402" s="8"/>
      <c r="D402" s="8" t="s">
        <v>268</v>
      </c>
      <c r="E402" s="8"/>
      <c r="F402" s="25">
        <f>F403</f>
        <v>1047.1300000000001</v>
      </c>
      <c r="G402" s="25"/>
      <c r="H402" s="25"/>
      <c r="I402" s="25"/>
      <c r="J402" s="25"/>
      <c r="K402" s="50">
        <f>K403</f>
        <v>1047.1300000000001</v>
      </c>
      <c r="L402" s="9">
        <v>1047.1300000000001</v>
      </c>
      <c r="M402" s="35">
        <f t="shared" si="207"/>
        <v>0</v>
      </c>
      <c r="N402" s="25">
        <f>N403</f>
        <v>0</v>
      </c>
      <c r="O402" s="25"/>
      <c r="P402" s="25"/>
      <c r="Q402" s="25">
        <f>Q403</f>
        <v>0</v>
      </c>
      <c r="R402" s="9">
        <v>1518.97</v>
      </c>
      <c r="S402" s="25">
        <f>S403</f>
        <v>0</v>
      </c>
      <c r="T402" s="25"/>
      <c r="U402" s="25"/>
      <c r="V402" s="25">
        <f>V403</f>
        <v>0</v>
      </c>
      <c r="W402" s="9">
        <v>1523.83</v>
      </c>
      <c r="X402" s="2"/>
    </row>
    <row r="403" spans="1:24" outlineLevel="4">
      <c r="A403" s="7" t="s">
        <v>269</v>
      </c>
      <c r="B403" s="8" t="s">
        <v>167</v>
      </c>
      <c r="C403" s="8" t="s">
        <v>270</v>
      </c>
      <c r="D403" s="8" t="s">
        <v>268</v>
      </c>
      <c r="E403" s="8"/>
      <c r="F403" s="25">
        <f>F404</f>
        <v>1047.1300000000001</v>
      </c>
      <c r="G403" s="25"/>
      <c r="H403" s="25"/>
      <c r="I403" s="25"/>
      <c r="J403" s="25"/>
      <c r="K403" s="50">
        <f>K404</f>
        <v>1047.1300000000001</v>
      </c>
      <c r="L403" s="9">
        <v>1047.1300000000001</v>
      </c>
      <c r="M403" s="35">
        <f t="shared" si="207"/>
        <v>0</v>
      </c>
      <c r="N403" s="25">
        <f>N404</f>
        <v>0</v>
      </c>
      <c r="O403" s="25"/>
      <c r="P403" s="25"/>
      <c r="Q403" s="25">
        <f>Q404</f>
        <v>0</v>
      </c>
      <c r="R403" s="9">
        <v>1518.97</v>
      </c>
      <c r="S403" s="25">
        <f>S404</f>
        <v>0</v>
      </c>
      <c r="T403" s="25"/>
      <c r="U403" s="25"/>
      <c r="V403" s="25">
        <f>V404</f>
        <v>0</v>
      </c>
      <c r="W403" s="9">
        <v>1523.83</v>
      </c>
      <c r="X403" s="2"/>
    </row>
    <row r="404" spans="1:24" outlineLevel="5">
      <c r="A404" s="7" t="s">
        <v>271</v>
      </c>
      <c r="B404" s="8" t="s">
        <v>167</v>
      </c>
      <c r="C404" s="8" t="s">
        <v>270</v>
      </c>
      <c r="D404" s="8" t="s">
        <v>268</v>
      </c>
      <c r="E404" s="8"/>
      <c r="F404" s="25">
        <f>F405+F406</f>
        <v>1047.1300000000001</v>
      </c>
      <c r="G404" s="25"/>
      <c r="H404" s="25"/>
      <c r="I404" s="25"/>
      <c r="J404" s="25"/>
      <c r="K404" s="50">
        <f>K405+K406</f>
        <v>1047.1300000000001</v>
      </c>
      <c r="L404" s="9">
        <v>1047.1300000000001</v>
      </c>
      <c r="M404" s="35">
        <f t="shared" si="207"/>
        <v>0</v>
      </c>
      <c r="N404" s="25">
        <f>N405+N406</f>
        <v>0</v>
      </c>
      <c r="O404" s="25"/>
      <c r="P404" s="25"/>
      <c r="Q404" s="25">
        <f>Q405+Q406</f>
        <v>0</v>
      </c>
      <c r="R404" s="9">
        <v>1518.97</v>
      </c>
      <c r="S404" s="25">
        <f>S405+S406</f>
        <v>0</v>
      </c>
      <c r="T404" s="25"/>
      <c r="U404" s="25"/>
      <c r="V404" s="25">
        <f>V405+V406</f>
        <v>0</v>
      </c>
      <c r="W404" s="9">
        <v>1523.83</v>
      </c>
      <c r="X404" s="2"/>
    </row>
    <row r="405" spans="1:24" outlineLevel="6">
      <c r="A405" s="7" t="s">
        <v>21</v>
      </c>
      <c r="B405" s="8" t="s">
        <v>167</v>
      </c>
      <c r="C405" s="8" t="s">
        <v>270</v>
      </c>
      <c r="D405" s="8" t="s">
        <v>268</v>
      </c>
      <c r="E405" s="8" t="s">
        <v>22</v>
      </c>
      <c r="F405" s="25">
        <v>395.03</v>
      </c>
      <c r="G405" s="25"/>
      <c r="H405" s="25"/>
      <c r="I405" s="25"/>
      <c r="J405" s="25"/>
      <c r="K405" s="50">
        <f t="shared" ref="K405:K406" si="253">SUM(F405:J405)</f>
        <v>395.03</v>
      </c>
      <c r="L405" s="9">
        <v>395.03</v>
      </c>
      <c r="M405" s="35">
        <f t="shared" ref="M405:M468" si="254">L405-K405</f>
        <v>0</v>
      </c>
      <c r="N405" s="25"/>
      <c r="O405" s="25"/>
      <c r="P405" s="25"/>
      <c r="Q405" s="30">
        <f t="shared" ref="Q405:Q406" si="255">SUM(N405:P405)</f>
        <v>0</v>
      </c>
      <c r="R405" s="9">
        <v>0</v>
      </c>
      <c r="S405" s="25"/>
      <c r="T405" s="25"/>
      <c r="U405" s="25"/>
      <c r="V405" s="30">
        <f t="shared" ref="V405:V406" si="256">SUM(S405:U405)</f>
        <v>0</v>
      </c>
      <c r="W405" s="9">
        <v>0</v>
      </c>
      <c r="X405" s="2"/>
    </row>
    <row r="406" spans="1:24" outlineLevel="6">
      <c r="A406" s="7" t="s">
        <v>23</v>
      </c>
      <c r="B406" s="8" t="s">
        <v>167</v>
      </c>
      <c r="C406" s="8" t="s">
        <v>270</v>
      </c>
      <c r="D406" s="8" t="s">
        <v>268</v>
      </c>
      <c r="E406" s="8" t="s">
        <v>24</v>
      </c>
      <c r="F406" s="25">
        <v>652.1</v>
      </c>
      <c r="G406" s="25"/>
      <c r="H406" s="25"/>
      <c r="I406" s="25"/>
      <c r="J406" s="25"/>
      <c r="K406" s="50">
        <f t="shared" si="253"/>
        <v>652.1</v>
      </c>
      <c r="L406" s="9">
        <v>652.1</v>
      </c>
      <c r="M406" s="35">
        <f t="shared" si="254"/>
        <v>0</v>
      </c>
      <c r="N406" s="25"/>
      <c r="O406" s="25"/>
      <c r="P406" s="25"/>
      <c r="Q406" s="30">
        <f t="shared" si="255"/>
        <v>0</v>
      </c>
      <c r="R406" s="9">
        <v>1518.97</v>
      </c>
      <c r="S406" s="25"/>
      <c r="T406" s="25"/>
      <c r="U406" s="25"/>
      <c r="V406" s="30">
        <f t="shared" si="256"/>
        <v>0</v>
      </c>
      <c r="W406" s="9">
        <v>1523.83</v>
      </c>
      <c r="X406" s="2"/>
    </row>
    <row r="407" spans="1:24" s="18" customFormat="1" ht="25.5">
      <c r="A407" s="14" t="s">
        <v>272</v>
      </c>
      <c r="B407" s="15"/>
      <c r="C407" s="15"/>
      <c r="D407" s="15" t="s">
        <v>273</v>
      </c>
      <c r="E407" s="15"/>
      <c r="F407" s="24">
        <f>F408+F422+F429</f>
        <v>10167.6</v>
      </c>
      <c r="G407" s="24"/>
      <c r="H407" s="24"/>
      <c r="I407" s="24"/>
      <c r="J407" s="24"/>
      <c r="K407" s="49">
        <f>K408+K422+K429</f>
        <v>10623.3</v>
      </c>
      <c r="L407" s="16">
        <v>10623.3</v>
      </c>
      <c r="M407" s="35">
        <f t="shared" si="254"/>
        <v>0</v>
      </c>
      <c r="N407" s="24">
        <f>N408+N422+N429</f>
        <v>0</v>
      </c>
      <c r="O407" s="24"/>
      <c r="P407" s="24"/>
      <c r="Q407" s="24">
        <f>Q408+Q422+Q429</f>
        <v>0</v>
      </c>
      <c r="R407" s="16">
        <v>9494.61</v>
      </c>
      <c r="S407" s="24">
        <f>S408+S422+S429</f>
        <v>0</v>
      </c>
      <c r="T407" s="24"/>
      <c r="U407" s="24"/>
      <c r="V407" s="24">
        <f>V408+V422+V429</f>
        <v>0</v>
      </c>
      <c r="W407" s="16">
        <v>9540.81</v>
      </c>
      <c r="X407" s="17"/>
    </row>
    <row r="408" spans="1:24" ht="38.25" outlineLevel="1">
      <c r="A408" s="7" t="s">
        <v>274</v>
      </c>
      <c r="B408" s="8"/>
      <c r="C408" s="8"/>
      <c r="D408" s="8" t="s">
        <v>275</v>
      </c>
      <c r="E408" s="8"/>
      <c r="F408" s="25">
        <f>F409</f>
        <v>205</v>
      </c>
      <c r="G408" s="25"/>
      <c r="H408" s="25"/>
      <c r="I408" s="25"/>
      <c r="J408" s="25"/>
      <c r="K408" s="50">
        <f>K409</f>
        <v>205</v>
      </c>
      <c r="L408" s="9">
        <v>205</v>
      </c>
      <c r="M408" s="35">
        <f t="shared" si="254"/>
        <v>0</v>
      </c>
      <c r="N408" s="25">
        <f>N409</f>
        <v>0</v>
      </c>
      <c r="O408" s="25"/>
      <c r="P408" s="25"/>
      <c r="Q408" s="25">
        <f>Q409</f>
        <v>0</v>
      </c>
      <c r="R408" s="9">
        <v>205</v>
      </c>
      <c r="S408" s="25">
        <f>S409</f>
        <v>0</v>
      </c>
      <c r="T408" s="25"/>
      <c r="U408" s="25"/>
      <c r="V408" s="25">
        <f>V409</f>
        <v>0</v>
      </c>
      <c r="W408" s="9">
        <v>205</v>
      </c>
      <c r="X408" s="2"/>
    </row>
    <row r="409" spans="1:24" ht="38.25" outlineLevel="2">
      <c r="A409" s="7" t="s">
        <v>276</v>
      </c>
      <c r="B409" s="8"/>
      <c r="C409" s="8"/>
      <c r="D409" s="8" t="s">
        <v>277</v>
      </c>
      <c r="E409" s="8"/>
      <c r="F409" s="25">
        <f>F410+F414+F418</f>
        <v>205</v>
      </c>
      <c r="G409" s="25"/>
      <c r="H409" s="25"/>
      <c r="I409" s="25"/>
      <c r="J409" s="25"/>
      <c r="K409" s="50">
        <f>K410+K414+K418</f>
        <v>205</v>
      </c>
      <c r="L409" s="9">
        <v>205</v>
      </c>
      <c r="M409" s="35">
        <f t="shared" si="254"/>
        <v>0</v>
      </c>
      <c r="N409" s="25">
        <f>N410+N414+N418</f>
        <v>0</v>
      </c>
      <c r="O409" s="25"/>
      <c r="P409" s="25"/>
      <c r="Q409" s="25">
        <f>Q410+Q414+Q418</f>
        <v>0</v>
      </c>
      <c r="R409" s="9">
        <v>205</v>
      </c>
      <c r="S409" s="25">
        <f>S410+S414+S418</f>
        <v>0</v>
      </c>
      <c r="T409" s="25"/>
      <c r="U409" s="25"/>
      <c r="V409" s="25">
        <f>V410+V414+V418</f>
        <v>0</v>
      </c>
      <c r="W409" s="9">
        <v>205</v>
      </c>
      <c r="X409" s="2"/>
    </row>
    <row r="410" spans="1:24" ht="51" outlineLevel="3">
      <c r="A410" s="7" t="s">
        <v>278</v>
      </c>
      <c r="B410" s="8"/>
      <c r="C410" s="8"/>
      <c r="D410" s="8" t="s">
        <v>279</v>
      </c>
      <c r="E410" s="8"/>
      <c r="F410" s="25">
        <f>F411</f>
        <v>170</v>
      </c>
      <c r="G410" s="25"/>
      <c r="H410" s="25"/>
      <c r="I410" s="25"/>
      <c r="J410" s="25"/>
      <c r="K410" s="50">
        <f>K411</f>
        <v>170</v>
      </c>
      <c r="L410" s="9">
        <v>170</v>
      </c>
      <c r="M410" s="35">
        <f t="shared" si="254"/>
        <v>0</v>
      </c>
      <c r="N410" s="25">
        <f>N411</f>
        <v>0</v>
      </c>
      <c r="O410" s="25"/>
      <c r="P410" s="25"/>
      <c r="Q410" s="25">
        <f>Q411</f>
        <v>0</v>
      </c>
      <c r="R410" s="9">
        <v>170</v>
      </c>
      <c r="S410" s="25">
        <f>S411</f>
        <v>0</v>
      </c>
      <c r="T410" s="25"/>
      <c r="U410" s="25"/>
      <c r="V410" s="25">
        <f>V411</f>
        <v>0</v>
      </c>
      <c r="W410" s="9">
        <v>170</v>
      </c>
      <c r="X410" s="2"/>
    </row>
    <row r="411" spans="1:24" ht="38.25" outlineLevel="4">
      <c r="A411" s="7" t="s">
        <v>280</v>
      </c>
      <c r="B411" s="8" t="s">
        <v>34</v>
      </c>
      <c r="C411" s="8" t="s">
        <v>66</v>
      </c>
      <c r="D411" s="8" t="s">
        <v>279</v>
      </c>
      <c r="E411" s="8"/>
      <c r="F411" s="25">
        <f>F412</f>
        <v>170</v>
      </c>
      <c r="G411" s="25"/>
      <c r="H411" s="25"/>
      <c r="I411" s="25"/>
      <c r="J411" s="25"/>
      <c r="K411" s="50">
        <f>K412</f>
        <v>170</v>
      </c>
      <c r="L411" s="9">
        <v>170</v>
      </c>
      <c r="M411" s="35">
        <f t="shared" si="254"/>
        <v>0</v>
      </c>
      <c r="N411" s="25">
        <f>N412</f>
        <v>0</v>
      </c>
      <c r="O411" s="25"/>
      <c r="P411" s="25"/>
      <c r="Q411" s="25">
        <f>Q412</f>
        <v>0</v>
      </c>
      <c r="R411" s="9">
        <v>170</v>
      </c>
      <c r="S411" s="25">
        <f>S412</f>
        <v>0</v>
      </c>
      <c r="T411" s="25"/>
      <c r="U411" s="25"/>
      <c r="V411" s="25">
        <f>V412</f>
        <v>0</v>
      </c>
      <c r="W411" s="9">
        <v>170</v>
      </c>
      <c r="X411" s="2"/>
    </row>
    <row r="412" spans="1:24" ht="25.5" outlineLevel="5">
      <c r="A412" s="7" t="s">
        <v>281</v>
      </c>
      <c r="B412" s="8" t="s">
        <v>34</v>
      </c>
      <c r="C412" s="8" t="s">
        <v>66</v>
      </c>
      <c r="D412" s="8" t="s">
        <v>279</v>
      </c>
      <c r="E412" s="8"/>
      <c r="F412" s="25">
        <f>F413</f>
        <v>170</v>
      </c>
      <c r="G412" s="25"/>
      <c r="H412" s="25"/>
      <c r="I412" s="25"/>
      <c r="J412" s="25"/>
      <c r="K412" s="50">
        <f>K413</f>
        <v>170</v>
      </c>
      <c r="L412" s="9">
        <v>170</v>
      </c>
      <c r="M412" s="35">
        <f t="shared" si="254"/>
        <v>0</v>
      </c>
      <c r="N412" s="25">
        <f>N413</f>
        <v>0</v>
      </c>
      <c r="O412" s="25"/>
      <c r="P412" s="25"/>
      <c r="Q412" s="25">
        <f>Q413</f>
        <v>0</v>
      </c>
      <c r="R412" s="9">
        <v>170</v>
      </c>
      <c r="S412" s="25">
        <f>S413</f>
        <v>0</v>
      </c>
      <c r="T412" s="25"/>
      <c r="U412" s="25"/>
      <c r="V412" s="25">
        <f>V413</f>
        <v>0</v>
      </c>
      <c r="W412" s="9">
        <v>170</v>
      </c>
      <c r="X412" s="2"/>
    </row>
    <row r="413" spans="1:24" ht="25.5" outlineLevel="6">
      <c r="A413" s="7" t="s">
        <v>67</v>
      </c>
      <c r="B413" s="8" t="s">
        <v>34</v>
      </c>
      <c r="C413" s="8" t="s">
        <v>66</v>
      </c>
      <c r="D413" s="8" t="s">
        <v>279</v>
      </c>
      <c r="E413" s="8" t="s">
        <v>68</v>
      </c>
      <c r="F413" s="25">
        <v>170</v>
      </c>
      <c r="G413" s="25"/>
      <c r="H413" s="25"/>
      <c r="I413" s="25"/>
      <c r="J413" s="25"/>
      <c r="K413" s="50">
        <f t="shared" ref="K413" si="257">SUM(F413:J413)</f>
        <v>170</v>
      </c>
      <c r="L413" s="9">
        <v>170</v>
      </c>
      <c r="M413" s="35">
        <f t="shared" si="254"/>
        <v>0</v>
      </c>
      <c r="N413" s="25"/>
      <c r="O413" s="25"/>
      <c r="P413" s="25"/>
      <c r="Q413" s="30">
        <f t="shared" ref="Q413" si="258">SUM(N413:P413)</f>
        <v>0</v>
      </c>
      <c r="R413" s="9">
        <v>170</v>
      </c>
      <c r="S413" s="25"/>
      <c r="T413" s="25"/>
      <c r="U413" s="25"/>
      <c r="V413" s="30">
        <f t="shared" ref="V413" si="259">SUM(S413:U413)</f>
        <v>0</v>
      </c>
      <c r="W413" s="9">
        <v>170</v>
      </c>
      <c r="X413" s="2"/>
    </row>
    <row r="414" spans="1:24" ht="25.5" outlineLevel="3">
      <c r="A414" s="7" t="s">
        <v>282</v>
      </c>
      <c r="B414" s="8"/>
      <c r="C414" s="8"/>
      <c r="D414" s="8" t="s">
        <v>283</v>
      </c>
      <c r="E414" s="8"/>
      <c r="F414" s="25">
        <f>F415</f>
        <v>5</v>
      </c>
      <c r="G414" s="25"/>
      <c r="H414" s="25"/>
      <c r="I414" s="25"/>
      <c r="J414" s="25"/>
      <c r="K414" s="50">
        <f>K415</f>
        <v>5</v>
      </c>
      <c r="L414" s="9">
        <v>5</v>
      </c>
      <c r="M414" s="35">
        <f t="shared" si="254"/>
        <v>0</v>
      </c>
      <c r="N414" s="25">
        <f>N415</f>
        <v>0</v>
      </c>
      <c r="O414" s="25"/>
      <c r="P414" s="25"/>
      <c r="Q414" s="25">
        <f>Q415</f>
        <v>0</v>
      </c>
      <c r="R414" s="9">
        <v>5</v>
      </c>
      <c r="S414" s="25">
        <f>S415</f>
        <v>0</v>
      </c>
      <c r="T414" s="25"/>
      <c r="U414" s="25"/>
      <c r="V414" s="25">
        <f>V415</f>
        <v>0</v>
      </c>
      <c r="W414" s="9">
        <v>5</v>
      </c>
      <c r="X414" s="2"/>
    </row>
    <row r="415" spans="1:24" ht="38.25" outlineLevel="4">
      <c r="A415" s="7" t="s">
        <v>280</v>
      </c>
      <c r="B415" s="8" t="s">
        <v>34</v>
      </c>
      <c r="C415" s="8" t="s">
        <v>66</v>
      </c>
      <c r="D415" s="8" t="s">
        <v>283</v>
      </c>
      <c r="E415" s="8"/>
      <c r="F415" s="25">
        <f>F416</f>
        <v>5</v>
      </c>
      <c r="G415" s="25"/>
      <c r="H415" s="25"/>
      <c r="I415" s="25"/>
      <c r="J415" s="25"/>
      <c r="K415" s="50">
        <f>K416</f>
        <v>5</v>
      </c>
      <c r="L415" s="9">
        <v>5</v>
      </c>
      <c r="M415" s="35">
        <f t="shared" si="254"/>
        <v>0</v>
      </c>
      <c r="N415" s="25">
        <f>N416</f>
        <v>0</v>
      </c>
      <c r="O415" s="25"/>
      <c r="P415" s="25"/>
      <c r="Q415" s="25">
        <f>Q416</f>
        <v>0</v>
      </c>
      <c r="R415" s="9">
        <v>5</v>
      </c>
      <c r="S415" s="25">
        <f>S416</f>
        <v>0</v>
      </c>
      <c r="T415" s="25"/>
      <c r="U415" s="25"/>
      <c r="V415" s="25">
        <f>V416</f>
        <v>0</v>
      </c>
      <c r="W415" s="9">
        <v>5</v>
      </c>
      <c r="X415" s="2"/>
    </row>
    <row r="416" spans="1:24" ht="25.5" outlineLevel="5">
      <c r="A416" s="7" t="s">
        <v>281</v>
      </c>
      <c r="B416" s="8" t="s">
        <v>34</v>
      </c>
      <c r="C416" s="8" t="s">
        <v>66</v>
      </c>
      <c r="D416" s="8" t="s">
        <v>283</v>
      </c>
      <c r="E416" s="8"/>
      <c r="F416" s="25">
        <f>F417</f>
        <v>5</v>
      </c>
      <c r="G416" s="25"/>
      <c r="H416" s="25"/>
      <c r="I416" s="25"/>
      <c r="J416" s="25"/>
      <c r="K416" s="50">
        <f>K417</f>
        <v>5</v>
      </c>
      <c r="L416" s="9">
        <v>5</v>
      </c>
      <c r="M416" s="35">
        <f t="shared" si="254"/>
        <v>0</v>
      </c>
      <c r="N416" s="25">
        <f>N417</f>
        <v>0</v>
      </c>
      <c r="O416" s="25"/>
      <c r="P416" s="25"/>
      <c r="Q416" s="25">
        <f>Q417</f>
        <v>0</v>
      </c>
      <c r="R416" s="9">
        <v>5</v>
      </c>
      <c r="S416" s="25">
        <f>S417</f>
        <v>0</v>
      </c>
      <c r="T416" s="25"/>
      <c r="U416" s="25"/>
      <c r="V416" s="25">
        <f>V417</f>
        <v>0</v>
      </c>
      <c r="W416" s="9">
        <v>5</v>
      </c>
      <c r="X416" s="2"/>
    </row>
    <row r="417" spans="1:24" ht="25.5" outlineLevel="6">
      <c r="A417" s="7" t="s">
        <v>67</v>
      </c>
      <c r="B417" s="8" t="s">
        <v>34</v>
      </c>
      <c r="C417" s="8" t="s">
        <v>66</v>
      </c>
      <c r="D417" s="8" t="s">
        <v>283</v>
      </c>
      <c r="E417" s="8" t="s">
        <v>68</v>
      </c>
      <c r="F417" s="25">
        <v>5</v>
      </c>
      <c r="G417" s="25"/>
      <c r="H417" s="25"/>
      <c r="I417" s="25"/>
      <c r="J417" s="25"/>
      <c r="K417" s="50">
        <f t="shared" ref="K417" si="260">SUM(F417:J417)</f>
        <v>5</v>
      </c>
      <c r="L417" s="9">
        <v>5</v>
      </c>
      <c r="M417" s="35">
        <f t="shared" si="254"/>
        <v>0</v>
      </c>
      <c r="N417" s="25"/>
      <c r="O417" s="25"/>
      <c r="P417" s="25"/>
      <c r="Q417" s="30">
        <f t="shared" ref="Q417" si="261">SUM(N417:P417)</f>
        <v>0</v>
      </c>
      <c r="R417" s="9">
        <v>5</v>
      </c>
      <c r="S417" s="25"/>
      <c r="T417" s="25"/>
      <c r="U417" s="25"/>
      <c r="V417" s="30">
        <f t="shared" ref="V417" si="262">SUM(S417:U417)</f>
        <v>0</v>
      </c>
      <c r="W417" s="9">
        <v>5</v>
      </c>
      <c r="X417" s="2"/>
    </row>
    <row r="418" spans="1:24" ht="38.25" outlineLevel="3">
      <c r="A418" s="7" t="s">
        <v>284</v>
      </c>
      <c r="B418" s="8"/>
      <c r="C418" s="8"/>
      <c r="D418" s="8" t="s">
        <v>285</v>
      </c>
      <c r="E418" s="8"/>
      <c r="F418" s="25">
        <f>F419</f>
        <v>30</v>
      </c>
      <c r="G418" s="25"/>
      <c r="H418" s="25"/>
      <c r="I418" s="25"/>
      <c r="J418" s="25"/>
      <c r="K418" s="50">
        <f>K419</f>
        <v>30</v>
      </c>
      <c r="L418" s="9">
        <v>30</v>
      </c>
      <c r="M418" s="35">
        <f t="shared" si="254"/>
        <v>0</v>
      </c>
      <c r="N418" s="25">
        <f>N419</f>
        <v>0</v>
      </c>
      <c r="O418" s="25"/>
      <c r="P418" s="25"/>
      <c r="Q418" s="25">
        <f>Q419</f>
        <v>0</v>
      </c>
      <c r="R418" s="9">
        <v>30</v>
      </c>
      <c r="S418" s="25">
        <f>S419</f>
        <v>0</v>
      </c>
      <c r="T418" s="25"/>
      <c r="U418" s="25"/>
      <c r="V418" s="25">
        <f>V419</f>
        <v>0</v>
      </c>
      <c r="W418" s="9">
        <v>30</v>
      </c>
      <c r="X418" s="2"/>
    </row>
    <row r="419" spans="1:24" ht="38.25" outlineLevel="4">
      <c r="A419" s="7" t="s">
        <v>280</v>
      </c>
      <c r="B419" s="8" t="s">
        <v>34</v>
      </c>
      <c r="C419" s="8" t="s">
        <v>66</v>
      </c>
      <c r="D419" s="8" t="s">
        <v>285</v>
      </c>
      <c r="E419" s="8"/>
      <c r="F419" s="25">
        <f>F420</f>
        <v>30</v>
      </c>
      <c r="G419" s="25"/>
      <c r="H419" s="25"/>
      <c r="I419" s="25"/>
      <c r="J419" s="25"/>
      <c r="K419" s="50">
        <f>K420</f>
        <v>30</v>
      </c>
      <c r="L419" s="9">
        <v>30</v>
      </c>
      <c r="M419" s="35">
        <f t="shared" si="254"/>
        <v>0</v>
      </c>
      <c r="N419" s="25">
        <f>N420</f>
        <v>0</v>
      </c>
      <c r="O419" s="25"/>
      <c r="P419" s="25"/>
      <c r="Q419" s="25">
        <f>Q420</f>
        <v>0</v>
      </c>
      <c r="R419" s="9">
        <v>30</v>
      </c>
      <c r="S419" s="25">
        <f>S420</f>
        <v>0</v>
      </c>
      <c r="T419" s="25"/>
      <c r="U419" s="25"/>
      <c r="V419" s="25">
        <f>V420</f>
        <v>0</v>
      </c>
      <c r="W419" s="9">
        <v>30</v>
      </c>
      <c r="X419" s="2"/>
    </row>
    <row r="420" spans="1:24" ht="25.5" outlineLevel="5">
      <c r="A420" s="7" t="s">
        <v>281</v>
      </c>
      <c r="B420" s="8" t="s">
        <v>34</v>
      </c>
      <c r="C420" s="8" t="s">
        <v>66</v>
      </c>
      <c r="D420" s="8" t="s">
        <v>285</v>
      </c>
      <c r="E420" s="8"/>
      <c r="F420" s="25">
        <f>F421</f>
        <v>30</v>
      </c>
      <c r="G420" s="25"/>
      <c r="H420" s="25"/>
      <c r="I420" s="25"/>
      <c r="J420" s="25"/>
      <c r="K420" s="50">
        <f>K421</f>
        <v>30</v>
      </c>
      <c r="L420" s="9">
        <v>30</v>
      </c>
      <c r="M420" s="35">
        <f t="shared" si="254"/>
        <v>0</v>
      </c>
      <c r="N420" s="25">
        <f>N421</f>
        <v>0</v>
      </c>
      <c r="O420" s="25"/>
      <c r="P420" s="25"/>
      <c r="Q420" s="25">
        <f>Q421</f>
        <v>0</v>
      </c>
      <c r="R420" s="9">
        <v>30</v>
      </c>
      <c r="S420" s="25">
        <f>S421</f>
        <v>0</v>
      </c>
      <c r="T420" s="25"/>
      <c r="U420" s="25"/>
      <c r="V420" s="25">
        <f>V421</f>
        <v>0</v>
      </c>
      <c r="W420" s="9">
        <v>30</v>
      </c>
      <c r="X420" s="2"/>
    </row>
    <row r="421" spans="1:24" ht="25.5" outlineLevel="6">
      <c r="A421" s="7" t="s">
        <v>67</v>
      </c>
      <c r="B421" s="8" t="s">
        <v>34</v>
      </c>
      <c r="C421" s="8" t="s">
        <v>66</v>
      </c>
      <c r="D421" s="8" t="s">
        <v>285</v>
      </c>
      <c r="E421" s="8" t="s">
        <v>68</v>
      </c>
      <c r="F421" s="25">
        <v>30</v>
      </c>
      <c r="G421" s="25"/>
      <c r="H421" s="25"/>
      <c r="I421" s="25"/>
      <c r="J421" s="25"/>
      <c r="K421" s="50">
        <f t="shared" ref="K421" si="263">SUM(F421:J421)</f>
        <v>30</v>
      </c>
      <c r="L421" s="9">
        <v>30</v>
      </c>
      <c r="M421" s="35">
        <f t="shared" si="254"/>
        <v>0</v>
      </c>
      <c r="N421" s="25"/>
      <c r="O421" s="25"/>
      <c r="P421" s="25"/>
      <c r="Q421" s="30">
        <f t="shared" ref="Q421" si="264">SUM(N421:P421)</f>
        <v>0</v>
      </c>
      <c r="R421" s="9">
        <v>30</v>
      </c>
      <c r="S421" s="25"/>
      <c r="T421" s="25"/>
      <c r="U421" s="25"/>
      <c r="V421" s="30">
        <f t="shared" ref="V421" si="265">SUM(S421:U421)</f>
        <v>0</v>
      </c>
      <c r="W421" s="9">
        <v>30</v>
      </c>
      <c r="X421" s="2"/>
    </row>
    <row r="422" spans="1:24" ht="25.5" outlineLevel="1">
      <c r="A422" s="7" t="s">
        <v>286</v>
      </c>
      <c r="B422" s="8"/>
      <c r="C422" s="8"/>
      <c r="D422" s="8" t="s">
        <v>287</v>
      </c>
      <c r="E422" s="8"/>
      <c r="F422" s="25">
        <f>F423</f>
        <v>4959.45</v>
      </c>
      <c r="G422" s="25"/>
      <c r="H422" s="25"/>
      <c r="I422" s="25"/>
      <c r="J422" s="25"/>
      <c r="K422" s="50">
        <f>K423</f>
        <v>4959.45</v>
      </c>
      <c r="L422" s="9">
        <v>4959.45</v>
      </c>
      <c r="M422" s="35">
        <f t="shared" si="254"/>
        <v>0</v>
      </c>
      <c r="N422" s="25">
        <f>N423</f>
        <v>0</v>
      </c>
      <c r="O422" s="25"/>
      <c r="P422" s="25"/>
      <c r="Q422" s="25">
        <f>Q423</f>
        <v>0</v>
      </c>
      <c r="R422" s="9">
        <v>4906.1499999999996</v>
      </c>
      <c r="S422" s="25">
        <f>S423</f>
        <v>0</v>
      </c>
      <c r="T422" s="25"/>
      <c r="U422" s="25"/>
      <c r="V422" s="25">
        <f>V423</f>
        <v>0</v>
      </c>
      <c r="W422" s="9">
        <v>4906.1499999999996</v>
      </c>
      <c r="X422" s="2"/>
    </row>
    <row r="423" spans="1:24" ht="25.5" outlineLevel="2">
      <c r="A423" s="7" t="s">
        <v>288</v>
      </c>
      <c r="B423" s="8"/>
      <c r="C423" s="8"/>
      <c r="D423" s="8" t="s">
        <v>289</v>
      </c>
      <c r="E423" s="8"/>
      <c r="F423" s="25">
        <f>F424</f>
        <v>4959.45</v>
      </c>
      <c r="G423" s="25"/>
      <c r="H423" s="25"/>
      <c r="I423" s="25"/>
      <c r="J423" s="25"/>
      <c r="K423" s="50">
        <f>K424</f>
        <v>4959.45</v>
      </c>
      <c r="L423" s="9">
        <v>4959.45</v>
      </c>
      <c r="M423" s="35">
        <f t="shared" si="254"/>
        <v>0</v>
      </c>
      <c r="N423" s="25">
        <f>N424</f>
        <v>0</v>
      </c>
      <c r="O423" s="25"/>
      <c r="P423" s="25"/>
      <c r="Q423" s="25">
        <f>Q424</f>
        <v>0</v>
      </c>
      <c r="R423" s="9">
        <v>4906.1499999999996</v>
      </c>
      <c r="S423" s="25">
        <f>S424</f>
        <v>0</v>
      </c>
      <c r="T423" s="25"/>
      <c r="U423" s="25"/>
      <c r="V423" s="25">
        <f>V424</f>
        <v>0</v>
      </c>
      <c r="W423" s="9">
        <v>4906.1499999999996</v>
      </c>
      <c r="X423" s="2"/>
    </row>
    <row r="424" spans="1:24" ht="38.25" outlineLevel="3">
      <c r="A424" s="7" t="s">
        <v>290</v>
      </c>
      <c r="B424" s="8"/>
      <c r="C424" s="8"/>
      <c r="D424" s="8" t="s">
        <v>291</v>
      </c>
      <c r="E424" s="8"/>
      <c r="F424" s="25">
        <f>F425</f>
        <v>4959.45</v>
      </c>
      <c r="G424" s="25"/>
      <c r="H424" s="25"/>
      <c r="I424" s="25"/>
      <c r="J424" s="25"/>
      <c r="K424" s="50">
        <f>K425</f>
        <v>4959.45</v>
      </c>
      <c r="L424" s="9">
        <v>4959.45</v>
      </c>
      <c r="M424" s="35">
        <f t="shared" si="254"/>
        <v>0</v>
      </c>
      <c r="N424" s="25">
        <f>N425</f>
        <v>0</v>
      </c>
      <c r="O424" s="25"/>
      <c r="P424" s="25"/>
      <c r="Q424" s="25">
        <f>Q425</f>
        <v>0</v>
      </c>
      <c r="R424" s="9">
        <v>4906.1499999999996</v>
      </c>
      <c r="S424" s="25">
        <f>S425</f>
        <v>0</v>
      </c>
      <c r="T424" s="25"/>
      <c r="U424" s="25"/>
      <c r="V424" s="25">
        <f>V425</f>
        <v>0</v>
      </c>
      <c r="W424" s="9">
        <v>4906.1499999999996</v>
      </c>
      <c r="X424" s="2"/>
    </row>
    <row r="425" spans="1:24" ht="38.25" outlineLevel="4">
      <c r="A425" s="7" t="s">
        <v>280</v>
      </c>
      <c r="B425" s="8" t="s">
        <v>34</v>
      </c>
      <c r="C425" s="8" t="s">
        <v>66</v>
      </c>
      <c r="D425" s="8" t="s">
        <v>291</v>
      </c>
      <c r="E425" s="8"/>
      <c r="F425" s="25">
        <f>F426</f>
        <v>4959.45</v>
      </c>
      <c r="G425" s="25"/>
      <c r="H425" s="25"/>
      <c r="I425" s="25"/>
      <c r="J425" s="25"/>
      <c r="K425" s="50">
        <f>K426</f>
        <v>4959.45</v>
      </c>
      <c r="L425" s="9">
        <v>4959.45</v>
      </c>
      <c r="M425" s="35">
        <f t="shared" si="254"/>
        <v>0</v>
      </c>
      <c r="N425" s="25">
        <f>N426</f>
        <v>0</v>
      </c>
      <c r="O425" s="25"/>
      <c r="P425" s="25"/>
      <c r="Q425" s="25">
        <f>Q426</f>
        <v>0</v>
      </c>
      <c r="R425" s="9">
        <v>4906.1499999999996</v>
      </c>
      <c r="S425" s="25">
        <f>S426</f>
        <v>0</v>
      </c>
      <c r="T425" s="25"/>
      <c r="U425" s="25"/>
      <c r="V425" s="25">
        <f>V426</f>
        <v>0</v>
      </c>
      <c r="W425" s="9">
        <v>4906.1499999999996</v>
      </c>
      <c r="X425" s="2"/>
    </row>
    <row r="426" spans="1:24" ht="25.5" outlineLevel="5">
      <c r="A426" s="7" t="s">
        <v>281</v>
      </c>
      <c r="B426" s="8" t="s">
        <v>34</v>
      </c>
      <c r="C426" s="8" t="s">
        <v>66</v>
      </c>
      <c r="D426" s="8" t="s">
        <v>291</v>
      </c>
      <c r="E426" s="8"/>
      <c r="F426" s="25">
        <f>F427+F428</f>
        <v>4959.45</v>
      </c>
      <c r="G426" s="25"/>
      <c r="H426" s="25"/>
      <c r="I426" s="25"/>
      <c r="J426" s="25"/>
      <c r="K426" s="50">
        <f>K427+K428</f>
        <v>4959.45</v>
      </c>
      <c r="L426" s="9">
        <v>4959.45</v>
      </c>
      <c r="M426" s="35">
        <f t="shared" si="254"/>
        <v>0</v>
      </c>
      <c r="N426" s="25">
        <f>N427+N428</f>
        <v>0</v>
      </c>
      <c r="O426" s="25"/>
      <c r="P426" s="25"/>
      <c r="Q426" s="25">
        <f>Q427+Q428</f>
        <v>0</v>
      </c>
      <c r="R426" s="9">
        <v>4906.1499999999996</v>
      </c>
      <c r="S426" s="25">
        <f>S427+S428</f>
        <v>0</v>
      </c>
      <c r="T426" s="25"/>
      <c r="U426" s="25"/>
      <c r="V426" s="25">
        <f>V427+V428</f>
        <v>0</v>
      </c>
      <c r="W426" s="9">
        <v>4906.1499999999996</v>
      </c>
      <c r="X426" s="2"/>
    </row>
    <row r="427" spans="1:24" outlineLevel="6">
      <c r="A427" s="7" t="s">
        <v>292</v>
      </c>
      <c r="B427" s="8" t="s">
        <v>34</v>
      </c>
      <c r="C427" s="8" t="s">
        <v>66</v>
      </c>
      <c r="D427" s="8" t="s">
        <v>291</v>
      </c>
      <c r="E427" s="8" t="s">
        <v>293</v>
      </c>
      <c r="F427" s="25">
        <v>4441.7299999999996</v>
      </c>
      <c r="G427" s="25"/>
      <c r="H427" s="25"/>
      <c r="I427" s="25"/>
      <c r="J427" s="25"/>
      <c r="K427" s="50">
        <f t="shared" ref="K427:K428" si="266">SUM(F427:J427)</f>
        <v>4441.7299999999996</v>
      </c>
      <c r="L427" s="9">
        <v>4441.7299999999996</v>
      </c>
      <c r="M427" s="35">
        <f t="shared" si="254"/>
        <v>0</v>
      </c>
      <c r="N427" s="25"/>
      <c r="O427" s="25"/>
      <c r="P427" s="25"/>
      <c r="Q427" s="30">
        <f t="shared" ref="Q427:Q428" si="267">SUM(N427:P427)</f>
        <v>0</v>
      </c>
      <c r="R427" s="9">
        <v>4441.7299999999996</v>
      </c>
      <c r="S427" s="25"/>
      <c r="T427" s="25"/>
      <c r="U427" s="25"/>
      <c r="V427" s="30">
        <f t="shared" ref="V427:V428" si="268">SUM(S427:U427)</f>
        <v>0</v>
      </c>
      <c r="W427" s="9">
        <v>4441.7299999999996</v>
      </c>
      <c r="X427" s="2"/>
    </row>
    <row r="428" spans="1:24" ht="25.5" outlineLevel="6">
      <c r="A428" s="7" t="s">
        <v>67</v>
      </c>
      <c r="B428" s="8" t="s">
        <v>34</v>
      </c>
      <c r="C428" s="8" t="s">
        <v>66</v>
      </c>
      <c r="D428" s="8" t="s">
        <v>291</v>
      </c>
      <c r="E428" s="8" t="s">
        <v>68</v>
      </c>
      <c r="F428" s="25">
        <v>517.72</v>
      </c>
      <c r="G428" s="25"/>
      <c r="H428" s="25"/>
      <c r="I428" s="25"/>
      <c r="J428" s="25"/>
      <c r="K428" s="50">
        <f t="shared" si="266"/>
        <v>517.72</v>
      </c>
      <c r="L428" s="9">
        <v>517.72</v>
      </c>
      <c r="M428" s="35">
        <f t="shared" si="254"/>
        <v>0</v>
      </c>
      <c r="N428" s="25"/>
      <c r="O428" s="25"/>
      <c r="P428" s="25"/>
      <c r="Q428" s="30">
        <f t="shared" si="267"/>
        <v>0</v>
      </c>
      <c r="R428" s="9">
        <v>464.42</v>
      </c>
      <c r="S428" s="25"/>
      <c r="T428" s="25"/>
      <c r="U428" s="25"/>
      <c r="V428" s="30">
        <f t="shared" si="268"/>
        <v>0</v>
      </c>
      <c r="W428" s="9">
        <v>464.42</v>
      </c>
      <c r="X428" s="2"/>
    </row>
    <row r="429" spans="1:24" ht="38.25" outlineLevel="1">
      <c r="A429" s="7" t="s">
        <v>294</v>
      </c>
      <c r="B429" s="8"/>
      <c r="C429" s="8"/>
      <c r="D429" s="8" t="s">
        <v>295</v>
      </c>
      <c r="E429" s="8"/>
      <c r="F429" s="25">
        <f>F430</f>
        <v>5003.1500000000005</v>
      </c>
      <c r="G429" s="25"/>
      <c r="H429" s="25"/>
      <c r="I429" s="25"/>
      <c r="J429" s="25"/>
      <c r="K429" s="50">
        <f>K430</f>
        <v>5458.8499999999995</v>
      </c>
      <c r="L429" s="9">
        <v>5458.85</v>
      </c>
      <c r="M429" s="35">
        <f t="shared" si="254"/>
        <v>0</v>
      </c>
      <c r="N429" s="25">
        <f>N430</f>
        <v>0</v>
      </c>
      <c r="O429" s="25"/>
      <c r="P429" s="25"/>
      <c r="Q429" s="25">
        <f>Q430</f>
        <v>0</v>
      </c>
      <c r="R429" s="9">
        <v>4383.46</v>
      </c>
      <c r="S429" s="25">
        <f>S430</f>
        <v>0</v>
      </c>
      <c r="T429" s="25"/>
      <c r="U429" s="25"/>
      <c r="V429" s="25">
        <f>V430</f>
        <v>0</v>
      </c>
      <c r="W429" s="9">
        <v>4429.66</v>
      </c>
      <c r="X429" s="2"/>
    </row>
    <row r="430" spans="1:24" ht="38.25" outlineLevel="2">
      <c r="A430" s="7" t="s">
        <v>296</v>
      </c>
      <c r="B430" s="8"/>
      <c r="C430" s="8"/>
      <c r="D430" s="8" t="s">
        <v>297</v>
      </c>
      <c r="E430" s="8"/>
      <c r="F430" s="25">
        <f>F431+F436+F441</f>
        <v>5003.1500000000005</v>
      </c>
      <c r="G430" s="25"/>
      <c r="H430" s="25"/>
      <c r="I430" s="25"/>
      <c r="J430" s="25"/>
      <c r="K430" s="50">
        <f>K431+K436+K441</f>
        <v>5458.8499999999995</v>
      </c>
      <c r="L430" s="9">
        <v>5458.85</v>
      </c>
      <c r="M430" s="35">
        <f t="shared" si="254"/>
        <v>0</v>
      </c>
      <c r="N430" s="25">
        <f>N431+N436+N441</f>
        <v>0</v>
      </c>
      <c r="O430" s="25"/>
      <c r="P430" s="25"/>
      <c r="Q430" s="25">
        <f>Q431+Q436+Q441</f>
        <v>0</v>
      </c>
      <c r="R430" s="9">
        <v>4383.46</v>
      </c>
      <c r="S430" s="25">
        <f>S431+S436+S441</f>
        <v>0</v>
      </c>
      <c r="T430" s="25"/>
      <c r="U430" s="25"/>
      <c r="V430" s="25">
        <f>V431+V436+V441</f>
        <v>0</v>
      </c>
      <c r="W430" s="9">
        <v>4429.66</v>
      </c>
      <c r="X430" s="2"/>
    </row>
    <row r="431" spans="1:24" ht="38.25" outlineLevel="3">
      <c r="A431" s="7" t="s">
        <v>298</v>
      </c>
      <c r="B431" s="8"/>
      <c r="C431" s="8"/>
      <c r="D431" s="8" t="s">
        <v>299</v>
      </c>
      <c r="E431" s="8"/>
      <c r="F431" s="25">
        <f>F432</f>
        <v>657.9</v>
      </c>
      <c r="G431" s="25"/>
      <c r="H431" s="25"/>
      <c r="I431" s="25"/>
      <c r="J431" s="25"/>
      <c r="K431" s="50">
        <f>K432</f>
        <v>657.9</v>
      </c>
      <c r="L431" s="9">
        <v>657.9</v>
      </c>
      <c r="M431" s="35">
        <f t="shared" si="254"/>
        <v>0</v>
      </c>
      <c r="N431" s="25">
        <f>N432</f>
        <v>0</v>
      </c>
      <c r="O431" s="25"/>
      <c r="P431" s="25"/>
      <c r="Q431" s="25">
        <f>Q432</f>
        <v>0</v>
      </c>
      <c r="R431" s="9">
        <v>672.7</v>
      </c>
      <c r="S431" s="25">
        <f>S432</f>
        <v>0</v>
      </c>
      <c r="T431" s="25"/>
      <c r="U431" s="25"/>
      <c r="V431" s="25">
        <f>V432</f>
        <v>0</v>
      </c>
      <c r="W431" s="9">
        <v>718.9</v>
      </c>
      <c r="X431" s="2"/>
    </row>
    <row r="432" spans="1:24" outlineLevel="4">
      <c r="A432" s="7" t="s">
        <v>300</v>
      </c>
      <c r="B432" s="8" t="s">
        <v>26</v>
      </c>
      <c r="C432" s="8" t="s">
        <v>34</v>
      </c>
      <c r="D432" s="8" t="s">
        <v>299</v>
      </c>
      <c r="E432" s="8"/>
      <c r="F432" s="25">
        <f>F433</f>
        <v>657.9</v>
      </c>
      <c r="G432" s="25"/>
      <c r="H432" s="25"/>
      <c r="I432" s="25"/>
      <c r="J432" s="25"/>
      <c r="K432" s="50">
        <f>K433</f>
        <v>657.9</v>
      </c>
      <c r="L432" s="9">
        <v>657.9</v>
      </c>
      <c r="M432" s="35">
        <f t="shared" si="254"/>
        <v>0</v>
      </c>
      <c r="N432" s="25">
        <f>N433</f>
        <v>0</v>
      </c>
      <c r="O432" s="25"/>
      <c r="P432" s="25"/>
      <c r="Q432" s="25">
        <f>Q433</f>
        <v>0</v>
      </c>
      <c r="R432" s="9">
        <v>672.7</v>
      </c>
      <c r="S432" s="25">
        <f>S433</f>
        <v>0</v>
      </c>
      <c r="T432" s="25"/>
      <c r="U432" s="25"/>
      <c r="V432" s="25">
        <f>V433</f>
        <v>0</v>
      </c>
      <c r="W432" s="9">
        <v>718.9</v>
      </c>
      <c r="X432" s="2"/>
    </row>
    <row r="433" spans="1:24" outlineLevel="5">
      <c r="A433" s="7" t="s">
        <v>301</v>
      </c>
      <c r="B433" s="8" t="s">
        <v>26</v>
      </c>
      <c r="C433" s="8" t="s">
        <v>34</v>
      </c>
      <c r="D433" s="8" t="s">
        <v>299</v>
      </c>
      <c r="E433" s="8"/>
      <c r="F433" s="25">
        <f>F434+F435</f>
        <v>657.9</v>
      </c>
      <c r="G433" s="25"/>
      <c r="H433" s="25"/>
      <c r="I433" s="25"/>
      <c r="J433" s="25"/>
      <c r="K433" s="50">
        <f>K434+K435</f>
        <v>657.9</v>
      </c>
      <c r="L433" s="9">
        <v>657.9</v>
      </c>
      <c r="M433" s="35">
        <f t="shared" si="254"/>
        <v>0</v>
      </c>
      <c r="N433" s="25">
        <f>N434+N435</f>
        <v>0</v>
      </c>
      <c r="O433" s="25"/>
      <c r="P433" s="25"/>
      <c r="Q433" s="25">
        <f>Q434+Q435</f>
        <v>0</v>
      </c>
      <c r="R433" s="9">
        <v>672.7</v>
      </c>
      <c r="S433" s="25">
        <f>S434+S435</f>
        <v>0</v>
      </c>
      <c r="T433" s="25"/>
      <c r="U433" s="25"/>
      <c r="V433" s="25">
        <f>V434+V435</f>
        <v>0</v>
      </c>
      <c r="W433" s="9">
        <v>718.9</v>
      </c>
      <c r="X433" s="2"/>
    </row>
    <row r="434" spans="1:24" ht="25.5" outlineLevel="6">
      <c r="A434" s="7" t="s">
        <v>110</v>
      </c>
      <c r="B434" s="8" t="s">
        <v>26</v>
      </c>
      <c r="C434" s="8" t="s">
        <v>34</v>
      </c>
      <c r="D434" s="8" t="s">
        <v>299</v>
      </c>
      <c r="E434" s="8" t="s">
        <v>111</v>
      </c>
      <c r="F434" s="25">
        <v>628.11</v>
      </c>
      <c r="G434" s="25"/>
      <c r="H434" s="25"/>
      <c r="I434" s="25"/>
      <c r="J434" s="25"/>
      <c r="K434" s="50">
        <f t="shared" ref="K434:K435" si="269">SUM(F434:J434)</f>
        <v>628.11</v>
      </c>
      <c r="L434" s="9">
        <v>628.11</v>
      </c>
      <c r="M434" s="35">
        <f t="shared" si="254"/>
        <v>0</v>
      </c>
      <c r="N434" s="25"/>
      <c r="O434" s="25"/>
      <c r="P434" s="25"/>
      <c r="Q434" s="30">
        <f t="shared" ref="Q434:Q435" si="270">SUM(N434:P434)</f>
        <v>0</v>
      </c>
      <c r="R434" s="9">
        <v>643.96</v>
      </c>
      <c r="S434" s="25"/>
      <c r="T434" s="25"/>
      <c r="U434" s="25"/>
      <c r="V434" s="30">
        <f t="shared" ref="V434:V435" si="271">SUM(S434:U434)</f>
        <v>0</v>
      </c>
      <c r="W434" s="9">
        <v>688.47</v>
      </c>
      <c r="X434" s="2"/>
    </row>
    <row r="435" spans="1:24" ht="25.5" outlineLevel="6">
      <c r="A435" s="7" t="s">
        <v>67</v>
      </c>
      <c r="B435" s="8" t="s">
        <v>26</v>
      </c>
      <c r="C435" s="8" t="s">
        <v>34</v>
      </c>
      <c r="D435" s="8" t="s">
        <v>299</v>
      </c>
      <c r="E435" s="8" t="s">
        <v>68</v>
      </c>
      <c r="F435" s="25">
        <v>29.79</v>
      </c>
      <c r="G435" s="25"/>
      <c r="H435" s="25"/>
      <c r="I435" s="25"/>
      <c r="J435" s="25"/>
      <c r="K435" s="50">
        <f t="shared" si="269"/>
        <v>29.79</v>
      </c>
      <c r="L435" s="9">
        <v>29.79</v>
      </c>
      <c r="M435" s="35">
        <f t="shared" si="254"/>
        <v>0</v>
      </c>
      <c r="N435" s="25"/>
      <c r="O435" s="25"/>
      <c r="P435" s="25"/>
      <c r="Q435" s="30">
        <f t="shared" si="270"/>
        <v>0</v>
      </c>
      <c r="R435" s="9">
        <v>28.74</v>
      </c>
      <c r="S435" s="25"/>
      <c r="T435" s="25"/>
      <c r="U435" s="25"/>
      <c r="V435" s="30">
        <f t="shared" si="271"/>
        <v>0</v>
      </c>
      <c r="W435" s="9">
        <v>30.43</v>
      </c>
      <c r="X435" s="2"/>
    </row>
    <row r="436" spans="1:24" ht="38.25" outlineLevel="3">
      <c r="A436" s="7" t="s">
        <v>302</v>
      </c>
      <c r="B436" s="8"/>
      <c r="C436" s="8"/>
      <c r="D436" s="8" t="s">
        <v>303</v>
      </c>
      <c r="E436" s="8"/>
      <c r="F436" s="25">
        <f>F437</f>
        <v>3160.76</v>
      </c>
      <c r="G436" s="25"/>
      <c r="H436" s="25"/>
      <c r="I436" s="25"/>
      <c r="J436" s="25"/>
      <c r="K436" s="50">
        <f>K437</f>
        <v>3616.46</v>
      </c>
      <c r="L436" s="9">
        <v>3616.46</v>
      </c>
      <c r="M436" s="35">
        <f t="shared" si="254"/>
        <v>0</v>
      </c>
      <c r="N436" s="25">
        <f>N437</f>
        <v>0</v>
      </c>
      <c r="O436" s="25"/>
      <c r="P436" s="25"/>
      <c r="Q436" s="25">
        <f>Q437</f>
        <v>0</v>
      </c>
      <c r="R436" s="9">
        <v>3160.76</v>
      </c>
      <c r="S436" s="25">
        <f>S437</f>
        <v>0</v>
      </c>
      <c r="T436" s="25"/>
      <c r="U436" s="25"/>
      <c r="V436" s="25">
        <f>V437</f>
        <v>0</v>
      </c>
      <c r="W436" s="9">
        <v>3160.76</v>
      </c>
      <c r="X436" s="2"/>
    </row>
    <row r="437" spans="1:24" ht="38.25" outlineLevel="4">
      <c r="A437" s="7" t="s">
        <v>280</v>
      </c>
      <c r="B437" s="8" t="s">
        <v>34</v>
      </c>
      <c r="C437" s="8" t="s">
        <v>66</v>
      </c>
      <c r="D437" s="8" t="s">
        <v>303</v>
      </c>
      <c r="E437" s="8"/>
      <c r="F437" s="25">
        <f>F438</f>
        <v>3160.76</v>
      </c>
      <c r="G437" s="25"/>
      <c r="H437" s="25"/>
      <c r="I437" s="25"/>
      <c r="J437" s="25"/>
      <c r="K437" s="50">
        <f>K438</f>
        <v>3616.46</v>
      </c>
      <c r="L437" s="9">
        <v>3616.46</v>
      </c>
      <c r="M437" s="35">
        <f t="shared" si="254"/>
        <v>0</v>
      </c>
      <c r="N437" s="25">
        <f>N438</f>
        <v>0</v>
      </c>
      <c r="O437" s="25"/>
      <c r="P437" s="25"/>
      <c r="Q437" s="25">
        <f>Q438</f>
        <v>0</v>
      </c>
      <c r="R437" s="9">
        <v>3160.76</v>
      </c>
      <c r="S437" s="25">
        <f>S438</f>
        <v>0</v>
      </c>
      <c r="T437" s="25"/>
      <c r="U437" s="25"/>
      <c r="V437" s="25">
        <f>V438</f>
        <v>0</v>
      </c>
      <c r="W437" s="9">
        <v>3160.76</v>
      </c>
      <c r="X437" s="2"/>
    </row>
    <row r="438" spans="1:24" ht="25.5" outlineLevel="5">
      <c r="A438" s="7" t="s">
        <v>281</v>
      </c>
      <c r="B438" s="8" t="s">
        <v>34</v>
      </c>
      <c r="C438" s="8" t="s">
        <v>66</v>
      </c>
      <c r="D438" s="8" t="s">
        <v>303</v>
      </c>
      <c r="E438" s="8"/>
      <c r="F438" s="25">
        <f>F439+F440</f>
        <v>3160.76</v>
      </c>
      <c r="G438" s="25"/>
      <c r="H438" s="25"/>
      <c r="I438" s="25"/>
      <c r="J438" s="25"/>
      <c r="K438" s="50">
        <f>K439+K440</f>
        <v>3616.46</v>
      </c>
      <c r="L438" s="9">
        <v>3616.46</v>
      </c>
      <c r="M438" s="35">
        <f t="shared" si="254"/>
        <v>0</v>
      </c>
      <c r="N438" s="25">
        <f>N439+N440</f>
        <v>0</v>
      </c>
      <c r="O438" s="25"/>
      <c r="P438" s="25"/>
      <c r="Q438" s="25">
        <f>Q439+Q440</f>
        <v>0</v>
      </c>
      <c r="R438" s="9">
        <v>3160.76</v>
      </c>
      <c r="S438" s="25">
        <f>S439+S440</f>
        <v>0</v>
      </c>
      <c r="T438" s="25"/>
      <c r="U438" s="25"/>
      <c r="V438" s="25">
        <f>V439+V440</f>
        <v>0</v>
      </c>
      <c r="W438" s="9">
        <v>3160.76</v>
      </c>
      <c r="X438" s="2"/>
    </row>
    <row r="439" spans="1:24" outlineLevel="6">
      <c r="A439" s="7" t="s">
        <v>292</v>
      </c>
      <c r="B439" s="8" t="s">
        <v>34</v>
      </c>
      <c r="C439" s="8" t="s">
        <v>66</v>
      </c>
      <c r="D439" s="8" t="s">
        <v>303</v>
      </c>
      <c r="E439" s="8" t="s">
        <v>293</v>
      </c>
      <c r="F439" s="25">
        <v>3100.05</v>
      </c>
      <c r="G439" s="25"/>
      <c r="H439" s="25"/>
      <c r="I439" s="25"/>
      <c r="J439" s="25"/>
      <c r="K439" s="50">
        <f t="shared" ref="K439:K440" si="272">SUM(F439:J439)</f>
        <v>3100.05</v>
      </c>
      <c r="L439" s="9">
        <v>3100.05</v>
      </c>
      <c r="M439" s="35">
        <f t="shared" si="254"/>
        <v>0</v>
      </c>
      <c r="N439" s="25"/>
      <c r="O439" s="25"/>
      <c r="P439" s="25"/>
      <c r="Q439" s="30">
        <f t="shared" ref="Q439:Q440" si="273">SUM(N439:P439)</f>
        <v>0</v>
      </c>
      <c r="R439" s="9">
        <v>3100.05</v>
      </c>
      <c r="S439" s="25"/>
      <c r="T439" s="25"/>
      <c r="U439" s="25"/>
      <c r="V439" s="30">
        <f t="shared" ref="V439:V440" si="274">SUM(S439:U439)</f>
        <v>0</v>
      </c>
      <c r="W439" s="9">
        <v>3100.05</v>
      </c>
      <c r="X439" s="2"/>
    </row>
    <row r="440" spans="1:24" ht="25.5" outlineLevel="6">
      <c r="A440" s="7" t="s">
        <v>67</v>
      </c>
      <c r="B440" s="8" t="s">
        <v>34</v>
      </c>
      <c r="C440" s="8" t="s">
        <v>66</v>
      </c>
      <c r="D440" s="8" t="s">
        <v>303</v>
      </c>
      <c r="E440" s="8" t="s">
        <v>68</v>
      </c>
      <c r="F440" s="25">
        <v>60.71</v>
      </c>
      <c r="G440" s="25">
        <v>455.7</v>
      </c>
      <c r="H440" s="25"/>
      <c r="I440" s="25"/>
      <c r="J440" s="25"/>
      <c r="K440" s="50">
        <f t="shared" si="272"/>
        <v>516.41</v>
      </c>
      <c r="L440" s="9">
        <v>516.41</v>
      </c>
      <c r="M440" s="35">
        <f t="shared" si="254"/>
        <v>0</v>
      </c>
      <c r="N440" s="25"/>
      <c r="O440" s="25"/>
      <c r="P440" s="25"/>
      <c r="Q440" s="30">
        <f t="shared" si="273"/>
        <v>0</v>
      </c>
      <c r="R440" s="9">
        <v>60.71</v>
      </c>
      <c r="S440" s="25"/>
      <c r="T440" s="25"/>
      <c r="U440" s="25"/>
      <c r="V440" s="30">
        <f t="shared" si="274"/>
        <v>0</v>
      </c>
      <c r="W440" s="9">
        <v>60.71</v>
      </c>
      <c r="X440" s="2"/>
    </row>
    <row r="441" spans="1:24" ht="25.5" outlineLevel="3">
      <c r="A441" s="7" t="s">
        <v>304</v>
      </c>
      <c r="B441" s="8"/>
      <c r="C441" s="8"/>
      <c r="D441" s="8" t="s">
        <v>305</v>
      </c>
      <c r="E441" s="8"/>
      <c r="F441" s="25">
        <f>F442</f>
        <v>1184.49</v>
      </c>
      <c r="G441" s="25"/>
      <c r="H441" s="25"/>
      <c r="I441" s="25"/>
      <c r="J441" s="25"/>
      <c r="K441" s="50">
        <f>K442</f>
        <v>1184.49</v>
      </c>
      <c r="L441" s="9">
        <v>1184.49</v>
      </c>
      <c r="M441" s="35">
        <f t="shared" si="254"/>
        <v>0</v>
      </c>
      <c r="N441" s="25">
        <f>N442</f>
        <v>0</v>
      </c>
      <c r="O441" s="25"/>
      <c r="P441" s="25"/>
      <c r="Q441" s="25">
        <f>Q442</f>
        <v>0</v>
      </c>
      <c r="R441" s="9">
        <v>550</v>
      </c>
      <c r="S441" s="25">
        <f>S442</f>
        <v>0</v>
      </c>
      <c r="T441" s="25"/>
      <c r="U441" s="25"/>
      <c r="V441" s="25">
        <f>V442</f>
        <v>0</v>
      </c>
      <c r="W441" s="9">
        <v>550</v>
      </c>
      <c r="X441" s="2"/>
    </row>
    <row r="442" spans="1:24" ht="38.25" outlineLevel="4">
      <c r="A442" s="7" t="s">
        <v>280</v>
      </c>
      <c r="B442" s="8" t="s">
        <v>34</v>
      </c>
      <c r="C442" s="8" t="s">
        <v>66</v>
      </c>
      <c r="D442" s="8" t="s">
        <v>305</v>
      </c>
      <c r="E442" s="8"/>
      <c r="F442" s="25">
        <f>F443</f>
        <v>1184.49</v>
      </c>
      <c r="G442" s="25"/>
      <c r="H442" s="25"/>
      <c r="I442" s="25"/>
      <c r="J442" s="25"/>
      <c r="K442" s="50">
        <f>K443</f>
        <v>1184.49</v>
      </c>
      <c r="L442" s="9">
        <v>1184.49</v>
      </c>
      <c r="M442" s="35">
        <f t="shared" si="254"/>
        <v>0</v>
      </c>
      <c r="N442" s="25">
        <f>N443</f>
        <v>0</v>
      </c>
      <c r="O442" s="25"/>
      <c r="P442" s="25"/>
      <c r="Q442" s="25">
        <f>Q443</f>
        <v>0</v>
      </c>
      <c r="R442" s="9">
        <v>550</v>
      </c>
      <c r="S442" s="25">
        <f>S443</f>
        <v>0</v>
      </c>
      <c r="T442" s="25"/>
      <c r="U442" s="25"/>
      <c r="V442" s="25">
        <f>V443</f>
        <v>0</v>
      </c>
      <c r="W442" s="9">
        <v>550</v>
      </c>
      <c r="X442" s="2"/>
    </row>
    <row r="443" spans="1:24" ht="25.5" outlineLevel="5">
      <c r="A443" s="7" t="s">
        <v>281</v>
      </c>
      <c r="B443" s="8" t="s">
        <v>34</v>
      </c>
      <c r="C443" s="8" t="s">
        <v>66</v>
      </c>
      <c r="D443" s="8" t="s">
        <v>305</v>
      </c>
      <c r="E443" s="8"/>
      <c r="F443" s="25">
        <f>F444</f>
        <v>1184.49</v>
      </c>
      <c r="G443" s="25"/>
      <c r="H443" s="25"/>
      <c r="I443" s="25"/>
      <c r="J443" s="25"/>
      <c r="K443" s="50">
        <f>K444</f>
        <v>1184.49</v>
      </c>
      <c r="L443" s="9">
        <v>1184.49</v>
      </c>
      <c r="M443" s="35">
        <f t="shared" si="254"/>
        <v>0</v>
      </c>
      <c r="N443" s="25">
        <f>N444</f>
        <v>0</v>
      </c>
      <c r="O443" s="25"/>
      <c r="P443" s="25"/>
      <c r="Q443" s="25">
        <f>Q444</f>
        <v>0</v>
      </c>
      <c r="R443" s="9">
        <v>550</v>
      </c>
      <c r="S443" s="25">
        <f>S444</f>
        <v>0</v>
      </c>
      <c r="T443" s="25"/>
      <c r="U443" s="25"/>
      <c r="V443" s="25">
        <f>V444</f>
        <v>0</v>
      </c>
      <c r="W443" s="9">
        <v>550</v>
      </c>
      <c r="X443" s="2"/>
    </row>
    <row r="444" spans="1:24" ht="25.5" outlineLevel="6">
      <c r="A444" s="7" t="s">
        <v>67</v>
      </c>
      <c r="B444" s="8" t="s">
        <v>34</v>
      </c>
      <c r="C444" s="8" t="s">
        <v>66</v>
      </c>
      <c r="D444" s="8" t="s">
        <v>305</v>
      </c>
      <c r="E444" s="8" t="s">
        <v>68</v>
      </c>
      <c r="F444" s="25">
        <v>1184.49</v>
      </c>
      <c r="G444" s="25"/>
      <c r="H444" s="25"/>
      <c r="I444" s="25"/>
      <c r="J444" s="25"/>
      <c r="K444" s="50">
        <f t="shared" ref="K444" si="275">SUM(F444:J444)</f>
        <v>1184.49</v>
      </c>
      <c r="L444" s="9">
        <v>1184.49</v>
      </c>
      <c r="M444" s="35">
        <f t="shared" si="254"/>
        <v>0</v>
      </c>
      <c r="N444" s="25"/>
      <c r="O444" s="25"/>
      <c r="P444" s="25"/>
      <c r="Q444" s="30">
        <f t="shared" ref="Q444" si="276">SUM(N444:P444)</f>
        <v>0</v>
      </c>
      <c r="R444" s="9">
        <v>550</v>
      </c>
      <c r="S444" s="25"/>
      <c r="T444" s="25"/>
      <c r="U444" s="25"/>
      <c r="V444" s="30">
        <f t="shared" ref="V444" si="277">SUM(S444:U444)</f>
        <v>0</v>
      </c>
      <c r="W444" s="9">
        <v>550</v>
      </c>
      <c r="X444" s="2"/>
    </row>
    <row r="445" spans="1:24" s="18" customFormat="1" ht="14.25">
      <c r="A445" s="14" t="s">
        <v>306</v>
      </c>
      <c r="B445" s="15"/>
      <c r="C445" s="15"/>
      <c r="D445" s="15" t="s">
        <v>307</v>
      </c>
      <c r="E445" s="15"/>
      <c r="F445" s="24">
        <f>F446+F451+F469</f>
        <v>44433.169999999991</v>
      </c>
      <c r="G445" s="24"/>
      <c r="H445" s="24"/>
      <c r="I445" s="24"/>
      <c r="J445" s="24"/>
      <c r="K445" s="49">
        <f>K446+K451+K469</f>
        <v>44557.760000000002</v>
      </c>
      <c r="L445" s="16">
        <v>44557.757429999998</v>
      </c>
      <c r="M445" s="35">
        <f t="shared" si="254"/>
        <v>-2.5700000041979365E-3</v>
      </c>
      <c r="N445" s="24">
        <f>N446+N451+N469</f>
        <v>0</v>
      </c>
      <c r="O445" s="24"/>
      <c r="P445" s="24"/>
      <c r="Q445" s="24">
        <f>Q446+Q451+Q469</f>
        <v>0</v>
      </c>
      <c r="R445" s="16">
        <v>5993.68</v>
      </c>
      <c r="S445" s="24">
        <f>S446+S451+S469</f>
        <v>0</v>
      </c>
      <c r="T445" s="24"/>
      <c r="U445" s="24"/>
      <c r="V445" s="24">
        <f>V446+V451+V469</f>
        <v>0</v>
      </c>
      <c r="W445" s="16">
        <v>5993.68</v>
      </c>
      <c r="X445" s="17"/>
    </row>
    <row r="446" spans="1:24" ht="25.5" outlineLevel="2">
      <c r="A446" s="7" t="s">
        <v>308</v>
      </c>
      <c r="B446" s="8"/>
      <c r="C446" s="8"/>
      <c r="D446" s="8" t="s">
        <v>309</v>
      </c>
      <c r="E446" s="8"/>
      <c r="F446" s="25">
        <f>F447</f>
        <v>2000</v>
      </c>
      <c r="G446" s="25"/>
      <c r="H446" s="25"/>
      <c r="I446" s="25"/>
      <c r="J446" s="25"/>
      <c r="K446" s="50">
        <f>K447</f>
        <v>2000</v>
      </c>
      <c r="L446" s="9">
        <v>2000</v>
      </c>
      <c r="M446" s="35">
        <f t="shared" si="254"/>
        <v>0</v>
      </c>
      <c r="N446" s="25">
        <f>N447</f>
        <v>0</v>
      </c>
      <c r="O446" s="25"/>
      <c r="P446" s="25"/>
      <c r="Q446" s="25">
        <f>Q447</f>
        <v>0</v>
      </c>
      <c r="R446" s="9">
        <v>2000</v>
      </c>
      <c r="S446" s="25">
        <f>S447</f>
        <v>0</v>
      </c>
      <c r="T446" s="25"/>
      <c r="U446" s="25"/>
      <c r="V446" s="25">
        <f>V447</f>
        <v>0</v>
      </c>
      <c r="W446" s="9">
        <v>2000</v>
      </c>
      <c r="X446" s="2"/>
    </row>
    <row r="447" spans="1:24" ht="25.5" outlineLevel="3">
      <c r="A447" s="7" t="s">
        <v>310</v>
      </c>
      <c r="B447" s="8"/>
      <c r="C447" s="8"/>
      <c r="D447" s="8" t="s">
        <v>311</v>
      </c>
      <c r="E447" s="8"/>
      <c r="F447" s="25">
        <f>F448</f>
        <v>2000</v>
      </c>
      <c r="G447" s="25"/>
      <c r="H447" s="25"/>
      <c r="I447" s="25"/>
      <c r="J447" s="25"/>
      <c r="K447" s="50">
        <f>K448</f>
        <v>2000</v>
      </c>
      <c r="L447" s="9">
        <v>2000</v>
      </c>
      <c r="M447" s="35">
        <f t="shared" si="254"/>
        <v>0</v>
      </c>
      <c r="N447" s="25">
        <f>N448</f>
        <v>0</v>
      </c>
      <c r="O447" s="25"/>
      <c r="P447" s="25"/>
      <c r="Q447" s="25">
        <f>Q448</f>
        <v>0</v>
      </c>
      <c r="R447" s="9">
        <v>2000</v>
      </c>
      <c r="S447" s="25">
        <f>S448</f>
        <v>0</v>
      </c>
      <c r="T447" s="25"/>
      <c r="U447" s="25"/>
      <c r="V447" s="25">
        <f>V448</f>
        <v>0</v>
      </c>
      <c r="W447" s="9">
        <v>2000</v>
      </c>
      <c r="X447" s="2"/>
    </row>
    <row r="448" spans="1:24" outlineLevel="4">
      <c r="A448" s="7" t="s">
        <v>269</v>
      </c>
      <c r="B448" s="8" t="s">
        <v>167</v>
      </c>
      <c r="C448" s="8" t="s">
        <v>270</v>
      </c>
      <c r="D448" s="8" t="s">
        <v>311</v>
      </c>
      <c r="E448" s="8"/>
      <c r="F448" s="25">
        <f>F449</f>
        <v>2000</v>
      </c>
      <c r="G448" s="25"/>
      <c r="H448" s="25"/>
      <c r="I448" s="25"/>
      <c r="J448" s="25"/>
      <c r="K448" s="50">
        <f>K449</f>
        <v>2000</v>
      </c>
      <c r="L448" s="9">
        <v>2000</v>
      </c>
      <c r="M448" s="35">
        <f t="shared" si="254"/>
        <v>0</v>
      </c>
      <c r="N448" s="25">
        <f>N449</f>
        <v>0</v>
      </c>
      <c r="O448" s="25"/>
      <c r="P448" s="25"/>
      <c r="Q448" s="25">
        <f>Q449</f>
        <v>0</v>
      </c>
      <c r="R448" s="9">
        <v>2000</v>
      </c>
      <c r="S448" s="25">
        <f>S449</f>
        <v>0</v>
      </c>
      <c r="T448" s="25"/>
      <c r="U448" s="25"/>
      <c r="V448" s="25">
        <f>V449</f>
        <v>0</v>
      </c>
      <c r="W448" s="9">
        <v>2000</v>
      </c>
      <c r="X448" s="2"/>
    </row>
    <row r="449" spans="1:24" outlineLevel="5">
      <c r="A449" s="7" t="s">
        <v>271</v>
      </c>
      <c r="B449" s="8" t="s">
        <v>167</v>
      </c>
      <c r="C449" s="8" t="s">
        <v>270</v>
      </c>
      <c r="D449" s="8" t="s">
        <v>311</v>
      </c>
      <c r="E449" s="8"/>
      <c r="F449" s="25">
        <f>F450</f>
        <v>2000</v>
      </c>
      <c r="G449" s="25"/>
      <c r="H449" s="25"/>
      <c r="I449" s="25"/>
      <c r="J449" s="25"/>
      <c r="K449" s="50">
        <f>K450</f>
        <v>2000</v>
      </c>
      <c r="L449" s="9">
        <v>2000</v>
      </c>
      <c r="M449" s="35">
        <f t="shared" si="254"/>
        <v>0</v>
      </c>
      <c r="N449" s="25">
        <f>N450</f>
        <v>0</v>
      </c>
      <c r="O449" s="25"/>
      <c r="P449" s="25"/>
      <c r="Q449" s="25">
        <f>Q450</f>
        <v>0</v>
      </c>
      <c r="R449" s="9">
        <v>2000</v>
      </c>
      <c r="S449" s="25">
        <f>S450</f>
        <v>0</v>
      </c>
      <c r="T449" s="25"/>
      <c r="U449" s="25"/>
      <c r="V449" s="25">
        <f>V450</f>
        <v>0</v>
      </c>
      <c r="W449" s="9">
        <v>2000</v>
      </c>
      <c r="X449" s="2"/>
    </row>
    <row r="450" spans="1:24" ht="25.5" outlineLevel="6">
      <c r="A450" s="7" t="s">
        <v>67</v>
      </c>
      <c r="B450" s="8" t="s">
        <v>167</v>
      </c>
      <c r="C450" s="8" t="s">
        <v>270</v>
      </c>
      <c r="D450" s="8" t="s">
        <v>311</v>
      </c>
      <c r="E450" s="8" t="s">
        <v>68</v>
      </c>
      <c r="F450" s="25">
        <v>2000</v>
      </c>
      <c r="G450" s="25"/>
      <c r="H450" s="25"/>
      <c r="I450" s="25"/>
      <c r="J450" s="25"/>
      <c r="K450" s="50">
        <f t="shared" ref="K450" si="278">SUM(F450:J450)</f>
        <v>2000</v>
      </c>
      <c r="L450" s="9">
        <v>2000</v>
      </c>
      <c r="M450" s="35">
        <f t="shared" si="254"/>
        <v>0</v>
      </c>
      <c r="N450" s="25"/>
      <c r="O450" s="25"/>
      <c r="P450" s="25"/>
      <c r="Q450" s="30">
        <f t="shared" ref="Q450" si="279">SUM(N450:P450)</f>
        <v>0</v>
      </c>
      <c r="R450" s="9">
        <v>2000</v>
      </c>
      <c r="S450" s="25"/>
      <c r="T450" s="25"/>
      <c r="U450" s="25"/>
      <c r="V450" s="30">
        <f t="shared" ref="V450" si="280">SUM(S450:U450)</f>
        <v>0</v>
      </c>
      <c r="W450" s="9">
        <v>2000</v>
      </c>
      <c r="X450" s="2"/>
    </row>
    <row r="451" spans="1:24" ht="25.5" outlineLevel="2">
      <c r="A451" s="7" t="s">
        <v>312</v>
      </c>
      <c r="B451" s="8"/>
      <c r="C451" s="8"/>
      <c r="D451" s="8" t="s">
        <v>313</v>
      </c>
      <c r="E451" s="8"/>
      <c r="F451" s="25">
        <f>F452+F457+F461+F465</f>
        <v>4182.17</v>
      </c>
      <c r="G451" s="25"/>
      <c r="H451" s="25"/>
      <c r="I451" s="25"/>
      <c r="J451" s="25"/>
      <c r="K451" s="50">
        <f>K452+K457+K461+K465</f>
        <v>4182.17</v>
      </c>
      <c r="L451" s="9">
        <v>4182.17</v>
      </c>
      <c r="M451" s="35">
        <f t="shared" si="254"/>
        <v>0</v>
      </c>
      <c r="N451" s="25">
        <f>N452+N457+N461+N465</f>
        <v>0</v>
      </c>
      <c r="O451" s="25"/>
      <c r="P451" s="25"/>
      <c r="Q451" s="25">
        <f>Q452+Q457+Q461+Q465</f>
        <v>0</v>
      </c>
      <c r="R451" s="9">
        <v>3978.68</v>
      </c>
      <c r="S451" s="25">
        <f>S452+S457+S461+S465</f>
        <v>0</v>
      </c>
      <c r="T451" s="25"/>
      <c r="U451" s="25"/>
      <c r="V451" s="25">
        <f>V452+V457+V461+V465</f>
        <v>0</v>
      </c>
      <c r="W451" s="9">
        <v>3978.68</v>
      </c>
      <c r="X451" s="2"/>
    </row>
    <row r="452" spans="1:24" ht="38.25" outlineLevel="3">
      <c r="A452" s="7" t="s">
        <v>314</v>
      </c>
      <c r="B452" s="8"/>
      <c r="C452" s="8"/>
      <c r="D452" s="8" t="s">
        <v>315</v>
      </c>
      <c r="E452" s="8"/>
      <c r="F452" s="25">
        <f>F453</f>
        <v>157.5</v>
      </c>
      <c r="G452" s="25"/>
      <c r="H452" s="25"/>
      <c r="I452" s="25"/>
      <c r="J452" s="25"/>
      <c r="K452" s="50">
        <f>K453</f>
        <v>157.5</v>
      </c>
      <c r="L452" s="9">
        <v>157.5</v>
      </c>
      <c r="M452" s="35">
        <f t="shared" si="254"/>
        <v>0</v>
      </c>
      <c r="N452" s="25">
        <f>N453</f>
        <v>0</v>
      </c>
      <c r="O452" s="25"/>
      <c r="P452" s="25"/>
      <c r="Q452" s="25">
        <f>Q453</f>
        <v>0</v>
      </c>
      <c r="R452" s="9">
        <v>0</v>
      </c>
      <c r="S452" s="25">
        <f>S453</f>
        <v>0</v>
      </c>
      <c r="T452" s="25"/>
      <c r="U452" s="25"/>
      <c r="V452" s="25">
        <f>V453</f>
        <v>0</v>
      </c>
      <c r="W452" s="9">
        <v>0</v>
      </c>
      <c r="X452" s="2"/>
    </row>
    <row r="453" spans="1:24" outlineLevel="4">
      <c r="A453" s="7" t="s">
        <v>269</v>
      </c>
      <c r="B453" s="8" t="s">
        <v>167</v>
      </c>
      <c r="C453" s="8" t="s">
        <v>270</v>
      </c>
      <c r="D453" s="8" t="s">
        <v>315</v>
      </c>
      <c r="E453" s="8"/>
      <c r="F453" s="25">
        <f>F454</f>
        <v>157.5</v>
      </c>
      <c r="G453" s="25"/>
      <c r="H453" s="25"/>
      <c r="I453" s="25"/>
      <c r="J453" s="25"/>
      <c r="K453" s="50">
        <f>K454</f>
        <v>157.5</v>
      </c>
      <c r="L453" s="9">
        <v>157.5</v>
      </c>
      <c r="M453" s="35">
        <f t="shared" si="254"/>
        <v>0</v>
      </c>
      <c r="N453" s="25">
        <f>N454</f>
        <v>0</v>
      </c>
      <c r="O453" s="25"/>
      <c r="P453" s="25"/>
      <c r="Q453" s="25">
        <f>Q454</f>
        <v>0</v>
      </c>
      <c r="R453" s="9">
        <v>0</v>
      </c>
      <c r="S453" s="25">
        <f>S454</f>
        <v>0</v>
      </c>
      <c r="T453" s="25"/>
      <c r="U453" s="25"/>
      <c r="V453" s="25">
        <f>V454</f>
        <v>0</v>
      </c>
      <c r="W453" s="9">
        <v>0</v>
      </c>
      <c r="X453" s="2"/>
    </row>
    <row r="454" spans="1:24" outlineLevel="5">
      <c r="A454" s="7" t="s">
        <v>271</v>
      </c>
      <c r="B454" s="8" t="s">
        <v>167</v>
      </c>
      <c r="C454" s="8" t="s">
        <v>270</v>
      </c>
      <c r="D454" s="8" t="s">
        <v>315</v>
      </c>
      <c r="E454" s="8"/>
      <c r="F454" s="25">
        <f>F455+F456</f>
        <v>157.5</v>
      </c>
      <c r="G454" s="25"/>
      <c r="H454" s="25"/>
      <c r="I454" s="25"/>
      <c r="J454" s="25"/>
      <c r="K454" s="50">
        <f>K455+K456</f>
        <v>157.5</v>
      </c>
      <c r="L454" s="9">
        <v>157.5</v>
      </c>
      <c r="M454" s="35">
        <f t="shared" si="254"/>
        <v>0</v>
      </c>
      <c r="N454" s="25">
        <f>N455+N456</f>
        <v>0</v>
      </c>
      <c r="O454" s="25"/>
      <c r="P454" s="25"/>
      <c r="Q454" s="25">
        <f>Q455+Q456</f>
        <v>0</v>
      </c>
      <c r="R454" s="9">
        <v>0</v>
      </c>
      <c r="S454" s="25">
        <f>S455+S456</f>
        <v>0</v>
      </c>
      <c r="T454" s="25"/>
      <c r="U454" s="25"/>
      <c r="V454" s="25">
        <f>V455+V456</f>
        <v>0</v>
      </c>
      <c r="W454" s="9">
        <v>0</v>
      </c>
      <c r="X454" s="2"/>
    </row>
    <row r="455" spans="1:24" ht="25.5" outlineLevel="6">
      <c r="A455" s="7" t="s">
        <v>67</v>
      </c>
      <c r="B455" s="8" t="s">
        <v>167</v>
      </c>
      <c r="C455" s="8" t="s">
        <v>270</v>
      </c>
      <c r="D455" s="8" t="s">
        <v>315</v>
      </c>
      <c r="E455" s="8" t="s">
        <v>68</v>
      </c>
      <c r="F455" s="25">
        <v>45</v>
      </c>
      <c r="G455" s="25"/>
      <c r="H455" s="25"/>
      <c r="I455" s="25"/>
      <c r="J455" s="25"/>
      <c r="K455" s="50">
        <f t="shared" ref="K455:K456" si="281">SUM(F455:J455)</f>
        <v>45</v>
      </c>
      <c r="L455" s="9">
        <v>45</v>
      </c>
      <c r="M455" s="35">
        <f t="shared" si="254"/>
        <v>0</v>
      </c>
      <c r="N455" s="25"/>
      <c r="O455" s="25"/>
      <c r="P455" s="25"/>
      <c r="Q455" s="30">
        <f t="shared" ref="Q455:Q456" si="282">SUM(N455:P455)</f>
        <v>0</v>
      </c>
      <c r="R455" s="9">
        <v>0</v>
      </c>
      <c r="S455" s="25"/>
      <c r="T455" s="25"/>
      <c r="U455" s="25"/>
      <c r="V455" s="30">
        <f t="shared" ref="V455:V456" si="283">SUM(S455:U455)</f>
        <v>0</v>
      </c>
      <c r="W455" s="9">
        <v>0</v>
      </c>
      <c r="X455" s="2"/>
    </row>
    <row r="456" spans="1:24" outlineLevel="6">
      <c r="A456" s="7" t="s">
        <v>316</v>
      </c>
      <c r="B456" s="8" t="s">
        <v>167</v>
      </c>
      <c r="C456" s="8" t="s">
        <v>270</v>
      </c>
      <c r="D456" s="8" t="s">
        <v>315</v>
      </c>
      <c r="E456" s="8" t="s">
        <v>317</v>
      </c>
      <c r="F456" s="25">
        <v>112.5</v>
      </c>
      <c r="G456" s="25"/>
      <c r="H456" s="25"/>
      <c r="I456" s="25"/>
      <c r="J456" s="25"/>
      <c r="K456" s="50">
        <f t="shared" si="281"/>
        <v>112.5</v>
      </c>
      <c r="L456" s="9">
        <v>112.5</v>
      </c>
      <c r="M456" s="35">
        <f t="shared" si="254"/>
        <v>0</v>
      </c>
      <c r="N456" s="25"/>
      <c r="O456" s="25"/>
      <c r="P456" s="25"/>
      <c r="Q456" s="30">
        <f t="shared" si="282"/>
        <v>0</v>
      </c>
      <c r="R456" s="9">
        <v>0</v>
      </c>
      <c r="S456" s="25"/>
      <c r="T456" s="25"/>
      <c r="U456" s="25"/>
      <c r="V456" s="30">
        <f t="shared" si="283"/>
        <v>0</v>
      </c>
      <c r="W456" s="9">
        <v>0</v>
      </c>
      <c r="X456" s="2"/>
    </row>
    <row r="457" spans="1:24" ht="25.5" outlineLevel="3">
      <c r="A457" s="7" t="s">
        <v>318</v>
      </c>
      <c r="B457" s="8"/>
      <c r="C457" s="8"/>
      <c r="D457" s="8" t="s">
        <v>319</v>
      </c>
      <c r="E457" s="8"/>
      <c r="F457" s="25">
        <f>F458</f>
        <v>3339.36</v>
      </c>
      <c r="G457" s="25"/>
      <c r="H457" s="25"/>
      <c r="I457" s="25"/>
      <c r="J457" s="25"/>
      <c r="K457" s="50">
        <f>K458</f>
        <v>3339.36</v>
      </c>
      <c r="L457" s="9">
        <v>3339.36</v>
      </c>
      <c r="M457" s="35">
        <f t="shared" si="254"/>
        <v>0</v>
      </c>
      <c r="N457" s="25">
        <f>N458</f>
        <v>0</v>
      </c>
      <c r="O457" s="25"/>
      <c r="P457" s="25"/>
      <c r="Q457" s="25">
        <f>Q458</f>
        <v>0</v>
      </c>
      <c r="R457" s="9">
        <v>3339.36</v>
      </c>
      <c r="S457" s="25">
        <f>S458</f>
        <v>0</v>
      </c>
      <c r="T457" s="25"/>
      <c r="U457" s="25"/>
      <c r="V457" s="25">
        <f>V458</f>
        <v>0</v>
      </c>
      <c r="W457" s="9">
        <v>3339.36</v>
      </c>
      <c r="X457" s="2"/>
    </row>
    <row r="458" spans="1:24" outlineLevel="4">
      <c r="A458" s="7" t="s">
        <v>320</v>
      </c>
      <c r="B458" s="8" t="s">
        <v>19</v>
      </c>
      <c r="C458" s="8" t="s">
        <v>321</v>
      </c>
      <c r="D458" s="8" t="s">
        <v>319</v>
      </c>
      <c r="E458" s="8"/>
      <c r="F458" s="25">
        <f>F459</f>
        <v>3339.36</v>
      </c>
      <c r="G458" s="25"/>
      <c r="H458" s="25"/>
      <c r="I458" s="25"/>
      <c r="J458" s="25"/>
      <c r="K458" s="50">
        <f>K459</f>
        <v>3339.36</v>
      </c>
      <c r="L458" s="9">
        <v>3339.36</v>
      </c>
      <c r="M458" s="35">
        <f t="shared" si="254"/>
        <v>0</v>
      </c>
      <c r="N458" s="25">
        <f>N459</f>
        <v>0</v>
      </c>
      <c r="O458" s="25"/>
      <c r="P458" s="25"/>
      <c r="Q458" s="25">
        <f>Q459</f>
        <v>0</v>
      </c>
      <c r="R458" s="9">
        <v>3339.36</v>
      </c>
      <c r="S458" s="25">
        <f>S459</f>
        <v>0</v>
      </c>
      <c r="T458" s="25"/>
      <c r="U458" s="25"/>
      <c r="V458" s="25">
        <f>V459</f>
        <v>0</v>
      </c>
      <c r="W458" s="9">
        <v>3339.36</v>
      </c>
      <c r="X458" s="2"/>
    </row>
    <row r="459" spans="1:24" outlineLevel="5">
      <c r="A459" s="7" t="s">
        <v>322</v>
      </c>
      <c r="B459" s="8" t="s">
        <v>19</v>
      </c>
      <c r="C459" s="8" t="s">
        <v>321</v>
      </c>
      <c r="D459" s="8" t="s">
        <v>319</v>
      </c>
      <c r="E459" s="8"/>
      <c r="F459" s="25">
        <f>F460</f>
        <v>3339.36</v>
      </c>
      <c r="G459" s="25"/>
      <c r="H459" s="25"/>
      <c r="I459" s="25"/>
      <c r="J459" s="25"/>
      <c r="K459" s="50">
        <f>K460</f>
        <v>3339.36</v>
      </c>
      <c r="L459" s="9">
        <v>3339.36</v>
      </c>
      <c r="M459" s="35">
        <f t="shared" si="254"/>
        <v>0</v>
      </c>
      <c r="N459" s="25">
        <f>N460</f>
        <v>0</v>
      </c>
      <c r="O459" s="25"/>
      <c r="P459" s="25"/>
      <c r="Q459" s="25">
        <f>Q460</f>
        <v>0</v>
      </c>
      <c r="R459" s="9">
        <v>3339.36</v>
      </c>
      <c r="S459" s="25">
        <f>S460</f>
        <v>0</v>
      </c>
      <c r="T459" s="25"/>
      <c r="U459" s="25"/>
      <c r="V459" s="25">
        <f>V460</f>
        <v>0</v>
      </c>
      <c r="W459" s="9">
        <v>3339.36</v>
      </c>
      <c r="X459" s="2"/>
    </row>
    <row r="460" spans="1:24" outlineLevel="6">
      <c r="A460" s="7" t="s">
        <v>23</v>
      </c>
      <c r="B460" s="8" t="s">
        <v>19</v>
      </c>
      <c r="C460" s="8" t="s">
        <v>321</v>
      </c>
      <c r="D460" s="8" t="s">
        <v>319</v>
      </c>
      <c r="E460" s="8" t="s">
        <v>24</v>
      </c>
      <c r="F460" s="25">
        <v>3339.36</v>
      </c>
      <c r="G460" s="25"/>
      <c r="H460" s="25"/>
      <c r="I460" s="25"/>
      <c r="J460" s="25"/>
      <c r="K460" s="50">
        <f t="shared" ref="K460" si="284">SUM(F460:J460)</f>
        <v>3339.36</v>
      </c>
      <c r="L460" s="9">
        <v>3339.36</v>
      </c>
      <c r="M460" s="35">
        <f t="shared" si="254"/>
        <v>0</v>
      </c>
      <c r="N460" s="25"/>
      <c r="O460" s="25"/>
      <c r="P460" s="25"/>
      <c r="Q460" s="30">
        <f t="shared" ref="Q460" si="285">SUM(N460:P460)</f>
        <v>0</v>
      </c>
      <c r="R460" s="9">
        <v>3339.36</v>
      </c>
      <c r="S460" s="25"/>
      <c r="T460" s="25"/>
      <c r="U460" s="25"/>
      <c r="V460" s="30">
        <f t="shared" ref="V460" si="286">SUM(S460:U460)</f>
        <v>0</v>
      </c>
      <c r="W460" s="9">
        <v>3339.36</v>
      </c>
      <c r="X460" s="2"/>
    </row>
    <row r="461" spans="1:24" ht="25.5" outlineLevel="3">
      <c r="A461" s="7" t="s">
        <v>323</v>
      </c>
      <c r="B461" s="8"/>
      <c r="C461" s="8"/>
      <c r="D461" s="8" t="s">
        <v>324</v>
      </c>
      <c r="E461" s="8"/>
      <c r="F461" s="25">
        <f>F462</f>
        <v>91</v>
      </c>
      <c r="G461" s="25"/>
      <c r="H461" s="25"/>
      <c r="I461" s="25"/>
      <c r="J461" s="25"/>
      <c r="K461" s="50">
        <f>K462</f>
        <v>91</v>
      </c>
      <c r="L461" s="9">
        <v>91</v>
      </c>
      <c r="M461" s="35">
        <f t="shared" si="254"/>
        <v>0</v>
      </c>
      <c r="N461" s="25">
        <f>N462</f>
        <v>0</v>
      </c>
      <c r="O461" s="25"/>
      <c r="P461" s="25"/>
      <c r="Q461" s="25">
        <f>Q462</f>
        <v>0</v>
      </c>
      <c r="R461" s="9">
        <v>45</v>
      </c>
      <c r="S461" s="25">
        <f>S462</f>
        <v>0</v>
      </c>
      <c r="T461" s="25"/>
      <c r="U461" s="25"/>
      <c r="V461" s="25">
        <f>V462</f>
        <v>0</v>
      </c>
      <c r="W461" s="9">
        <v>45</v>
      </c>
      <c r="X461" s="2"/>
    </row>
    <row r="462" spans="1:24" outlineLevel="4">
      <c r="A462" s="7" t="s">
        <v>320</v>
      </c>
      <c r="B462" s="8" t="s">
        <v>19</v>
      </c>
      <c r="C462" s="8" t="s">
        <v>321</v>
      </c>
      <c r="D462" s="8" t="s">
        <v>324</v>
      </c>
      <c r="E462" s="8"/>
      <c r="F462" s="25">
        <f>F463</f>
        <v>91</v>
      </c>
      <c r="G462" s="25"/>
      <c r="H462" s="25"/>
      <c r="I462" s="25"/>
      <c r="J462" s="25"/>
      <c r="K462" s="50">
        <f>K463</f>
        <v>91</v>
      </c>
      <c r="L462" s="9">
        <v>91</v>
      </c>
      <c r="M462" s="35">
        <f t="shared" si="254"/>
        <v>0</v>
      </c>
      <c r="N462" s="25">
        <f>N463</f>
        <v>0</v>
      </c>
      <c r="O462" s="25"/>
      <c r="P462" s="25"/>
      <c r="Q462" s="25">
        <f>Q463</f>
        <v>0</v>
      </c>
      <c r="R462" s="9">
        <v>45</v>
      </c>
      <c r="S462" s="25">
        <f>S463</f>
        <v>0</v>
      </c>
      <c r="T462" s="25"/>
      <c r="U462" s="25"/>
      <c r="V462" s="25">
        <f>V463</f>
        <v>0</v>
      </c>
      <c r="W462" s="9">
        <v>45</v>
      </c>
      <c r="X462" s="2"/>
    </row>
    <row r="463" spans="1:24" outlineLevel="5">
      <c r="A463" s="7" t="s">
        <v>322</v>
      </c>
      <c r="B463" s="8" t="s">
        <v>19</v>
      </c>
      <c r="C463" s="8" t="s">
        <v>321</v>
      </c>
      <c r="D463" s="8" t="s">
        <v>324</v>
      </c>
      <c r="E463" s="8"/>
      <c r="F463" s="25">
        <f>F464</f>
        <v>91</v>
      </c>
      <c r="G463" s="25"/>
      <c r="H463" s="25"/>
      <c r="I463" s="25"/>
      <c r="J463" s="25"/>
      <c r="K463" s="50">
        <f>K464</f>
        <v>91</v>
      </c>
      <c r="L463" s="9">
        <v>91</v>
      </c>
      <c r="M463" s="35">
        <f t="shared" si="254"/>
        <v>0</v>
      </c>
      <c r="N463" s="25">
        <f>N464</f>
        <v>0</v>
      </c>
      <c r="O463" s="25"/>
      <c r="P463" s="25"/>
      <c r="Q463" s="25">
        <f>Q464</f>
        <v>0</v>
      </c>
      <c r="R463" s="9">
        <v>45</v>
      </c>
      <c r="S463" s="25">
        <f>S464</f>
        <v>0</v>
      </c>
      <c r="T463" s="25"/>
      <c r="U463" s="25"/>
      <c r="V463" s="25">
        <f>V464</f>
        <v>0</v>
      </c>
      <c r="W463" s="9">
        <v>45</v>
      </c>
      <c r="X463" s="2"/>
    </row>
    <row r="464" spans="1:24" outlineLevel="6">
      <c r="A464" s="7" t="s">
        <v>23</v>
      </c>
      <c r="B464" s="8" t="s">
        <v>19</v>
      </c>
      <c r="C464" s="8" t="s">
        <v>321</v>
      </c>
      <c r="D464" s="8" t="s">
        <v>324</v>
      </c>
      <c r="E464" s="8" t="s">
        <v>24</v>
      </c>
      <c r="F464" s="25">
        <v>91</v>
      </c>
      <c r="G464" s="25"/>
      <c r="H464" s="25"/>
      <c r="I464" s="25"/>
      <c r="J464" s="25"/>
      <c r="K464" s="50">
        <f t="shared" ref="K464" si="287">SUM(F464:J464)</f>
        <v>91</v>
      </c>
      <c r="L464" s="9">
        <v>91</v>
      </c>
      <c r="M464" s="35">
        <f t="shared" si="254"/>
        <v>0</v>
      </c>
      <c r="N464" s="25"/>
      <c r="O464" s="25"/>
      <c r="P464" s="25"/>
      <c r="Q464" s="30">
        <f t="shared" ref="Q464" si="288">SUM(N464:P464)</f>
        <v>0</v>
      </c>
      <c r="R464" s="9">
        <v>45</v>
      </c>
      <c r="S464" s="25"/>
      <c r="T464" s="25"/>
      <c r="U464" s="25"/>
      <c r="V464" s="30">
        <f t="shared" ref="V464" si="289">SUM(S464:U464)</f>
        <v>0</v>
      </c>
      <c r="W464" s="9">
        <v>45</v>
      </c>
      <c r="X464" s="2"/>
    </row>
    <row r="465" spans="1:24" ht="25.5" outlineLevel="3">
      <c r="A465" s="7" t="s">
        <v>325</v>
      </c>
      <c r="B465" s="8"/>
      <c r="C465" s="8"/>
      <c r="D465" s="8" t="s">
        <v>326</v>
      </c>
      <c r="E465" s="8"/>
      <c r="F465" s="25">
        <f>F466</f>
        <v>594.30999999999995</v>
      </c>
      <c r="G465" s="25"/>
      <c r="H465" s="25"/>
      <c r="I465" s="25"/>
      <c r="J465" s="25"/>
      <c r="K465" s="50">
        <f>K466</f>
        <v>594.30999999999995</v>
      </c>
      <c r="L465" s="9">
        <v>594.30999999999995</v>
      </c>
      <c r="M465" s="35">
        <f t="shared" si="254"/>
        <v>0</v>
      </c>
      <c r="N465" s="25">
        <f>N466</f>
        <v>0</v>
      </c>
      <c r="O465" s="25"/>
      <c r="P465" s="25"/>
      <c r="Q465" s="25">
        <f>Q466</f>
        <v>0</v>
      </c>
      <c r="R465" s="9">
        <v>594.32000000000005</v>
      </c>
      <c r="S465" s="25">
        <f>S466</f>
        <v>0</v>
      </c>
      <c r="T465" s="25"/>
      <c r="U465" s="25"/>
      <c r="V465" s="25">
        <f>V466</f>
        <v>0</v>
      </c>
      <c r="W465" s="9">
        <v>594.32000000000005</v>
      </c>
      <c r="X465" s="2"/>
    </row>
    <row r="466" spans="1:24" outlineLevel="4">
      <c r="A466" s="7" t="s">
        <v>320</v>
      </c>
      <c r="B466" s="8" t="s">
        <v>19</v>
      </c>
      <c r="C466" s="8" t="s">
        <v>321</v>
      </c>
      <c r="D466" s="8" t="s">
        <v>326</v>
      </c>
      <c r="E466" s="8"/>
      <c r="F466" s="25">
        <f>F467</f>
        <v>594.30999999999995</v>
      </c>
      <c r="G466" s="25"/>
      <c r="H466" s="25"/>
      <c r="I466" s="25"/>
      <c r="J466" s="25"/>
      <c r="K466" s="50">
        <f>K467</f>
        <v>594.30999999999995</v>
      </c>
      <c r="L466" s="9">
        <v>594.30999999999995</v>
      </c>
      <c r="M466" s="35">
        <f t="shared" si="254"/>
        <v>0</v>
      </c>
      <c r="N466" s="25">
        <f>N467</f>
        <v>0</v>
      </c>
      <c r="O466" s="25"/>
      <c r="P466" s="25"/>
      <c r="Q466" s="25">
        <f>Q467</f>
        <v>0</v>
      </c>
      <c r="R466" s="9">
        <v>594.32000000000005</v>
      </c>
      <c r="S466" s="25">
        <f>S467</f>
        <v>0</v>
      </c>
      <c r="T466" s="25"/>
      <c r="U466" s="25"/>
      <c r="V466" s="25">
        <f>V467</f>
        <v>0</v>
      </c>
      <c r="W466" s="9">
        <v>594.32000000000005</v>
      </c>
      <c r="X466" s="2"/>
    </row>
    <row r="467" spans="1:24" outlineLevel="5">
      <c r="A467" s="7" t="s">
        <v>322</v>
      </c>
      <c r="B467" s="8" t="s">
        <v>19</v>
      </c>
      <c r="C467" s="8" t="s">
        <v>321</v>
      </c>
      <c r="D467" s="8" t="s">
        <v>326</v>
      </c>
      <c r="E467" s="8"/>
      <c r="F467" s="25">
        <f>F468</f>
        <v>594.30999999999995</v>
      </c>
      <c r="G467" s="25"/>
      <c r="H467" s="25"/>
      <c r="I467" s="25"/>
      <c r="J467" s="25"/>
      <c r="K467" s="50">
        <f>K468</f>
        <v>594.30999999999995</v>
      </c>
      <c r="L467" s="9">
        <v>594.30999999999995</v>
      </c>
      <c r="M467" s="35">
        <f t="shared" si="254"/>
        <v>0</v>
      </c>
      <c r="N467" s="25">
        <f>N468</f>
        <v>0</v>
      </c>
      <c r="O467" s="25"/>
      <c r="P467" s="25"/>
      <c r="Q467" s="25">
        <f>Q468</f>
        <v>0</v>
      </c>
      <c r="R467" s="9">
        <v>594.32000000000005</v>
      </c>
      <c r="S467" s="25">
        <f>S468</f>
        <v>0</v>
      </c>
      <c r="T467" s="25"/>
      <c r="U467" s="25"/>
      <c r="V467" s="25">
        <f>V468</f>
        <v>0</v>
      </c>
      <c r="W467" s="9">
        <v>594.32000000000005</v>
      </c>
      <c r="X467" s="2"/>
    </row>
    <row r="468" spans="1:24" outlineLevel="6">
      <c r="A468" s="7" t="s">
        <v>23</v>
      </c>
      <c r="B468" s="8" t="s">
        <v>19</v>
      </c>
      <c r="C468" s="8" t="s">
        <v>321</v>
      </c>
      <c r="D468" s="8" t="s">
        <v>326</v>
      </c>
      <c r="E468" s="8" t="s">
        <v>24</v>
      </c>
      <c r="F468" s="25">
        <v>594.30999999999995</v>
      </c>
      <c r="G468" s="25"/>
      <c r="H468" s="25"/>
      <c r="I468" s="25"/>
      <c r="J468" s="25"/>
      <c r="K468" s="50">
        <f t="shared" ref="K468" si="290">SUM(F468:J468)</f>
        <v>594.30999999999995</v>
      </c>
      <c r="L468" s="9">
        <v>594.30999999999995</v>
      </c>
      <c r="M468" s="35">
        <f t="shared" si="254"/>
        <v>0</v>
      </c>
      <c r="N468" s="25"/>
      <c r="O468" s="25"/>
      <c r="P468" s="25"/>
      <c r="Q468" s="30">
        <f t="shared" ref="Q468" si="291">SUM(N468:P468)</f>
        <v>0</v>
      </c>
      <c r="R468" s="9">
        <v>594.32000000000005</v>
      </c>
      <c r="S468" s="25"/>
      <c r="T468" s="25"/>
      <c r="U468" s="25"/>
      <c r="V468" s="30">
        <f t="shared" ref="V468" si="292">SUM(S468:U468)</f>
        <v>0</v>
      </c>
      <c r="W468" s="9">
        <v>594.32000000000005</v>
      </c>
      <c r="X468" s="2"/>
    </row>
    <row r="469" spans="1:24" ht="51" outlineLevel="2">
      <c r="A469" s="7" t="s">
        <v>327</v>
      </c>
      <c r="B469" s="8"/>
      <c r="C469" s="8"/>
      <c r="D469" s="8" t="s">
        <v>328</v>
      </c>
      <c r="E469" s="8"/>
      <c r="F469" s="25">
        <f>F470+F480+F484+F488+F492</f>
        <v>38250.999999999993</v>
      </c>
      <c r="G469" s="25"/>
      <c r="H469" s="25"/>
      <c r="I469" s="25"/>
      <c r="J469" s="25"/>
      <c r="K469" s="50">
        <f>K470+K480+K484+K488+K492</f>
        <v>38375.590000000004</v>
      </c>
      <c r="L469" s="9">
        <v>38375.58743</v>
      </c>
      <c r="M469" s="35">
        <f t="shared" ref="M469:M532" si="293">L469-K469</f>
        <v>-2.5700000041979365E-3</v>
      </c>
      <c r="N469" s="25">
        <f>N470+N480+N484+N488+N492</f>
        <v>0</v>
      </c>
      <c r="O469" s="25"/>
      <c r="P469" s="25"/>
      <c r="Q469" s="25">
        <f>Q470+Q480+Q484+Q488+Q492</f>
        <v>0</v>
      </c>
      <c r="R469" s="9">
        <v>15</v>
      </c>
      <c r="S469" s="25">
        <f>S470+S480+S484+S488+S492</f>
        <v>0</v>
      </c>
      <c r="T469" s="25"/>
      <c r="U469" s="25"/>
      <c r="V469" s="25">
        <f>V470+V480+V484+V488+V492</f>
        <v>0</v>
      </c>
      <c r="W469" s="9">
        <v>15</v>
      </c>
      <c r="X469" s="2"/>
    </row>
    <row r="470" spans="1:24" ht="25.5" outlineLevel="3">
      <c r="A470" s="7" t="s">
        <v>329</v>
      </c>
      <c r="B470" s="8"/>
      <c r="C470" s="8"/>
      <c r="D470" s="8" t="s">
        <v>330</v>
      </c>
      <c r="E470" s="8"/>
      <c r="F470" s="25">
        <f>F471+F476</f>
        <v>37597.299999999996</v>
      </c>
      <c r="G470" s="25"/>
      <c r="H470" s="25"/>
      <c r="I470" s="25"/>
      <c r="J470" s="25"/>
      <c r="K470" s="50">
        <f>K471+K476</f>
        <v>37721.890000000007</v>
      </c>
      <c r="L470" s="9">
        <v>37721.887430000002</v>
      </c>
      <c r="M470" s="35">
        <f t="shared" si="293"/>
        <v>-2.5700000041979365E-3</v>
      </c>
      <c r="N470" s="25">
        <f>N471+N476</f>
        <v>0</v>
      </c>
      <c r="O470" s="25"/>
      <c r="P470" s="25"/>
      <c r="Q470" s="25">
        <f>Q471+Q476</f>
        <v>0</v>
      </c>
      <c r="R470" s="9">
        <v>0</v>
      </c>
      <c r="S470" s="25">
        <f>S471+S476</f>
        <v>0</v>
      </c>
      <c r="T470" s="25"/>
      <c r="U470" s="25"/>
      <c r="V470" s="25">
        <f>V471+V476</f>
        <v>0</v>
      </c>
      <c r="W470" s="9">
        <v>0</v>
      </c>
      <c r="X470" s="2"/>
    </row>
    <row r="471" spans="1:24" outlineLevel="4">
      <c r="A471" s="7" t="s">
        <v>269</v>
      </c>
      <c r="B471" s="8" t="s">
        <v>167</v>
      </c>
      <c r="C471" s="8" t="s">
        <v>270</v>
      </c>
      <c r="D471" s="8" t="s">
        <v>330</v>
      </c>
      <c r="E471" s="8"/>
      <c r="F471" s="25">
        <f>F472</f>
        <v>33532.699999999997</v>
      </c>
      <c r="G471" s="25"/>
      <c r="H471" s="25"/>
      <c r="I471" s="25"/>
      <c r="J471" s="25"/>
      <c r="K471" s="50">
        <f>K472</f>
        <v>33589.590000000004</v>
      </c>
      <c r="L471" s="9">
        <v>33589.58743</v>
      </c>
      <c r="M471" s="35">
        <f t="shared" si="293"/>
        <v>-2.5700000041979365E-3</v>
      </c>
      <c r="N471" s="25">
        <f>N472</f>
        <v>0</v>
      </c>
      <c r="O471" s="25"/>
      <c r="P471" s="25"/>
      <c r="Q471" s="25">
        <f>Q472</f>
        <v>0</v>
      </c>
      <c r="R471" s="9">
        <v>0</v>
      </c>
      <c r="S471" s="25">
        <f>S472</f>
        <v>0</v>
      </c>
      <c r="T471" s="25"/>
      <c r="U471" s="25"/>
      <c r="V471" s="25">
        <f>V472</f>
        <v>0</v>
      </c>
      <c r="W471" s="9">
        <v>0</v>
      </c>
      <c r="X471" s="2"/>
    </row>
    <row r="472" spans="1:24" outlineLevel="5">
      <c r="A472" s="7" t="s">
        <v>271</v>
      </c>
      <c r="B472" s="8" t="s">
        <v>167</v>
      </c>
      <c r="C472" s="8" t="s">
        <v>270</v>
      </c>
      <c r="D472" s="8" t="s">
        <v>330</v>
      </c>
      <c r="E472" s="8"/>
      <c r="F472" s="25">
        <f>F473+F474+F475</f>
        <v>33532.699999999997</v>
      </c>
      <c r="G472" s="25"/>
      <c r="H472" s="25"/>
      <c r="I472" s="25"/>
      <c r="J472" s="25"/>
      <c r="K472" s="50">
        <f>K473+K474+K475</f>
        <v>33589.590000000004</v>
      </c>
      <c r="L472" s="9">
        <v>33589.58743</v>
      </c>
      <c r="M472" s="35">
        <f t="shared" si="293"/>
        <v>-2.5700000041979365E-3</v>
      </c>
      <c r="N472" s="25">
        <f>N473+N474+N475</f>
        <v>0</v>
      </c>
      <c r="O472" s="25"/>
      <c r="P472" s="25"/>
      <c r="Q472" s="25">
        <f>Q473+Q474+Q475</f>
        <v>0</v>
      </c>
      <c r="R472" s="9">
        <v>0</v>
      </c>
      <c r="S472" s="25">
        <f>S473+S474+S475</f>
        <v>0</v>
      </c>
      <c r="T472" s="25"/>
      <c r="U472" s="25"/>
      <c r="V472" s="25">
        <f>V473+V474+V475</f>
        <v>0</v>
      </c>
      <c r="W472" s="9">
        <v>0</v>
      </c>
      <c r="X472" s="2"/>
    </row>
    <row r="473" spans="1:24" ht="25.5" outlineLevel="6">
      <c r="A473" s="7" t="s">
        <v>110</v>
      </c>
      <c r="B473" s="8" t="s">
        <v>167</v>
      </c>
      <c r="C473" s="8" t="s">
        <v>270</v>
      </c>
      <c r="D473" s="8" t="s">
        <v>330</v>
      </c>
      <c r="E473" s="8" t="s">
        <v>111</v>
      </c>
      <c r="F473" s="25">
        <v>677.94</v>
      </c>
      <c r="G473" s="25">
        <v>12.22</v>
      </c>
      <c r="H473" s="25"/>
      <c r="I473" s="25"/>
      <c r="J473" s="25"/>
      <c r="K473" s="50">
        <f t="shared" ref="K473:K475" si="294">SUM(F473:J473)</f>
        <v>690.16000000000008</v>
      </c>
      <c r="L473" s="9">
        <v>690.15800000000002</v>
      </c>
      <c r="M473" s="35">
        <f t="shared" si="293"/>
        <v>-2.0000000000663931E-3</v>
      </c>
      <c r="N473" s="25"/>
      <c r="O473" s="25"/>
      <c r="P473" s="25"/>
      <c r="Q473" s="30">
        <f t="shared" ref="Q473:Q475" si="295">SUM(N473:P473)</f>
        <v>0</v>
      </c>
      <c r="R473" s="9">
        <v>0</v>
      </c>
      <c r="S473" s="25"/>
      <c r="T473" s="25"/>
      <c r="U473" s="25"/>
      <c r="V473" s="30">
        <f t="shared" ref="V473:V475" si="296">SUM(S473:U473)</f>
        <v>0</v>
      </c>
      <c r="W473" s="9">
        <v>0</v>
      </c>
      <c r="X473" s="2"/>
    </row>
    <row r="474" spans="1:24" ht="25.5" outlineLevel="6">
      <c r="A474" s="7" t="s">
        <v>67</v>
      </c>
      <c r="B474" s="8" t="s">
        <v>167</v>
      </c>
      <c r="C474" s="8" t="s">
        <v>270</v>
      </c>
      <c r="D474" s="8" t="s">
        <v>330</v>
      </c>
      <c r="E474" s="8" t="s">
        <v>68</v>
      </c>
      <c r="F474" s="25">
        <v>31892.66</v>
      </c>
      <c r="G474" s="25">
        <v>1006.77</v>
      </c>
      <c r="H474" s="25"/>
      <c r="I474" s="25"/>
      <c r="J474" s="25"/>
      <c r="K474" s="50">
        <f t="shared" si="294"/>
        <v>32899.43</v>
      </c>
      <c r="L474" s="9">
        <v>32899.429429999997</v>
      </c>
      <c r="M474" s="35">
        <f t="shared" si="293"/>
        <v>-5.7000000379048288E-4</v>
      </c>
      <c r="N474" s="25"/>
      <c r="O474" s="25"/>
      <c r="P474" s="25"/>
      <c r="Q474" s="30">
        <f t="shared" si="295"/>
        <v>0</v>
      </c>
      <c r="R474" s="9">
        <v>0</v>
      </c>
      <c r="S474" s="25"/>
      <c r="T474" s="25"/>
      <c r="U474" s="25"/>
      <c r="V474" s="30">
        <f t="shared" si="296"/>
        <v>0</v>
      </c>
      <c r="W474" s="9">
        <v>0</v>
      </c>
      <c r="X474" s="2"/>
    </row>
    <row r="475" spans="1:24" outlineLevel="6">
      <c r="A475" s="7" t="s">
        <v>23</v>
      </c>
      <c r="B475" s="8" t="s">
        <v>167</v>
      </c>
      <c r="C475" s="8" t="s">
        <v>270</v>
      </c>
      <c r="D475" s="8" t="s">
        <v>330</v>
      </c>
      <c r="E475" s="8" t="s">
        <v>24</v>
      </c>
      <c r="F475" s="25">
        <v>962.1</v>
      </c>
      <c r="G475" s="25">
        <v>-962.1</v>
      </c>
      <c r="H475" s="25"/>
      <c r="I475" s="25"/>
      <c r="J475" s="25"/>
      <c r="K475" s="50">
        <f t="shared" si="294"/>
        <v>0</v>
      </c>
      <c r="L475" s="9">
        <v>0</v>
      </c>
      <c r="M475" s="35">
        <f t="shared" si="293"/>
        <v>0</v>
      </c>
      <c r="N475" s="25"/>
      <c r="O475" s="25"/>
      <c r="P475" s="25"/>
      <c r="Q475" s="30">
        <f t="shared" si="295"/>
        <v>0</v>
      </c>
      <c r="R475" s="9">
        <v>0</v>
      </c>
      <c r="S475" s="25"/>
      <c r="T475" s="25"/>
      <c r="U475" s="25"/>
      <c r="V475" s="30">
        <f t="shared" si="296"/>
        <v>0</v>
      </c>
      <c r="W475" s="9">
        <v>0</v>
      </c>
      <c r="X475" s="2"/>
    </row>
    <row r="476" spans="1:24" outlineLevel="4">
      <c r="A476" s="7" t="s">
        <v>331</v>
      </c>
      <c r="B476" s="8" t="s">
        <v>78</v>
      </c>
      <c r="C476" s="8" t="s">
        <v>34</v>
      </c>
      <c r="D476" s="8" t="s">
        <v>330</v>
      </c>
      <c r="E476" s="8"/>
      <c r="F476" s="25">
        <f>F477</f>
        <v>4064.6</v>
      </c>
      <c r="G476" s="25"/>
      <c r="H476" s="25"/>
      <c r="I476" s="25"/>
      <c r="J476" s="25"/>
      <c r="K476" s="50">
        <f>K477</f>
        <v>4132.3</v>
      </c>
      <c r="L476" s="9">
        <v>4132.3</v>
      </c>
      <c r="M476" s="35">
        <f t="shared" si="293"/>
        <v>0</v>
      </c>
      <c r="N476" s="25">
        <f>N477</f>
        <v>0</v>
      </c>
      <c r="O476" s="25"/>
      <c r="P476" s="25"/>
      <c r="Q476" s="25">
        <f>Q477</f>
        <v>0</v>
      </c>
      <c r="R476" s="9">
        <v>0</v>
      </c>
      <c r="S476" s="25">
        <f>S477</f>
        <v>0</v>
      </c>
      <c r="T476" s="25"/>
      <c r="U476" s="25"/>
      <c r="V476" s="25">
        <f>V477</f>
        <v>0</v>
      </c>
      <c r="W476" s="9">
        <v>0</v>
      </c>
      <c r="X476" s="2"/>
    </row>
    <row r="477" spans="1:24" outlineLevel="5">
      <c r="A477" s="7" t="s">
        <v>332</v>
      </c>
      <c r="B477" s="8" t="s">
        <v>78</v>
      </c>
      <c r="C477" s="8" t="s">
        <v>34</v>
      </c>
      <c r="D477" s="8" t="s">
        <v>330</v>
      </c>
      <c r="E477" s="8"/>
      <c r="F477" s="25">
        <f>F478+F479</f>
        <v>4064.6</v>
      </c>
      <c r="G477" s="25"/>
      <c r="H477" s="25"/>
      <c r="I477" s="25"/>
      <c r="J477" s="25"/>
      <c r="K477" s="50">
        <f>K478+K479</f>
        <v>4132.3</v>
      </c>
      <c r="L477" s="9">
        <v>4132.3</v>
      </c>
      <c r="M477" s="35">
        <f t="shared" si="293"/>
        <v>0</v>
      </c>
      <c r="N477" s="25">
        <f>N478+N479</f>
        <v>0</v>
      </c>
      <c r="O477" s="25"/>
      <c r="P477" s="25"/>
      <c r="Q477" s="25">
        <f>Q478+Q479</f>
        <v>0</v>
      </c>
      <c r="R477" s="9">
        <v>0</v>
      </c>
      <c r="S477" s="25">
        <f>S478+S479</f>
        <v>0</v>
      </c>
      <c r="T477" s="25"/>
      <c r="U477" s="25"/>
      <c r="V477" s="25">
        <f>V478+V479</f>
        <v>0</v>
      </c>
      <c r="W477" s="9">
        <v>0</v>
      </c>
      <c r="X477" s="2"/>
    </row>
    <row r="478" spans="1:24" ht="25.5" outlineLevel="6">
      <c r="A478" s="7" t="s">
        <v>67</v>
      </c>
      <c r="B478" s="8" t="s">
        <v>78</v>
      </c>
      <c r="C478" s="8" t="s">
        <v>34</v>
      </c>
      <c r="D478" s="8" t="s">
        <v>330</v>
      </c>
      <c r="E478" s="8" t="s">
        <v>68</v>
      </c>
      <c r="F478" s="25">
        <v>4064.6</v>
      </c>
      <c r="G478" s="25"/>
      <c r="H478" s="25"/>
      <c r="I478" s="25"/>
      <c r="J478" s="25"/>
      <c r="K478" s="50">
        <f t="shared" ref="K478:K479" si="297">SUM(F478:J478)</f>
        <v>4064.6</v>
      </c>
      <c r="L478" s="9">
        <v>4064.6</v>
      </c>
      <c r="M478" s="35">
        <f t="shared" si="293"/>
        <v>0</v>
      </c>
      <c r="N478" s="25"/>
      <c r="O478" s="25"/>
      <c r="P478" s="25"/>
      <c r="Q478" s="30">
        <f t="shared" ref="Q478:Q479" si="298">SUM(N478:P478)</f>
        <v>0</v>
      </c>
      <c r="R478" s="9">
        <v>0</v>
      </c>
      <c r="S478" s="25"/>
      <c r="T478" s="25"/>
      <c r="U478" s="25"/>
      <c r="V478" s="30">
        <f t="shared" ref="V478:V479" si="299">SUM(S478:U478)</f>
        <v>0</v>
      </c>
      <c r="W478" s="9">
        <v>0</v>
      </c>
      <c r="X478" s="2"/>
    </row>
    <row r="479" spans="1:24" outlineLevel="6">
      <c r="A479" s="7" t="s">
        <v>23</v>
      </c>
      <c r="B479" s="8" t="s">
        <v>78</v>
      </c>
      <c r="C479" s="8" t="s">
        <v>34</v>
      </c>
      <c r="D479" s="8" t="s">
        <v>330</v>
      </c>
      <c r="E479" s="8" t="s">
        <v>24</v>
      </c>
      <c r="F479" s="25"/>
      <c r="G479" s="39">
        <v>67.7</v>
      </c>
      <c r="H479" s="25"/>
      <c r="I479" s="25"/>
      <c r="J479" s="25"/>
      <c r="K479" s="50">
        <f t="shared" si="297"/>
        <v>67.7</v>
      </c>
      <c r="L479" s="9">
        <v>67.7</v>
      </c>
      <c r="M479" s="35">
        <f t="shared" si="293"/>
        <v>0</v>
      </c>
      <c r="N479" s="25"/>
      <c r="O479" s="25"/>
      <c r="P479" s="25"/>
      <c r="Q479" s="30">
        <f t="shared" si="298"/>
        <v>0</v>
      </c>
      <c r="R479" s="9">
        <v>0</v>
      </c>
      <c r="S479" s="25"/>
      <c r="T479" s="25"/>
      <c r="U479" s="25"/>
      <c r="V479" s="30">
        <f t="shared" si="299"/>
        <v>0</v>
      </c>
      <c r="W479" s="9">
        <v>0</v>
      </c>
      <c r="X479" s="2"/>
    </row>
    <row r="480" spans="1:24" ht="51" outlineLevel="3">
      <c r="A480" s="7" t="s">
        <v>333</v>
      </c>
      <c r="B480" s="8"/>
      <c r="C480" s="8"/>
      <c r="D480" s="8" t="s">
        <v>334</v>
      </c>
      <c r="E480" s="8"/>
      <c r="F480" s="25">
        <f>F481</f>
        <v>238.7</v>
      </c>
      <c r="G480" s="25"/>
      <c r="H480" s="25"/>
      <c r="I480" s="25"/>
      <c r="J480" s="25"/>
      <c r="K480" s="50">
        <f>K481</f>
        <v>238.7</v>
      </c>
      <c r="L480" s="9">
        <v>238.7</v>
      </c>
      <c r="M480" s="35">
        <f t="shared" si="293"/>
        <v>0</v>
      </c>
      <c r="N480" s="25">
        <f>N481</f>
        <v>0</v>
      </c>
      <c r="O480" s="25"/>
      <c r="P480" s="25"/>
      <c r="Q480" s="25">
        <f>Q481</f>
        <v>0</v>
      </c>
      <c r="R480" s="9">
        <v>0</v>
      </c>
      <c r="S480" s="25">
        <f>S481</f>
        <v>0</v>
      </c>
      <c r="T480" s="25"/>
      <c r="U480" s="25"/>
      <c r="V480" s="25">
        <f>V481</f>
        <v>0</v>
      </c>
      <c r="W480" s="9">
        <v>0</v>
      </c>
      <c r="X480" s="2"/>
    </row>
    <row r="481" spans="1:24" outlineLevel="4">
      <c r="A481" s="7" t="s">
        <v>269</v>
      </c>
      <c r="B481" s="8" t="s">
        <v>167</v>
      </c>
      <c r="C481" s="8" t="s">
        <v>270</v>
      </c>
      <c r="D481" s="8" t="s">
        <v>334</v>
      </c>
      <c r="E481" s="8"/>
      <c r="F481" s="25">
        <f>F482</f>
        <v>238.7</v>
      </c>
      <c r="G481" s="25"/>
      <c r="H481" s="25"/>
      <c r="I481" s="25"/>
      <c r="J481" s="25"/>
      <c r="K481" s="50">
        <f>K482</f>
        <v>238.7</v>
      </c>
      <c r="L481" s="9">
        <v>238.7</v>
      </c>
      <c r="M481" s="35">
        <f t="shared" si="293"/>
        <v>0</v>
      </c>
      <c r="N481" s="25">
        <f>N482</f>
        <v>0</v>
      </c>
      <c r="O481" s="25"/>
      <c r="P481" s="25"/>
      <c r="Q481" s="25">
        <f>Q482</f>
        <v>0</v>
      </c>
      <c r="R481" s="9">
        <v>0</v>
      </c>
      <c r="S481" s="25">
        <f>S482</f>
        <v>0</v>
      </c>
      <c r="T481" s="25"/>
      <c r="U481" s="25"/>
      <c r="V481" s="25">
        <f>V482</f>
        <v>0</v>
      </c>
      <c r="W481" s="9">
        <v>0</v>
      </c>
      <c r="X481" s="2"/>
    </row>
    <row r="482" spans="1:24" outlineLevel="5">
      <c r="A482" s="7" t="s">
        <v>271</v>
      </c>
      <c r="B482" s="8" t="s">
        <v>167</v>
      </c>
      <c r="C482" s="8" t="s">
        <v>270</v>
      </c>
      <c r="D482" s="8" t="s">
        <v>334</v>
      </c>
      <c r="E482" s="8"/>
      <c r="F482" s="25">
        <f>F483</f>
        <v>238.7</v>
      </c>
      <c r="G482" s="25"/>
      <c r="H482" s="25"/>
      <c r="I482" s="25"/>
      <c r="J482" s="25"/>
      <c r="K482" s="50">
        <f>K483</f>
        <v>238.7</v>
      </c>
      <c r="L482" s="9">
        <v>238.7</v>
      </c>
      <c r="M482" s="35">
        <f t="shared" si="293"/>
        <v>0</v>
      </c>
      <c r="N482" s="25">
        <f>N483</f>
        <v>0</v>
      </c>
      <c r="O482" s="25"/>
      <c r="P482" s="25"/>
      <c r="Q482" s="25">
        <f>Q483</f>
        <v>0</v>
      </c>
      <c r="R482" s="9">
        <v>0</v>
      </c>
      <c r="S482" s="25">
        <f>S483</f>
        <v>0</v>
      </c>
      <c r="T482" s="25"/>
      <c r="U482" s="25"/>
      <c r="V482" s="25">
        <f>V483</f>
        <v>0</v>
      </c>
      <c r="W482" s="9">
        <v>0</v>
      </c>
      <c r="X482" s="2"/>
    </row>
    <row r="483" spans="1:24" outlineLevel="6">
      <c r="A483" s="7" t="s">
        <v>23</v>
      </c>
      <c r="B483" s="8" t="s">
        <v>167</v>
      </c>
      <c r="C483" s="8" t="s">
        <v>270</v>
      </c>
      <c r="D483" s="8" t="s">
        <v>334</v>
      </c>
      <c r="E483" s="8" t="s">
        <v>24</v>
      </c>
      <c r="F483" s="25">
        <v>238.7</v>
      </c>
      <c r="G483" s="25"/>
      <c r="H483" s="25"/>
      <c r="I483" s="25"/>
      <c r="J483" s="25"/>
      <c r="K483" s="50">
        <f t="shared" ref="K483" si="300">SUM(F483:J483)</f>
        <v>238.7</v>
      </c>
      <c r="L483" s="9">
        <v>238.7</v>
      </c>
      <c r="M483" s="35">
        <f t="shared" si="293"/>
        <v>0</v>
      </c>
      <c r="N483" s="25"/>
      <c r="O483" s="25"/>
      <c r="P483" s="25"/>
      <c r="Q483" s="30">
        <f t="shared" ref="Q483" si="301">SUM(N483:P483)</f>
        <v>0</v>
      </c>
      <c r="R483" s="9">
        <v>0</v>
      </c>
      <c r="S483" s="25"/>
      <c r="T483" s="25"/>
      <c r="U483" s="25"/>
      <c r="V483" s="30">
        <f t="shared" ref="V483" si="302">SUM(S483:U483)</f>
        <v>0</v>
      </c>
      <c r="W483" s="9">
        <v>0</v>
      </c>
      <c r="X483" s="2"/>
    </row>
    <row r="484" spans="1:24" outlineLevel="3">
      <c r="A484" s="7" t="s">
        <v>335</v>
      </c>
      <c r="B484" s="8"/>
      <c r="C484" s="8"/>
      <c r="D484" s="8" t="s">
        <v>336</v>
      </c>
      <c r="E484" s="8"/>
      <c r="F484" s="25">
        <f>F485</f>
        <v>15</v>
      </c>
      <c r="G484" s="25"/>
      <c r="H484" s="25"/>
      <c r="I484" s="25"/>
      <c r="J484" s="25"/>
      <c r="K484" s="50">
        <f>K485</f>
        <v>15</v>
      </c>
      <c r="L484" s="9">
        <v>15</v>
      </c>
      <c r="M484" s="35">
        <f t="shared" si="293"/>
        <v>0</v>
      </c>
      <c r="N484" s="25">
        <f>N485</f>
        <v>0</v>
      </c>
      <c r="O484" s="25"/>
      <c r="P484" s="25"/>
      <c r="Q484" s="25">
        <f>Q485</f>
        <v>0</v>
      </c>
      <c r="R484" s="9">
        <v>15</v>
      </c>
      <c r="S484" s="25">
        <f>S485</f>
        <v>0</v>
      </c>
      <c r="T484" s="25"/>
      <c r="U484" s="25"/>
      <c r="V484" s="25">
        <f>V485</f>
        <v>0</v>
      </c>
      <c r="W484" s="9">
        <v>15</v>
      </c>
      <c r="X484" s="2"/>
    </row>
    <row r="485" spans="1:24" outlineLevel="4">
      <c r="A485" s="7" t="s">
        <v>320</v>
      </c>
      <c r="B485" s="8" t="s">
        <v>19</v>
      </c>
      <c r="C485" s="8" t="s">
        <v>321</v>
      </c>
      <c r="D485" s="8" t="s">
        <v>336</v>
      </c>
      <c r="E485" s="8"/>
      <c r="F485" s="25">
        <f>F486</f>
        <v>15</v>
      </c>
      <c r="G485" s="25"/>
      <c r="H485" s="25"/>
      <c r="I485" s="25"/>
      <c r="J485" s="25"/>
      <c r="K485" s="50">
        <f>K486</f>
        <v>15</v>
      </c>
      <c r="L485" s="9">
        <v>15</v>
      </c>
      <c r="M485" s="35">
        <f t="shared" si="293"/>
        <v>0</v>
      </c>
      <c r="N485" s="25">
        <f>N486</f>
        <v>0</v>
      </c>
      <c r="O485" s="25"/>
      <c r="P485" s="25"/>
      <c r="Q485" s="25">
        <f>Q486</f>
        <v>0</v>
      </c>
      <c r="R485" s="9">
        <v>15</v>
      </c>
      <c r="S485" s="25">
        <f>S486</f>
        <v>0</v>
      </c>
      <c r="T485" s="25"/>
      <c r="U485" s="25"/>
      <c r="V485" s="25">
        <f>V486</f>
        <v>0</v>
      </c>
      <c r="W485" s="9">
        <v>15</v>
      </c>
      <c r="X485" s="2"/>
    </row>
    <row r="486" spans="1:24" outlineLevel="5">
      <c r="A486" s="7" t="s">
        <v>322</v>
      </c>
      <c r="B486" s="8" t="s">
        <v>19</v>
      </c>
      <c r="C486" s="8" t="s">
        <v>321</v>
      </c>
      <c r="D486" s="8" t="s">
        <v>336</v>
      </c>
      <c r="E486" s="8"/>
      <c r="F486" s="25">
        <f>F487</f>
        <v>15</v>
      </c>
      <c r="G486" s="25"/>
      <c r="H486" s="25"/>
      <c r="I486" s="25"/>
      <c r="J486" s="25"/>
      <c r="K486" s="50">
        <f>K487</f>
        <v>15</v>
      </c>
      <c r="L486" s="9">
        <v>15</v>
      </c>
      <c r="M486" s="35">
        <f t="shared" si="293"/>
        <v>0</v>
      </c>
      <c r="N486" s="25">
        <f>N487</f>
        <v>0</v>
      </c>
      <c r="O486" s="25"/>
      <c r="P486" s="25"/>
      <c r="Q486" s="25">
        <f>Q487</f>
        <v>0</v>
      </c>
      <c r="R486" s="9">
        <v>15</v>
      </c>
      <c r="S486" s="25">
        <f>S487</f>
        <v>0</v>
      </c>
      <c r="T486" s="25"/>
      <c r="U486" s="25"/>
      <c r="V486" s="25">
        <f>V487</f>
        <v>0</v>
      </c>
      <c r="W486" s="9">
        <v>15</v>
      </c>
      <c r="X486" s="2"/>
    </row>
    <row r="487" spans="1:24" outlineLevel="6">
      <c r="A487" s="7" t="s">
        <v>23</v>
      </c>
      <c r="B487" s="8" t="s">
        <v>19</v>
      </c>
      <c r="C487" s="8" t="s">
        <v>321</v>
      </c>
      <c r="D487" s="8" t="s">
        <v>336</v>
      </c>
      <c r="E487" s="8" t="s">
        <v>24</v>
      </c>
      <c r="F487" s="25">
        <v>15</v>
      </c>
      <c r="G487" s="25"/>
      <c r="H487" s="25"/>
      <c r="I487" s="25"/>
      <c r="J487" s="25"/>
      <c r="K487" s="50">
        <f t="shared" ref="K487" si="303">SUM(F487:J487)</f>
        <v>15</v>
      </c>
      <c r="L487" s="9">
        <v>15</v>
      </c>
      <c r="M487" s="35">
        <f t="shared" si="293"/>
        <v>0</v>
      </c>
      <c r="N487" s="25"/>
      <c r="O487" s="25"/>
      <c r="P487" s="25"/>
      <c r="Q487" s="30">
        <f t="shared" ref="Q487" si="304">SUM(N487:P487)</f>
        <v>0</v>
      </c>
      <c r="R487" s="9">
        <v>15</v>
      </c>
      <c r="S487" s="25"/>
      <c r="T487" s="25"/>
      <c r="U487" s="25"/>
      <c r="V487" s="30">
        <f t="shared" ref="V487" si="305">SUM(S487:U487)</f>
        <v>0</v>
      </c>
      <c r="W487" s="9">
        <v>15</v>
      </c>
      <c r="X487" s="2"/>
    </row>
    <row r="488" spans="1:24" ht="51" outlineLevel="3">
      <c r="A488" s="7" t="s">
        <v>337</v>
      </c>
      <c r="B488" s="8"/>
      <c r="C488" s="8"/>
      <c r="D488" s="8" t="s">
        <v>338</v>
      </c>
      <c r="E488" s="8"/>
      <c r="F488" s="25">
        <f>F489</f>
        <v>200</v>
      </c>
      <c r="G488" s="25"/>
      <c r="H488" s="25"/>
      <c r="I488" s="25"/>
      <c r="J488" s="25"/>
      <c r="K488" s="50">
        <f>K489</f>
        <v>200</v>
      </c>
      <c r="L488" s="9">
        <v>200</v>
      </c>
      <c r="M488" s="35">
        <f t="shared" si="293"/>
        <v>0</v>
      </c>
      <c r="N488" s="25">
        <f>N489</f>
        <v>0</v>
      </c>
      <c r="O488" s="25"/>
      <c r="P488" s="25"/>
      <c r="Q488" s="25">
        <f>Q489</f>
        <v>0</v>
      </c>
      <c r="R488" s="9">
        <v>0</v>
      </c>
      <c r="S488" s="25">
        <f>S489</f>
        <v>0</v>
      </c>
      <c r="T488" s="25"/>
      <c r="U488" s="25"/>
      <c r="V488" s="25">
        <f>V489</f>
        <v>0</v>
      </c>
      <c r="W488" s="9">
        <v>0</v>
      </c>
      <c r="X488" s="2"/>
    </row>
    <row r="489" spans="1:24" outlineLevel="4">
      <c r="A489" s="7" t="s">
        <v>320</v>
      </c>
      <c r="B489" s="8" t="s">
        <v>19</v>
      </c>
      <c r="C489" s="8" t="s">
        <v>321</v>
      </c>
      <c r="D489" s="8" t="s">
        <v>338</v>
      </c>
      <c r="E489" s="8"/>
      <c r="F489" s="25">
        <f>F490</f>
        <v>200</v>
      </c>
      <c r="G489" s="25"/>
      <c r="H489" s="25"/>
      <c r="I489" s="25"/>
      <c r="J489" s="25"/>
      <c r="K489" s="50">
        <f>K490</f>
        <v>200</v>
      </c>
      <c r="L489" s="9">
        <v>200</v>
      </c>
      <c r="M489" s="35">
        <f t="shared" si="293"/>
        <v>0</v>
      </c>
      <c r="N489" s="25">
        <f>N490</f>
        <v>0</v>
      </c>
      <c r="O489" s="25"/>
      <c r="P489" s="25"/>
      <c r="Q489" s="25">
        <f>Q490</f>
        <v>0</v>
      </c>
      <c r="R489" s="9">
        <v>0</v>
      </c>
      <c r="S489" s="25">
        <f>S490</f>
        <v>0</v>
      </c>
      <c r="T489" s="25"/>
      <c r="U489" s="25"/>
      <c r="V489" s="25">
        <f>V490</f>
        <v>0</v>
      </c>
      <c r="W489" s="9">
        <v>0</v>
      </c>
      <c r="X489" s="2"/>
    </row>
    <row r="490" spans="1:24" outlineLevel="5">
      <c r="A490" s="7" t="s">
        <v>322</v>
      </c>
      <c r="B490" s="8" t="s">
        <v>19</v>
      </c>
      <c r="C490" s="8" t="s">
        <v>321</v>
      </c>
      <c r="D490" s="8" t="s">
        <v>338</v>
      </c>
      <c r="E490" s="8"/>
      <c r="F490" s="25">
        <f>F491</f>
        <v>200</v>
      </c>
      <c r="G490" s="25"/>
      <c r="H490" s="25"/>
      <c r="I490" s="25"/>
      <c r="J490" s="25"/>
      <c r="K490" s="50">
        <f>K491</f>
        <v>200</v>
      </c>
      <c r="L490" s="9">
        <v>200</v>
      </c>
      <c r="M490" s="35">
        <f t="shared" si="293"/>
        <v>0</v>
      </c>
      <c r="N490" s="25">
        <f>N491</f>
        <v>0</v>
      </c>
      <c r="O490" s="25"/>
      <c r="P490" s="25"/>
      <c r="Q490" s="25">
        <f>Q491</f>
        <v>0</v>
      </c>
      <c r="R490" s="9">
        <v>0</v>
      </c>
      <c r="S490" s="25">
        <f>S491</f>
        <v>0</v>
      </c>
      <c r="T490" s="25"/>
      <c r="U490" s="25"/>
      <c r="V490" s="25">
        <f>V491</f>
        <v>0</v>
      </c>
      <c r="W490" s="9">
        <v>0</v>
      </c>
      <c r="X490" s="2"/>
    </row>
    <row r="491" spans="1:24" outlineLevel="6">
      <c r="A491" s="7" t="s">
        <v>23</v>
      </c>
      <c r="B491" s="8" t="s">
        <v>19</v>
      </c>
      <c r="C491" s="8" t="s">
        <v>321</v>
      </c>
      <c r="D491" s="8" t="s">
        <v>338</v>
      </c>
      <c r="E491" s="8" t="s">
        <v>24</v>
      </c>
      <c r="F491" s="25">
        <v>200</v>
      </c>
      <c r="G491" s="25"/>
      <c r="H491" s="25"/>
      <c r="I491" s="25"/>
      <c r="J491" s="25"/>
      <c r="K491" s="50">
        <f t="shared" ref="K491" si="306">SUM(F491:J491)</f>
        <v>200</v>
      </c>
      <c r="L491" s="9">
        <v>200</v>
      </c>
      <c r="M491" s="35">
        <f t="shared" si="293"/>
        <v>0</v>
      </c>
      <c r="N491" s="25"/>
      <c r="O491" s="25"/>
      <c r="P491" s="25"/>
      <c r="Q491" s="30">
        <f t="shared" ref="Q491" si="307">SUM(N491:P491)</f>
        <v>0</v>
      </c>
      <c r="R491" s="9">
        <v>0</v>
      </c>
      <c r="S491" s="25"/>
      <c r="T491" s="25"/>
      <c r="U491" s="25"/>
      <c r="V491" s="30">
        <f t="shared" ref="V491" si="308">SUM(S491:U491)</f>
        <v>0</v>
      </c>
      <c r="W491" s="9">
        <v>0</v>
      </c>
      <c r="X491" s="2"/>
    </row>
    <row r="492" spans="1:24" ht="25.5" outlineLevel="3">
      <c r="A492" s="7" t="s">
        <v>339</v>
      </c>
      <c r="B492" s="8"/>
      <c r="C492" s="8"/>
      <c r="D492" s="8" t="s">
        <v>340</v>
      </c>
      <c r="E492" s="8"/>
      <c r="F492" s="25">
        <f>F493</f>
        <v>200</v>
      </c>
      <c r="G492" s="25"/>
      <c r="H492" s="25"/>
      <c r="I492" s="25"/>
      <c r="J492" s="25"/>
      <c r="K492" s="50">
        <f>K493</f>
        <v>200</v>
      </c>
      <c r="L492" s="9">
        <v>200</v>
      </c>
      <c r="M492" s="35">
        <f t="shared" si="293"/>
        <v>0</v>
      </c>
      <c r="N492" s="25">
        <f>N493</f>
        <v>0</v>
      </c>
      <c r="O492" s="25"/>
      <c r="P492" s="25"/>
      <c r="Q492" s="25">
        <f>Q493</f>
        <v>0</v>
      </c>
      <c r="R492" s="9">
        <v>0</v>
      </c>
      <c r="S492" s="25">
        <f>S493</f>
        <v>0</v>
      </c>
      <c r="T492" s="25"/>
      <c r="U492" s="25"/>
      <c r="V492" s="25">
        <f>V493</f>
        <v>0</v>
      </c>
      <c r="W492" s="9">
        <v>0</v>
      </c>
      <c r="X492" s="2"/>
    </row>
    <row r="493" spans="1:24" outlineLevel="4">
      <c r="A493" s="7" t="s">
        <v>212</v>
      </c>
      <c r="B493" s="8" t="s">
        <v>213</v>
      </c>
      <c r="C493" s="8" t="s">
        <v>19</v>
      </c>
      <c r="D493" s="8" t="s">
        <v>340</v>
      </c>
      <c r="E493" s="8"/>
      <c r="F493" s="25">
        <f>F494</f>
        <v>200</v>
      </c>
      <c r="G493" s="25"/>
      <c r="H493" s="25"/>
      <c r="I493" s="25"/>
      <c r="J493" s="25"/>
      <c r="K493" s="50">
        <f>K494</f>
        <v>200</v>
      </c>
      <c r="L493" s="9">
        <v>200</v>
      </c>
      <c r="M493" s="35">
        <f t="shared" si="293"/>
        <v>0</v>
      </c>
      <c r="N493" s="25">
        <f>N494</f>
        <v>0</v>
      </c>
      <c r="O493" s="25"/>
      <c r="P493" s="25"/>
      <c r="Q493" s="25">
        <f>Q494</f>
        <v>0</v>
      </c>
      <c r="R493" s="9">
        <v>0</v>
      </c>
      <c r="S493" s="25">
        <f>S494</f>
        <v>0</v>
      </c>
      <c r="T493" s="25"/>
      <c r="U493" s="25"/>
      <c r="V493" s="25">
        <f>V494</f>
        <v>0</v>
      </c>
      <c r="W493" s="9">
        <v>0</v>
      </c>
      <c r="X493" s="2"/>
    </row>
    <row r="494" spans="1:24" outlineLevel="5">
      <c r="A494" s="7" t="s">
        <v>214</v>
      </c>
      <c r="B494" s="8" t="s">
        <v>213</v>
      </c>
      <c r="C494" s="8" t="s">
        <v>19</v>
      </c>
      <c r="D494" s="8" t="s">
        <v>340</v>
      </c>
      <c r="E494" s="8"/>
      <c r="F494" s="25">
        <f>F495</f>
        <v>200</v>
      </c>
      <c r="G494" s="25"/>
      <c r="H494" s="25"/>
      <c r="I494" s="25"/>
      <c r="J494" s="25"/>
      <c r="K494" s="50">
        <f>K495</f>
        <v>200</v>
      </c>
      <c r="L494" s="9">
        <v>200</v>
      </c>
      <c r="M494" s="35">
        <f t="shared" si="293"/>
        <v>0</v>
      </c>
      <c r="N494" s="25">
        <f>N495</f>
        <v>0</v>
      </c>
      <c r="O494" s="25"/>
      <c r="P494" s="25"/>
      <c r="Q494" s="25">
        <f>Q495</f>
        <v>0</v>
      </c>
      <c r="R494" s="9">
        <v>0</v>
      </c>
      <c r="S494" s="25">
        <f>S495</f>
        <v>0</v>
      </c>
      <c r="T494" s="25"/>
      <c r="U494" s="25"/>
      <c r="V494" s="25">
        <f>V495</f>
        <v>0</v>
      </c>
      <c r="W494" s="9">
        <v>0</v>
      </c>
      <c r="X494" s="2"/>
    </row>
    <row r="495" spans="1:24" outlineLevel="6">
      <c r="A495" s="7" t="s">
        <v>23</v>
      </c>
      <c r="B495" s="8" t="s">
        <v>213</v>
      </c>
      <c r="C495" s="8" t="s">
        <v>19</v>
      </c>
      <c r="D495" s="8" t="s">
        <v>340</v>
      </c>
      <c r="E495" s="8" t="s">
        <v>24</v>
      </c>
      <c r="F495" s="25">
        <v>200</v>
      </c>
      <c r="G495" s="25"/>
      <c r="H495" s="25"/>
      <c r="I495" s="25"/>
      <c r="J495" s="25"/>
      <c r="K495" s="50">
        <f t="shared" ref="K495" si="309">SUM(F495:J495)</f>
        <v>200</v>
      </c>
      <c r="L495" s="9">
        <v>200</v>
      </c>
      <c r="M495" s="35">
        <f t="shared" si="293"/>
        <v>0</v>
      </c>
      <c r="N495" s="25"/>
      <c r="O495" s="25"/>
      <c r="P495" s="25"/>
      <c r="Q495" s="30">
        <f t="shared" ref="Q495" si="310">SUM(N495:P495)</f>
        <v>0</v>
      </c>
      <c r="R495" s="9">
        <v>0</v>
      </c>
      <c r="S495" s="25"/>
      <c r="T495" s="25"/>
      <c r="U495" s="25"/>
      <c r="V495" s="30">
        <f t="shared" ref="V495" si="311">SUM(S495:U495)</f>
        <v>0</v>
      </c>
      <c r="W495" s="9">
        <v>0</v>
      </c>
      <c r="X495" s="2"/>
    </row>
    <row r="496" spans="1:24" s="18" customFormat="1" ht="25.5">
      <c r="A496" s="14" t="s">
        <v>341</v>
      </c>
      <c r="B496" s="15"/>
      <c r="C496" s="15"/>
      <c r="D496" s="15" t="s">
        <v>342</v>
      </c>
      <c r="E496" s="15"/>
      <c r="F496" s="24">
        <f>F497+F508+F514</f>
        <v>9850.08</v>
      </c>
      <c r="G496" s="24"/>
      <c r="H496" s="24"/>
      <c r="I496" s="24"/>
      <c r="J496" s="24"/>
      <c r="K496" s="49">
        <f>K497+K508+K514</f>
        <v>9850.08</v>
      </c>
      <c r="L496" s="16">
        <v>9850.09</v>
      </c>
      <c r="M496" s="35">
        <f t="shared" si="293"/>
        <v>1.0000000000218279E-2</v>
      </c>
      <c r="N496" s="24">
        <f>N497+N508+N514</f>
        <v>0</v>
      </c>
      <c r="O496" s="24"/>
      <c r="P496" s="24"/>
      <c r="Q496" s="24">
        <f>Q497+Q508+Q514</f>
        <v>0</v>
      </c>
      <c r="R496" s="16">
        <v>8187.4</v>
      </c>
      <c r="S496" s="24">
        <f>S497+S508+S514</f>
        <v>0</v>
      </c>
      <c r="T496" s="24"/>
      <c r="U496" s="24"/>
      <c r="V496" s="24">
        <f>V497+V508+V514</f>
        <v>0</v>
      </c>
      <c r="W496" s="16">
        <v>7648.3</v>
      </c>
      <c r="X496" s="17"/>
    </row>
    <row r="497" spans="1:24" ht="25.5" outlineLevel="1">
      <c r="A497" s="7" t="s">
        <v>343</v>
      </c>
      <c r="B497" s="8"/>
      <c r="C497" s="8"/>
      <c r="D497" s="8" t="s">
        <v>344</v>
      </c>
      <c r="E497" s="8"/>
      <c r="F497" s="25">
        <f>F498</f>
        <v>7384.1799999999994</v>
      </c>
      <c r="G497" s="25"/>
      <c r="H497" s="25"/>
      <c r="I497" s="25"/>
      <c r="J497" s="25"/>
      <c r="K497" s="50">
        <f>K498</f>
        <v>7384.1799999999994</v>
      </c>
      <c r="L497" s="9">
        <v>7384.18</v>
      </c>
      <c r="M497" s="35">
        <f t="shared" si="293"/>
        <v>0</v>
      </c>
      <c r="N497" s="25">
        <f>N498</f>
        <v>0</v>
      </c>
      <c r="O497" s="25"/>
      <c r="P497" s="25"/>
      <c r="Q497" s="25">
        <f>Q498</f>
        <v>0</v>
      </c>
      <c r="R497" s="9">
        <v>7133</v>
      </c>
      <c r="S497" s="25">
        <f>S498</f>
        <v>0</v>
      </c>
      <c r="T497" s="25"/>
      <c r="U497" s="25"/>
      <c r="V497" s="25">
        <f>V498</f>
        <v>0</v>
      </c>
      <c r="W497" s="9">
        <v>7422.3</v>
      </c>
      <c r="X497" s="2"/>
    </row>
    <row r="498" spans="1:24" ht="38.25" outlineLevel="2">
      <c r="A498" s="7" t="s">
        <v>345</v>
      </c>
      <c r="B498" s="8"/>
      <c r="C498" s="8"/>
      <c r="D498" s="8" t="s">
        <v>346</v>
      </c>
      <c r="E498" s="8"/>
      <c r="F498" s="25">
        <f>F499+F504</f>
        <v>7384.1799999999994</v>
      </c>
      <c r="G498" s="25"/>
      <c r="H498" s="25"/>
      <c r="I498" s="25"/>
      <c r="J498" s="25"/>
      <c r="K498" s="50">
        <f>K499+K504</f>
        <v>7384.1799999999994</v>
      </c>
      <c r="L498" s="9">
        <v>7384.18</v>
      </c>
      <c r="M498" s="35">
        <f t="shared" si="293"/>
        <v>0</v>
      </c>
      <c r="N498" s="25">
        <f>N499+N504</f>
        <v>0</v>
      </c>
      <c r="O498" s="25"/>
      <c r="P498" s="25"/>
      <c r="Q498" s="25">
        <f>Q499+Q504</f>
        <v>0</v>
      </c>
      <c r="R498" s="9">
        <v>7133</v>
      </c>
      <c r="S498" s="25">
        <f>S499+S504</f>
        <v>0</v>
      </c>
      <c r="T498" s="25"/>
      <c r="U498" s="25"/>
      <c r="V498" s="25">
        <f>V499+V504</f>
        <v>0</v>
      </c>
      <c r="W498" s="9">
        <v>7422.3</v>
      </c>
      <c r="X498" s="2"/>
    </row>
    <row r="499" spans="1:24" ht="25.5" outlineLevel="3">
      <c r="A499" s="7" t="s">
        <v>116</v>
      </c>
      <c r="B499" s="8"/>
      <c r="C499" s="8"/>
      <c r="D499" s="8" t="s">
        <v>347</v>
      </c>
      <c r="E499" s="8"/>
      <c r="F499" s="25">
        <f>F500</f>
        <v>7258.1799999999994</v>
      </c>
      <c r="G499" s="25"/>
      <c r="H499" s="25"/>
      <c r="I499" s="25"/>
      <c r="J499" s="25"/>
      <c r="K499" s="50">
        <f>K500</f>
        <v>7258.1799999999994</v>
      </c>
      <c r="L499" s="9">
        <v>7258.18</v>
      </c>
      <c r="M499" s="35">
        <f t="shared" si="293"/>
        <v>0</v>
      </c>
      <c r="N499" s="25">
        <f>N500</f>
        <v>0</v>
      </c>
      <c r="O499" s="25"/>
      <c r="P499" s="25"/>
      <c r="Q499" s="25">
        <f>Q500</f>
        <v>0</v>
      </c>
      <c r="R499" s="9">
        <v>7133</v>
      </c>
      <c r="S499" s="25">
        <f>S500</f>
        <v>0</v>
      </c>
      <c r="T499" s="25"/>
      <c r="U499" s="25"/>
      <c r="V499" s="25">
        <f>V500</f>
        <v>0</v>
      </c>
      <c r="W499" s="9">
        <v>7387.3</v>
      </c>
      <c r="X499" s="2"/>
    </row>
    <row r="500" spans="1:24" ht="38.25" outlineLevel="4">
      <c r="A500" s="7" t="s">
        <v>348</v>
      </c>
      <c r="B500" s="8" t="s">
        <v>19</v>
      </c>
      <c r="C500" s="8" t="s">
        <v>108</v>
      </c>
      <c r="D500" s="8" t="s">
        <v>347</v>
      </c>
      <c r="E500" s="8"/>
      <c r="F500" s="25">
        <f>F501</f>
        <v>7258.1799999999994</v>
      </c>
      <c r="G500" s="25"/>
      <c r="H500" s="25"/>
      <c r="I500" s="25"/>
      <c r="J500" s="25"/>
      <c r="K500" s="50">
        <f>K501</f>
        <v>7258.1799999999994</v>
      </c>
      <c r="L500" s="9">
        <v>7258.18</v>
      </c>
      <c r="M500" s="35">
        <f t="shared" si="293"/>
        <v>0</v>
      </c>
      <c r="N500" s="25">
        <f>N501</f>
        <v>0</v>
      </c>
      <c r="O500" s="25"/>
      <c r="P500" s="25"/>
      <c r="Q500" s="25">
        <f>Q501</f>
        <v>0</v>
      </c>
      <c r="R500" s="9">
        <v>7133</v>
      </c>
      <c r="S500" s="25">
        <f>S501</f>
        <v>0</v>
      </c>
      <c r="T500" s="25"/>
      <c r="U500" s="25"/>
      <c r="V500" s="25">
        <f>V501</f>
        <v>0</v>
      </c>
      <c r="W500" s="9">
        <v>7387.3</v>
      </c>
      <c r="X500" s="2"/>
    </row>
    <row r="501" spans="1:24" outlineLevel="5">
      <c r="A501" s="7" t="s">
        <v>322</v>
      </c>
      <c r="B501" s="8" t="s">
        <v>19</v>
      </c>
      <c r="C501" s="8" t="s">
        <v>108</v>
      </c>
      <c r="D501" s="8" t="s">
        <v>347</v>
      </c>
      <c r="E501" s="8"/>
      <c r="F501" s="25">
        <f>F502+F503</f>
        <v>7258.1799999999994</v>
      </c>
      <c r="G501" s="25"/>
      <c r="H501" s="25"/>
      <c r="I501" s="25"/>
      <c r="J501" s="25"/>
      <c r="K501" s="50">
        <f>K502+K503</f>
        <v>7258.1799999999994</v>
      </c>
      <c r="L501" s="9">
        <v>7258.18</v>
      </c>
      <c r="M501" s="35">
        <f t="shared" si="293"/>
        <v>0</v>
      </c>
      <c r="N501" s="25">
        <f>N502+N503</f>
        <v>0</v>
      </c>
      <c r="O501" s="25"/>
      <c r="P501" s="25"/>
      <c r="Q501" s="25">
        <f>Q502+Q503</f>
        <v>0</v>
      </c>
      <c r="R501" s="9">
        <v>7133</v>
      </c>
      <c r="S501" s="25">
        <f>S502+S503</f>
        <v>0</v>
      </c>
      <c r="T501" s="25"/>
      <c r="U501" s="25"/>
      <c r="V501" s="25">
        <f>V502+V503</f>
        <v>0</v>
      </c>
      <c r="W501" s="9">
        <v>7387.3</v>
      </c>
      <c r="X501" s="2"/>
    </row>
    <row r="502" spans="1:24" ht="25.5" outlineLevel="6">
      <c r="A502" s="7" t="s">
        <v>110</v>
      </c>
      <c r="B502" s="8" t="s">
        <v>19</v>
      </c>
      <c r="C502" s="8" t="s">
        <v>108</v>
      </c>
      <c r="D502" s="8" t="s">
        <v>347</v>
      </c>
      <c r="E502" s="8" t="s">
        <v>111</v>
      </c>
      <c r="F502" s="25">
        <v>6845.28</v>
      </c>
      <c r="G502" s="25"/>
      <c r="H502" s="25"/>
      <c r="I502" s="25"/>
      <c r="J502" s="25"/>
      <c r="K502" s="50">
        <f t="shared" ref="K502:K503" si="312">SUM(F502:J502)</f>
        <v>6845.28</v>
      </c>
      <c r="L502" s="9">
        <v>6845.28</v>
      </c>
      <c r="M502" s="35">
        <f t="shared" si="293"/>
        <v>0</v>
      </c>
      <c r="N502" s="25"/>
      <c r="O502" s="25"/>
      <c r="P502" s="25"/>
      <c r="Q502" s="30">
        <f t="shared" ref="Q502:Q503" si="313">SUM(N502:P502)</f>
        <v>0</v>
      </c>
      <c r="R502" s="9">
        <v>6728.03</v>
      </c>
      <c r="S502" s="25"/>
      <c r="T502" s="25"/>
      <c r="U502" s="25"/>
      <c r="V502" s="30">
        <f t="shared" ref="V502:V503" si="314">SUM(S502:U502)</f>
        <v>0</v>
      </c>
      <c r="W502" s="9">
        <v>6728.03</v>
      </c>
      <c r="X502" s="2"/>
    </row>
    <row r="503" spans="1:24" ht="25.5" outlineLevel="6">
      <c r="A503" s="7" t="s">
        <v>67</v>
      </c>
      <c r="B503" s="8" t="s">
        <v>19</v>
      </c>
      <c r="C503" s="8" t="s">
        <v>108</v>
      </c>
      <c r="D503" s="8" t="s">
        <v>347</v>
      </c>
      <c r="E503" s="8" t="s">
        <v>68</v>
      </c>
      <c r="F503" s="25">
        <v>412.9</v>
      </c>
      <c r="G503" s="25"/>
      <c r="H503" s="25"/>
      <c r="I503" s="25"/>
      <c r="J503" s="25"/>
      <c r="K503" s="50">
        <f t="shared" si="312"/>
        <v>412.9</v>
      </c>
      <c r="L503" s="9">
        <v>412.9</v>
      </c>
      <c r="M503" s="35">
        <f t="shared" si="293"/>
        <v>0</v>
      </c>
      <c r="N503" s="25"/>
      <c r="O503" s="25"/>
      <c r="P503" s="25"/>
      <c r="Q503" s="30">
        <f t="shared" si="313"/>
        <v>0</v>
      </c>
      <c r="R503" s="9">
        <v>404.97</v>
      </c>
      <c r="S503" s="25"/>
      <c r="T503" s="25"/>
      <c r="U503" s="25"/>
      <c r="V503" s="30">
        <f t="shared" si="314"/>
        <v>0</v>
      </c>
      <c r="W503" s="9">
        <v>659.27</v>
      </c>
      <c r="X503" s="2"/>
    </row>
    <row r="504" spans="1:24" ht="25.5" outlineLevel="3">
      <c r="A504" s="7" t="s">
        <v>349</v>
      </c>
      <c r="B504" s="8"/>
      <c r="C504" s="8"/>
      <c r="D504" s="8" t="s">
        <v>350</v>
      </c>
      <c r="E504" s="8"/>
      <c r="F504" s="25">
        <f>F505</f>
        <v>126</v>
      </c>
      <c r="G504" s="25"/>
      <c r="H504" s="25"/>
      <c r="I504" s="25"/>
      <c r="J504" s="25"/>
      <c r="K504" s="50">
        <f>K505</f>
        <v>126</v>
      </c>
      <c r="L504" s="9">
        <v>126</v>
      </c>
      <c r="M504" s="35">
        <f t="shared" si="293"/>
        <v>0</v>
      </c>
      <c r="N504" s="25">
        <f>N505</f>
        <v>0</v>
      </c>
      <c r="O504" s="25"/>
      <c r="P504" s="25"/>
      <c r="Q504" s="25">
        <f>Q505</f>
        <v>0</v>
      </c>
      <c r="R504" s="9">
        <v>0</v>
      </c>
      <c r="S504" s="25">
        <f>S505</f>
        <v>0</v>
      </c>
      <c r="T504" s="25"/>
      <c r="U504" s="25"/>
      <c r="V504" s="25">
        <f>V505</f>
        <v>0</v>
      </c>
      <c r="W504" s="9">
        <v>35</v>
      </c>
      <c r="X504" s="2"/>
    </row>
    <row r="505" spans="1:24" ht="38.25" outlineLevel="4">
      <c r="A505" s="7" t="s">
        <v>348</v>
      </c>
      <c r="B505" s="8" t="s">
        <v>19</v>
      </c>
      <c r="C505" s="8" t="s">
        <v>108</v>
      </c>
      <c r="D505" s="8" t="s">
        <v>350</v>
      </c>
      <c r="E505" s="8"/>
      <c r="F505" s="25">
        <f>F506</f>
        <v>126</v>
      </c>
      <c r="G505" s="25"/>
      <c r="H505" s="25"/>
      <c r="I505" s="25"/>
      <c r="J505" s="25"/>
      <c r="K505" s="50">
        <f>K506</f>
        <v>126</v>
      </c>
      <c r="L505" s="9">
        <v>126</v>
      </c>
      <c r="M505" s="35">
        <f t="shared" si="293"/>
        <v>0</v>
      </c>
      <c r="N505" s="25">
        <f>N506</f>
        <v>0</v>
      </c>
      <c r="O505" s="25"/>
      <c r="P505" s="25"/>
      <c r="Q505" s="25">
        <f>Q506</f>
        <v>0</v>
      </c>
      <c r="R505" s="9">
        <v>0</v>
      </c>
      <c r="S505" s="25">
        <f>S506</f>
        <v>0</v>
      </c>
      <c r="T505" s="25"/>
      <c r="U505" s="25"/>
      <c r="V505" s="25">
        <f>V506</f>
        <v>0</v>
      </c>
      <c r="W505" s="9">
        <v>35</v>
      </c>
      <c r="X505" s="2"/>
    </row>
    <row r="506" spans="1:24" outlineLevel="5">
      <c r="A506" s="7" t="s">
        <v>322</v>
      </c>
      <c r="B506" s="8" t="s">
        <v>19</v>
      </c>
      <c r="C506" s="8" t="s">
        <v>108</v>
      </c>
      <c r="D506" s="8" t="s">
        <v>350</v>
      </c>
      <c r="E506" s="8"/>
      <c r="F506" s="25">
        <f>F507</f>
        <v>126</v>
      </c>
      <c r="G506" s="25"/>
      <c r="H506" s="25"/>
      <c r="I506" s="25"/>
      <c r="J506" s="25"/>
      <c r="K506" s="50">
        <f>K507</f>
        <v>126</v>
      </c>
      <c r="L506" s="9">
        <v>126</v>
      </c>
      <c r="M506" s="35">
        <f t="shared" si="293"/>
        <v>0</v>
      </c>
      <c r="N506" s="25">
        <f>N507</f>
        <v>0</v>
      </c>
      <c r="O506" s="25"/>
      <c r="P506" s="25"/>
      <c r="Q506" s="25">
        <f>Q507</f>
        <v>0</v>
      </c>
      <c r="R506" s="9">
        <v>0</v>
      </c>
      <c r="S506" s="25">
        <f>S507</f>
        <v>0</v>
      </c>
      <c r="T506" s="25"/>
      <c r="U506" s="25"/>
      <c r="V506" s="25">
        <f>V507</f>
        <v>0</v>
      </c>
      <c r="W506" s="9">
        <v>35</v>
      </c>
      <c r="X506" s="2"/>
    </row>
    <row r="507" spans="1:24" ht="25.5" outlineLevel="6">
      <c r="A507" s="7" t="s">
        <v>67</v>
      </c>
      <c r="B507" s="8" t="s">
        <v>19</v>
      </c>
      <c r="C507" s="8" t="s">
        <v>108</v>
      </c>
      <c r="D507" s="8" t="s">
        <v>350</v>
      </c>
      <c r="E507" s="8" t="s">
        <v>68</v>
      </c>
      <c r="F507" s="25">
        <v>126</v>
      </c>
      <c r="G507" s="25"/>
      <c r="H507" s="25"/>
      <c r="I507" s="25"/>
      <c r="J507" s="25"/>
      <c r="K507" s="50">
        <f t="shared" ref="K507" si="315">SUM(F507:J507)</f>
        <v>126</v>
      </c>
      <c r="L507" s="9">
        <v>126</v>
      </c>
      <c r="M507" s="35">
        <f t="shared" si="293"/>
        <v>0</v>
      </c>
      <c r="N507" s="25"/>
      <c r="O507" s="25"/>
      <c r="P507" s="25"/>
      <c r="Q507" s="30">
        <f t="shared" ref="Q507" si="316">SUM(N507:P507)</f>
        <v>0</v>
      </c>
      <c r="R507" s="9">
        <v>0</v>
      </c>
      <c r="S507" s="25"/>
      <c r="T507" s="25"/>
      <c r="U507" s="25"/>
      <c r="V507" s="30">
        <f t="shared" ref="V507" si="317">SUM(S507:U507)</f>
        <v>0</v>
      </c>
      <c r="W507" s="9">
        <v>35</v>
      </c>
      <c r="X507" s="2"/>
    </row>
    <row r="508" spans="1:24" ht="25.5" outlineLevel="1">
      <c r="A508" s="7" t="s">
        <v>351</v>
      </c>
      <c r="B508" s="8"/>
      <c r="C508" s="8"/>
      <c r="D508" s="8" t="s">
        <v>352</v>
      </c>
      <c r="E508" s="8"/>
      <c r="F508" s="25">
        <f>F509</f>
        <v>349</v>
      </c>
      <c r="G508" s="25"/>
      <c r="H508" s="25"/>
      <c r="I508" s="25"/>
      <c r="J508" s="25"/>
      <c r="K508" s="50">
        <f>K509</f>
        <v>349</v>
      </c>
      <c r="L508" s="9">
        <v>349</v>
      </c>
      <c r="M508" s="35">
        <f t="shared" si="293"/>
        <v>0</v>
      </c>
      <c r="N508" s="25">
        <f>N509</f>
        <v>0</v>
      </c>
      <c r="O508" s="25"/>
      <c r="P508" s="25"/>
      <c r="Q508" s="25">
        <f>Q509</f>
        <v>0</v>
      </c>
      <c r="R508" s="9">
        <v>221.1</v>
      </c>
      <c r="S508" s="25">
        <f>S509</f>
        <v>0</v>
      </c>
      <c r="T508" s="25"/>
      <c r="U508" s="25"/>
      <c r="V508" s="25">
        <f>V509</f>
        <v>0</v>
      </c>
      <c r="W508" s="9">
        <v>226</v>
      </c>
      <c r="X508" s="2"/>
    </row>
    <row r="509" spans="1:24" ht="25.5" outlineLevel="2">
      <c r="A509" s="7" t="s">
        <v>353</v>
      </c>
      <c r="B509" s="8"/>
      <c r="C509" s="8"/>
      <c r="D509" s="8" t="s">
        <v>354</v>
      </c>
      <c r="E509" s="8"/>
      <c r="F509" s="25">
        <f>F510</f>
        <v>349</v>
      </c>
      <c r="G509" s="25"/>
      <c r="H509" s="25"/>
      <c r="I509" s="25"/>
      <c r="J509" s="25"/>
      <c r="K509" s="50">
        <f>K510</f>
        <v>349</v>
      </c>
      <c r="L509" s="9">
        <v>349</v>
      </c>
      <c r="M509" s="35">
        <f t="shared" si="293"/>
        <v>0</v>
      </c>
      <c r="N509" s="25">
        <f>N510</f>
        <v>0</v>
      </c>
      <c r="O509" s="25"/>
      <c r="P509" s="25"/>
      <c r="Q509" s="25">
        <f>Q510</f>
        <v>0</v>
      </c>
      <c r="R509" s="9">
        <v>221.1</v>
      </c>
      <c r="S509" s="25">
        <f>S510</f>
        <v>0</v>
      </c>
      <c r="T509" s="25"/>
      <c r="U509" s="25"/>
      <c r="V509" s="25">
        <f>V510</f>
        <v>0</v>
      </c>
      <c r="W509" s="9">
        <v>226</v>
      </c>
      <c r="X509" s="2"/>
    </row>
    <row r="510" spans="1:24" ht="25.5" outlineLevel="3">
      <c r="A510" s="7" t="s">
        <v>116</v>
      </c>
      <c r="B510" s="8"/>
      <c r="C510" s="8"/>
      <c r="D510" s="8" t="s">
        <v>355</v>
      </c>
      <c r="E510" s="8"/>
      <c r="F510" s="25">
        <f>F511</f>
        <v>349</v>
      </c>
      <c r="G510" s="25"/>
      <c r="H510" s="25"/>
      <c r="I510" s="25"/>
      <c r="J510" s="25"/>
      <c r="K510" s="50">
        <f>K511</f>
        <v>349</v>
      </c>
      <c r="L510" s="9">
        <v>349</v>
      </c>
      <c r="M510" s="35">
        <f t="shared" si="293"/>
        <v>0</v>
      </c>
      <c r="N510" s="25">
        <f>N511</f>
        <v>0</v>
      </c>
      <c r="O510" s="25"/>
      <c r="P510" s="25"/>
      <c r="Q510" s="25">
        <f>Q511</f>
        <v>0</v>
      </c>
      <c r="R510" s="9">
        <v>221.1</v>
      </c>
      <c r="S510" s="25">
        <f>S511</f>
        <v>0</v>
      </c>
      <c r="T510" s="25"/>
      <c r="U510" s="25"/>
      <c r="V510" s="25">
        <f>V511</f>
        <v>0</v>
      </c>
      <c r="W510" s="9">
        <v>226</v>
      </c>
      <c r="X510" s="2"/>
    </row>
    <row r="511" spans="1:24" ht="38.25" outlineLevel="4">
      <c r="A511" s="7" t="s">
        <v>348</v>
      </c>
      <c r="B511" s="8" t="s">
        <v>19</v>
      </c>
      <c r="C511" s="8" t="s">
        <v>108</v>
      </c>
      <c r="D511" s="8" t="s">
        <v>355</v>
      </c>
      <c r="E511" s="8"/>
      <c r="F511" s="25">
        <f>F512</f>
        <v>349</v>
      </c>
      <c r="G511" s="25"/>
      <c r="H511" s="25"/>
      <c r="I511" s="25"/>
      <c r="J511" s="25"/>
      <c r="K511" s="50">
        <f>K512</f>
        <v>349</v>
      </c>
      <c r="L511" s="9">
        <v>349</v>
      </c>
      <c r="M511" s="35">
        <f t="shared" si="293"/>
        <v>0</v>
      </c>
      <c r="N511" s="25">
        <f>N512</f>
        <v>0</v>
      </c>
      <c r="O511" s="25"/>
      <c r="P511" s="25"/>
      <c r="Q511" s="25">
        <f>Q512</f>
        <v>0</v>
      </c>
      <c r="R511" s="9">
        <v>221.1</v>
      </c>
      <c r="S511" s="25">
        <f>S512</f>
        <v>0</v>
      </c>
      <c r="T511" s="25"/>
      <c r="U511" s="25"/>
      <c r="V511" s="25">
        <f>V512</f>
        <v>0</v>
      </c>
      <c r="W511" s="9">
        <v>226</v>
      </c>
      <c r="X511" s="2"/>
    </row>
    <row r="512" spans="1:24" outlineLevel="5">
      <c r="A512" s="7" t="s">
        <v>322</v>
      </c>
      <c r="B512" s="8" t="s">
        <v>19</v>
      </c>
      <c r="C512" s="8" t="s">
        <v>108</v>
      </c>
      <c r="D512" s="8" t="s">
        <v>355</v>
      </c>
      <c r="E512" s="8"/>
      <c r="F512" s="25">
        <f>F513</f>
        <v>349</v>
      </c>
      <c r="G512" s="25"/>
      <c r="H512" s="25"/>
      <c r="I512" s="25"/>
      <c r="J512" s="25"/>
      <c r="K512" s="50">
        <f>K513</f>
        <v>349</v>
      </c>
      <c r="L512" s="9">
        <v>349</v>
      </c>
      <c r="M512" s="35">
        <f t="shared" si="293"/>
        <v>0</v>
      </c>
      <c r="N512" s="25">
        <f>N513</f>
        <v>0</v>
      </c>
      <c r="O512" s="25"/>
      <c r="P512" s="25"/>
      <c r="Q512" s="25">
        <f>Q513</f>
        <v>0</v>
      </c>
      <c r="R512" s="9">
        <v>221.1</v>
      </c>
      <c r="S512" s="25">
        <f>S513</f>
        <v>0</v>
      </c>
      <c r="T512" s="25"/>
      <c r="U512" s="25"/>
      <c r="V512" s="25">
        <f>V513</f>
        <v>0</v>
      </c>
      <c r="W512" s="9">
        <v>226</v>
      </c>
      <c r="X512" s="2"/>
    </row>
    <row r="513" spans="1:24" ht="25.5" outlineLevel="6">
      <c r="A513" s="7" t="s">
        <v>67</v>
      </c>
      <c r="B513" s="8" t="s">
        <v>19</v>
      </c>
      <c r="C513" s="8" t="s">
        <v>108</v>
      </c>
      <c r="D513" s="8" t="s">
        <v>355</v>
      </c>
      <c r="E513" s="8" t="s">
        <v>68</v>
      </c>
      <c r="F513" s="25">
        <v>349</v>
      </c>
      <c r="G513" s="25"/>
      <c r="H513" s="25"/>
      <c r="I513" s="25"/>
      <c r="J513" s="25"/>
      <c r="K513" s="50">
        <f t="shared" ref="K513" si="318">SUM(F513:J513)</f>
        <v>349</v>
      </c>
      <c r="L513" s="9">
        <v>349</v>
      </c>
      <c r="M513" s="35">
        <f t="shared" si="293"/>
        <v>0</v>
      </c>
      <c r="N513" s="25"/>
      <c r="O513" s="25"/>
      <c r="P513" s="25"/>
      <c r="Q513" s="30">
        <f t="shared" ref="Q513" si="319">SUM(N513:P513)</f>
        <v>0</v>
      </c>
      <c r="R513" s="9">
        <v>221.1</v>
      </c>
      <c r="S513" s="25"/>
      <c r="T513" s="25"/>
      <c r="U513" s="25"/>
      <c r="V513" s="30">
        <f t="shared" ref="V513" si="320">SUM(S513:U513)</f>
        <v>0</v>
      </c>
      <c r="W513" s="9">
        <v>226</v>
      </c>
      <c r="X513" s="2"/>
    </row>
    <row r="514" spans="1:24" outlineLevel="1">
      <c r="A514" s="7" t="s">
        <v>356</v>
      </c>
      <c r="B514" s="8"/>
      <c r="C514" s="8"/>
      <c r="D514" s="8" t="s">
        <v>357</v>
      </c>
      <c r="E514" s="8"/>
      <c r="F514" s="25">
        <f>F515</f>
        <v>2116.9</v>
      </c>
      <c r="G514" s="25"/>
      <c r="H514" s="25"/>
      <c r="I514" s="25"/>
      <c r="J514" s="25"/>
      <c r="K514" s="50">
        <f>K515</f>
        <v>2116.9</v>
      </c>
      <c r="L514" s="9">
        <v>2116.91</v>
      </c>
      <c r="M514" s="35">
        <f t="shared" si="293"/>
        <v>9.9999999997635314E-3</v>
      </c>
      <c r="N514" s="25">
        <f>N515</f>
        <v>0</v>
      </c>
      <c r="O514" s="25"/>
      <c r="P514" s="25"/>
      <c r="Q514" s="25">
        <f>Q515</f>
        <v>0</v>
      </c>
      <c r="R514" s="9">
        <v>833.3</v>
      </c>
      <c r="S514" s="25">
        <f>S515</f>
        <v>0</v>
      </c>
      <c r="T514" s="25"/>
      <c r="U514" s="25"/>
      <c r="V514" s="25">
        <f>V515</f>
        <v>0</v>
      </c>
      <c r="W514" s="9">
        <v>0</v>
      </c>
      <c r="X514" s="2"/>
    </row>
    <row r="515" spans="1:24" ht="51" outlineLevel="2">
      <c r="A515" s="7" t="s">
        <v>358</v>
      </c>
      <c r="B515" s="8"/>
      <c r="C515" s="8"/>
      <c r="D515" s="8" t="s">
        <v>359</v>
      </c>
      <c r="E515" s="8"/>
      <c r="F515" s="25">
        <f>F516</f>
        <v>2116.9</v>
      </c>
      <c r="G515" s="25"/>
      <c r="H515" s="25"/>
      <c r="I515" s="25"/>
      <c r="J515" s="25"/>
      <c r="K515" s="50">
        <f>K516</f>
        <v>2116.9</v>
      </c>
      <c r="L515" s="9">
        <v>2116.91</v>
      </c>
      <c r="M515" s="35">
        <f t="shared" si="293"/>
        <v>9.9999999997635314E-3</v>
      </c>
      <c r="N515" s="25">
        <f>N516</f>
        <v>0</v>
      </c>
      <c r="O515" s="25"/>
      <c r="P515" s="25"/>
      <c r="Q515" s="25">
        <f>Q516</f>
        <v>0</v>
      </c>
      <c r="R515" s="9">
        <v>833.3</v>
      </c>
      <c r="S515" s="25">
        <f>S516</f>
        <v>0</v>
      </c>
      <c r="T515" s="25"/>
      <c r="U515" s="25"/>
      <c r="V515" s="25">
        <f>V516</f>
        <v>0</v>
      </c>
      <c r="W515" s="9">
        <v>0</v>
      </c>
      <c r="X515" s="2"/>
    </row>
    <row r="516" spans="1:24" ht="25.5" outlineLevel="3">
      <c r="A516" s="7" t="s">
        <v>360</v>
      </c>
      <c r="B516" s="8"/>
      <c r="C516" s="8"/>
      <c r="D516" s="8" t="s">
        <v>361</v>
      </c>
      <c r="E516" s="8"/>
      <c r="F516" s="25">
        <f>F517</f>
        <v>2116.9</v>
      </c>
      <c r="G516" s="25"/>
      <c r="H516" s="25"/>
      <c r="I516" s="25"/>
      <c r="J516" s="25"/>
      <c r="K516" s="50">
        <f>K517</f>
        <v>2116.9</v>
      </c>
      <c r="L516" s="9">
        <v>2116.91</v>
      </c>
      <c r="M516" s="35">
        <f t="shared" si="293"/>
        <v>9.9999999997635314E-3</v>
      </c>
      <c r="N516" s="25">
        <f>N517</f>
        <v>0</v>
      </c>
      <c r="O516" s="25"/>
      <c r="P516" s="25"/>
      <c r="Q516" s="25">
        <f>Q517</f>
        <v>0</v>
      </c>
      <c r="R516" s="9">
        <v>833.3</v>
      </c>
      <c r="S516" s="25">
        <f>S517</f>
        <v>0</v>
      </c>
      <c r="T516" s="25"/>
      <c r="U516" s="25"/>
      <c r="V516" s="25">
        <f>V517</f>
        <v>0</v>
      </c>
      <c r="W516" s="9">
        <v>0</v>
      </c>
      <c r="X516" s="2"/>
    </row>
    <row r="517" spans="1:24" ht="25.5" outlineLevel="4">
      <c r="A517" s="7" t="s">
        <v>362</v>
      </c>
      <c r="B517" s="8" t="s">
        <v>321</v>
      </c>
      <c r="C517" s="8" t="s">
        <v>19</v>
      </c>
      <c r="D517" s="8" t="s">
        <v>361</v>
      </c>
      <c r="E517" s="8"/>
      <c r="F517" s="25">
        <f>F518</f>
        <v>2116.9</v>
      </c>
      <c r="G517" s="25"/>
      <c r="H517" s="25"/>
      <c r="I517" s="25"/>
      <c r="J517" s="25"/>
      <c r="K517" s="50">
        <f>K518</f>
        <v>2116.9</v>
      </c>
      <c r="L517" s="9">
        <v>2116.91</v>
      </c>
      <c r="M517" s="35">
        <f t="shared" si="293"/>
        <v>9.9999999997635314E-3</v>
      </c>
      <c r="N517" s="25">
        <f>N518</f>
        <v>0</v>
      </c>
      <c r="O517" s="25"/>
      <c r="P517" s="25"/>
      <c r="Q517" s="25">
        <f>Q518</f>
        <v>0</v>
      </c>
      <c r="R517" s="9">
        <v>833.3</v>
      </c>
      <c r="S517" s="25">
        <f>S518</f>
        <v>0</v>
      </c>
      <c r="T517" s="25"/>
      <c r="U517" s="25"/>
      <c r="V517" s="25">
        <f>V518</f>
        <v>0</v>
      </c>
      <c r="W517" s="9">
        <v>0</v>
      </c>
      <c r="X517" s="2"/>
    </row>
    <row r="518" spans="1:24" ht="25.5" outlineLevel="5">
      <c r="A518" s="7" t="s">
        <v>363</v>
      </c>
      <c r="B518" s="8" t="s">
        <v>321</v>
      </c>
      <c r="C518" s="8" t="s">
        <v>19</v>
      </c>
      <c r="D518" s="8" t="s">
        <v>361</v>
      </c>
      <c r="E518" s="8"/>
      <c r="F518" s="25">
        <f>F519</f>
        <v>2116.9</v>
      </c>
      <c r="G518" s="25"/>
      <c r="H518" s="25"/>
      <c r="I518" s="25"/>
      <c r="J518" s="25"/>
      <c r="K518" s="50">
        <f>K519</f>
        <v>2116.9</v>
      </c>
      <c r="L518" s="9">
        <v>2116.91</v>
      </c>
      <c r="M518" s="35">
        <f t="shared" si="293"/>
        <v>9.9999999997635314E-3</v>
      </c>
      <c r="N518" s="25">
        <f>N519</f>
        <v>0</v>
      </c>
      <c r="O518" s="25"/>
      <c r="P518" s="25"/>
      <c r="Q518" s="25">
        <f>Q519</f>
        <v>0</v>
      </c>
      <c r="R518" s="9">
        <v>833.3</v>
      </c>
      <c r="S518" s="25">
        <f>S519</f>
        <v>0</v>
      </c>
      <c r="T518" s="25"/>
      <c r="U518" s="25"/>
      <c r="V518" s="25">
        <f>V519</f>
        <v>0</v>
      </c>
      <c r="W518" s="9">
        <v>0</v>
      </c>
      <c r="X518" s="2"/>
    </row>
    <row r="519" spans="1:24" outlineLevel="6">
      <c r="A519" s="7" t="s">
        <v>364</v>
      </c>
      <c r="B519" s="8" t="s">
        <v>321</v>
      </c>
      <c r="C519" s="8" t="s">
        <v>19</v>
      </c>
      <c r="D519" s="8" t="s">
        <v>361</v>
      </c>
      <c r="E519" s="8" t="s">
        <v>365</v>
      </c>
      <c r="F519" s="25">
        <v>2116.9</v>
      </c>
      <c r="G519" s="25"/>
      <c r="H519" s="25"/>
      <c r="I519" s="25"/>
      <c r="J519" s="25"/>
      <c r="K519" s="50">
        <f t="shared" ref="K519" si="321">SUM(F519:J519)</f>
        <v>2116.9</v>
      </c>
      <c r="L519" s="9">
        <v>2116.91</v>
      </c>
      <c r="M519" s="35">
        <f t="shared" si="293"/>
        <v>9.9999999997635314E-3</v>
      </c>
      <c r="N519" s="25"/>
      <c r="O519" s="25"/>
      <c r="P519" s="25"/>
      <c r="Q519" s="30">
        <f t="shared" ref="Q519" si="322">SUM(N519:P519)</f>
        <v>0</v>
      </c>
      <c r="R519" s="9">
        <v>833.3</v>
      </c>
      <c r="S519" s="25"/>
      <c r="T519" s="25"/>
      <c r="U519" s="25"/>
      <c r="V519" s="30">
        <f t="shared" ref="V519" si="323">SUM(S519:U519)</f>
        <v>0</v>
      </c>
      <c r="W519" s="9">
        <v>0</v>
      </c>
      <c r="X519" s="2"/>
    </row>
    <row r="520" spans="1:24" s="18" customFormat="1" ht="25.5">
      <c r="A520" s="14" t="s">
        <v>366</v>
      </c>
      <c r="B520" s="15"/>
      <c r="C520" s="15"/>
      <c r="D520" s="15" t="s">
        <v>367</v>
      </c>
      <c r="E520" s="15"/>
      <c r="F520" s="24">
        <f>F521+F530+F550+F572</f>
        <v>11754.27</v>
      </c>
      <c r="G520" s="24"/>
      <c r="H520" s="24"/>
      <c r="I520" s="24"/>
      <c r="J520" s="24"/>
      <c r="K520" s="49">
        <f>K521+K530+K550+K572</f>
        <v>77946.559999999998</v>
      </c>
      <c r="L520" s="16">
        <v>77946.558999999994</v>
      </c>
      <c r="M520" s="35">
        <f t="shared" si="293"/>
        <v>-1.0000000038417056E-3</v>
      </c>
      <c r="N520" s="24">
        <f>N521+N530+N550+N572</f>
        <v>0</v>
      </c>
      <c r="O520" s="24"/>
      <c r="P520" s="24"/>
      <c r="Q520" s="24">
        <f>Q521+Q530+Q550+Q572</f>
        <v>0</v>
      </c>
      <c r="R520" s="16">
        <v>8041.1</v>
      </c>
      <c r="S520" s="24">
        <f>S521+S530+S550+S572</f>
        <v>0</v>
      </c>
      <c r="T520" s="24"/>
      <c r="U520" s="24"/>
      <c r="V520" s="24">
        <f>V521+V530+V550+V572</f>
        <v>0</v>
      </c>
      <c r="W520" s="16">
        <v>8091.1</v>
      </c>
      <c r="X520" s="17"/>
    </row>
    <row r="521" spans="1:24" ht="38.25" outlineLevel="1">
      <c r="A521" s="7" t="s">
        <v>368</v>
      </c>
      <c r="B521" s="8"/>
      <c r="C521" s="8"/>
      <c r="D521" s="8" t="s">
        <v>369</v>
      </c>
      <c r="E521" s="8"/>
      <c r="F521" s="25">
        <f>F522</f>
        <v>885</v>
      </c>
      <c r="G521" s="25"/>
      <c r="H521" s="25"/>
      <c r="I521" s="25"/>
      <c r="J521" s="25"/>
      <c r="K521" s="50">
        <f>K522</f>
        <v>985</v>
      </c>
      <c r="L521" s="9">
        <v>985</v>
      </c>
      <c r="M521" s="35">
        <f t="shared" si="293"/>
        <v>0</v>
      </c>
      <c r="N521" s="25">
        <f>N522</f>
        <v>0</v>
      </c>
      <c r="O521" s="25"/>
      <c r="P521" s="25"/>
      <c r="Q521" s="25">
        <f>Q522</f>
        <v>0</v>
      </c>
      <c r="R521" s="9">
        <v>740</v>
      </c>
      <c r="S521" s="25">
        <f>S522</f>
        <v>0</v>
      </c>
      <c r="T521" s="25"/>
      <c r="U521" s="25"/>
      <c r="V521" s="25">
        <f>V522</f>
        <v>0</v>
      </c>
      <c r="W521" s="9">
        <v>740</v>
      </c>
      <c r="X521" s="2"/>
    </row>
    <row r="522" spans="1:24" ht="25.5" outlineLevel="2">
      <c r="A522" s="7" t="s">
        <v>370</v>
      </c>
      <c r="B522" s="8"/>
      <c r="C522" s="8"/>
      <c r="D522" s="8" t="s">
        <v>371</v>
      </c>
      <c r="E522" s="8"/>
      <c r="F522" s="25">
        <f>F523</f>
        <v>885</v>
      </c>
      <c r="G522" s="25"/>
      <c r="H522" s="25"/>
      <c r="I522" s="25"/>
      <c r="J522" s="25"/>
      <c r="K522" s="50">
        <f>K523</f>
        <v>985</v>
      </c>
      <c r="L522" s="9">
        <v>985</v>
      </c>
      <c r="M522" s="35">
        <f t="shared" si="293"/>
        <v>0</v>
      </c>
      <c r="N522" s="25">
        <f>N523</f>
        <v>0</v>
      </c>
      <c r="O522" s="25"/>
      <c r="P522" s="25"/>
      <c r="Q522" s="25">
        <f>Q523</f>
        <v>0</v>
      </c>
      <c r="R522" s="9">
        <v>740</v>
      </c>
      <c r="S522" s="25">
        <f>S523</f>
        <v>0</v>
      </c>
      <c r="T522" s="25"/>
      <c r="U522" s="25"/>
      <c r="V522" s="25">
        <f>V523</f>
        <v>0</v>
      </c>
      <c r="W522" s="9">
        <v>740</v>
      </c>
      <c r="X522" s="2"/>
    </row>
    <row r="523" spans="1:24" ht="63.75" outlineLevel="3">
      <c r="A523" s="7" t="s">
        <v>372</v>
      </c>
      <c r="B523" s="8"/>
      <c r="C523" s="8"/>
      <c r="D523" s="8" t="s">
        <v>373</v>
      </c>
      <c r="E523" s="8"/>
      <c r="F523" s="25">
        <f>F524</f>
        <v>885</v>
      </c>
      <c r="G523" s="25"/>
      <c r="H523" s="25"/>
      <c r="I523" s="25"/>
      <c r="J523" s="25"/>
      <c r="K523" s="50">
        <f>K524</f>
        <v>985</v>
      </c>
      <c r="L523" s="9">
        <v>985</v>
      </c>
      <c r="M523" s="35">
        <f t="shared" si="293"/>
        <v>0</v>
      </c>
      <c r="N523" s="25">
        <f>N524</f>
        <v>0</v>
      </c>
      <c r="O523" s="25"/>
      <c r="P523" s="25"/>
      <c r="Q523" s="25">
        <f>Q524</f>
        <v>0</v>
      </c>
      <c r="R523" s="9">
        <v>740</v>
      </c>
      <c r="S523" s="25">
        <f>S524</f>
        <v>0</v>
      </c>
      <c r="T523" s="25"/>
      <c r="U523" s="25"/>
      <c r="V523" s="25">
        <f>V524</f>
        <v>0</v>
      </c>
      <c r="W523" s="9">
        <v>740</v>
      </c>
      <c r="X523" s="2"/>
    </row>
    <row r="524" spans="1:24" outlineLevel="4">
      <c r="A524" s="7" t="s">
        <v>374</v>
      </c>
      <c r="B524" s="8" t="s">
        <v>375</v>
      </c>
      <c r="C524" s="8" t="s">
        <v>19</v>
      </c>
      <c r="D524" s="8" t="s">
        <v>373</v>
      </c>
      <c r="E524" s="8"/>
      <c r="F524" s="25">
        <f>F525</f>
        <v>885</v>
      </c>
      <c r="G524" s="25"/>
      <c r="H524" s="25"/>
      <c r="I524" s="25"/>
      <c r="J524" s="25"/>
      <c r="K524" s="50">
        <f>K525</f>
        <v>985</v>
      </c>
      <c r="L524" s="9">
        <v>985</v>
      </c>
      <c r="M524" s="35">
        <f t="shared" si="293"/>
        <v>0</v>
      </c>
      <c r="N524" s="25">
        <f>N525</f>
        <v>0</v>
      </c>
      <c r="O524" s="25"/>
      <c r="P524" s="25"/>
      <c r="Q524" s="25">
        <f>Q525</f>
        <v>0</v>
      </c>
      <c r="R524" s="9">
        <v>740</v>
      </c>
      <c r="S524" s="25">
        <f>S525</f>
        <v>0</v>
      </c>
      <c r="T524" s="25"/>
      <c r="U524" s="25"/>
      <c r="V524" s="25">
        <f>V525</f>
        <v>0</v>
      </c>
      <c r="W524" s="9">
        <v>740</v>
      </c>
      <c r="X524" s="2"/>
    </row>
    <row r="525" spans="1:24" outlineLevel="5">
      <c r="A525" s="7" t="s">
        <v>376</v>
      </c>
      <c r="B525" s="8" t="s">
        <v>375</v>
      </c>
      <c r="C525" s="8" t="s">
        <v>19</v>
      </c>
      <c r="D525" s="8" t="s">
        <v>373</v>
      </c>
      <c r="E525" s="8"/>
      <c r="F525" s="25">
        <f>F526+F527+F528+F529</f>
        <v>885</v>
      </c>
      <c r="G525" s="25"/>
      <c r="H525" s="25"/>
      <c r="I525" s="25"/>
      <c r="J525" s="25"/>
      <c r="K525" s="50">
        <f>K526+K527+K528+K529</f>
        <v>985</v>
      </c>
      <c r="L525" s="9">
        <v>985</v>
      </c>
      <c r="M525" s="35">
        <f t="shared" si="293"/>
        <v>0</v>
      </c>
      <c r="N525" s="25">
        <f>N526+N527+N528+N529</f>
        <v>0</v>
      </c>
      <c r="O525" s="25"/>
      <c r="P525" s="25"/>
      <c r="Q525" s="25">
        <f>Q526+Q527+Q528+Q529</f>
        <v>0</v>
      </c>
      <c r="R525" s="9">
        <v>740</v>
      </c>
      <c r="S525" s="25">
        <f>S526+S527+S528+S529</f>
        <v>0</v>
      </c>
      <c r="T525" s="25"/>
      <c r="U525" s="25"/>
      <c r="V525" s="25">
        <f>V526+V527+V528+V529</f>
        <v>0</v>
      </c>
      <c r="W525" s="9">
        <v>740</v>
      </c>
      <c r="X525" s="2"/>
    </row>
    <row r="526" spans="1:24" outlineLevel="6">
      <c r="A526" s="7" t="s">
        <v>292</v>
      </c>
      <c r="B526" s="8" t="s">
        <v>375</v>
      </c>
      <c r="C526" s="8" t="s">
        <v>19</v>
      </c>
      <c r="D526" s="8" t="s">
        <v>373</v>
      </c>
      <c r="E526" s="8" t="s">
        <v>293</v>
      </c>
      <c r="F526" s="25"/>
      <c r="G526" s="25">
        <v>36</v>
      </c>
      <c r="H526" s="25"/>
      <c r="I526" s="25"/>
      <c r="J526" s="25"/>
      <c r="K526" s="50">
        <f t="shared" ref="K526:K529" si="324">SUM(F526:J526)</f>
        <v>36</v>
      </c>
      <c r="L526" s="9">
        <v>36</v>
      </c>
      <c r="M526" s="35">
        <f t="shared" si="293"/>
        <v>0</v>
      </c>
      <c r="N526" s="25"/>
      <c r="O526" s="25"/>
      <c r="P526" s="25"/>
      <c r="Q526" s="30">
        <f t="shared" ref="Q526:Q529" si="325">SUM(N526:P526)</f>
        <v>0</v>
      </c>
      <c r="R526" s="9">
        <v>0</v>
      </c>
      <c r="S526" s="25"/>
      <c r="T526" s="25"/>
      <c r="U526" s="25"/>
      <c r="V526" s="30">
        <f t="shared" ref="V526:V529" si="326">SUM(S526:U526)</f>
        <v>0</v>
      </c>
      <c r="W526" s="9">
        <v>0</v>
      </c>
      <c r="X526" s="2"/>
    </row>
    <row r="527" spans="1:24" ht="25.5" outlineLevel="6">
      <c r="A527" s="7" t="s">
        <v>67</v>
      </c>
      <c r="B527" s="8" t="s">
        <v>375</v>
      </c>
      <c r="C527" s="8" t="s">
        <v>19</v>
      </c>
      <c r="D527" s="8" t="s">
        <v>373</v>
      </c>
      <c r="E527" s="8" t="s">
        <v>68</v>
      </c>
      <c r="F527" s="25">
        <v>120</v>
      </c>
      <c r="G527" s="25">
        <f>129-J527</f>
        <v>79</v>
      </c>
      <c r="H527" s="25"/>
      <c r="I527" s="25"/>
      <c r="J527" s="25">
        <v>50</v>
      </c>
      <c r="K527" s="50">
        <f t="shared" si="324"/>
        <v>249</v>
      </c>
      <c r="L527" s="9">
        <v>249</v>
      </c>
      <c r="M527" s="35">
        <f t="shared" si="293"/>
        <v>0</v>
      </c>
      <c r="N527" s="25"/>
      <c r="O527" s="25"/>
      <c r="P527" s="25"/>
      <c r="Q527" s="30">
        <f t="shared" si="325"/>
        <v>0</v>
      </c>
      <c r="R527" s="9">
        <v>85</v>
      </c>
      <c r="S527" s="25"/>
      <c r="T527" s="25"/>
      <c r="U527" s="25"/>
      <c r="V527" s="30">
        <f t="shared" si="326"/>
        <v>0</v>
      </c>
      <c r="W527" s="9">
        <v>85</v>
      </c>
      <c r="X527" s="2"/>
    </row>
    <row r="528" spans="1:24" outlineLevel="6">
      <c r="A528" s="7" t="s">
        <v>71</v>
      </c>
      <c r="B528" s="8" t="s">
        <v>375</v>
      </c>
      <c r="C528" s="8" t="s">
        <v>19</v>
      </c>
      <c r="D528" s="8" t="s">
        <v>373</v>
      </c>
      <c r="E528" s="8" t="s">
        <v>72</v>
      </c>
      <c r="F528" s="25"/>
      <c r="G528" s="25">
        <v>95</v>
      </c>
      <c r="H528" s="25"/>
      <c r="I528" s="25"/>
      <c r="J528" s="25"/>
      <c r="K528" s="50">
        <f t="shared" si="324"/>
        <v>95</v>
      </c>
      <c r="L528" s="9">
        <v>95</v>
      </c>
      <c r="M528" s="35">
        <f t="shared" si="293"/>
        <v>0</v>
      </c>
      <c r="N528" s="25"/>
      <c r="O528" s="25"/>
      <c r="P528" s="25"/>
      <c r="Q528" s="30">
        <f t="shared" si="325"/>
        <v>0</v>
      </c>
      <c r="R528" s="9">
        <v>0</v>
      </c>
      <c r="S528" s="25"/>
      <c r="T528" s="25"/>
      <c r="U528" s="25"/>
      <c r="V528" s="30">
        <f t="shared" si="326"/>
        <v>0</v>
      </c>
      <c r="W528" s="9">
        <v>0</v>
      </c>
      <c r="X528" s="2"/>
    </row>
    <row r="529" spans="1:24" outlineLevel="6">
      <c r="A529" s="7" t="s">
        <v>23</v>
      </c>
      <c r="B529" s="8" t="s">
        <v>375</v>
      </c>
      <c r="C529" s="8" t="s">
        <v>19</v>
      </c>
      <c r="D529" s="8" t="s">
        <v>373</v>
      </c>
      <c r="E529" s="8" t="s">
        <v>24</v>
      </c>
      <c r="F529" s="25">
        <v>765</v>
      </c>
      <c r="G529" s="25">
        <f>-160-J529</f>
        <v>-210</v>
      </c>
      <c r="H529" s="25"/>
      <c r="I529" s="25"/>
      <c r="J529" s="25">
        <v>50</v>
      </c>
      <c r="K529" s="50">
        <f t="shared" si="324"/>
        <v>605</v>
      </c>
      <c r="L529" s="9">
        <v>605</v>
      </c>
      <c r="M529" s="35">
        <f t="shared" si="293"/>
        <v>0</v>
      </c>
      <c r="N529" s="25"/>
      <c r="O529" s="25"/>
      <c r="P529" s="25"/>
      <c r="Q529" s="30">
        <f t="shared" si="325"/>
        <v>0</v>
      </c>
      <c r="R529" s="9">
        <v>655</v>
      </c>
      <c r="S529" s="25"/>
      <c r="T529" s="25"/>
      <c r="U529" s="25"/>
      <c r="V529" s="30">
        <f t="shared" si="326"/>
        <v>0</v>
      </c>
      <c r="W529" s="9">
        <v>655</v>
      </c>
      <c r="X529" s="2"/>
    </row>
    <row r="530" spans="1:24" ht="25.5" outlineLevel="1">
      <c r="A530" s="7" t="s">
        <v>377</v>
      </c>
      <c r="B530" s="8"/>
      <c r="C530" s="8"/>
      <c r="D530" s="8" t="s">
        <v>378</v>
      </c>
      <c r="E530" s="8"/>
      <c r="F530" s="25">
        <f>F531+F541</f>
        <v>2474.61</v>
      </c>
      <c r="G530" s="25"/>
      <c r="H530" s="25"/>
      <c r="I530" s="25"/>
      <c r="J530" s="25"/>
      <c r="K530" s="50">
        <f>K531+K541</f>
        <v>68466.899999999994</v>
      </c>
      <c r="L530" s="9">
        <v>68466.899000000005</v>
      </c>
      <c r="M530" s="35">
        <f t="shared" si="293"/>
        <v>-9.9999998928979039E-4</v>
      </c>
      <c r="N530" s="25">
        <f>N531+N541</f>
        <v>0</v>
      </c>
      <c r="O530" s="25"/>
      <c r="P530" s="25"/>
      <c r="Q530" s="25">
        <f>Q531+Q541</f>
        <v>0</v>
      </c>
      <c r="R530" s="9">
        <v>100</v>
      </c>
      <c r="S530" s="25">
        <f>S531+S541</f>
        <v>0</v>
      </c>
      <c r="T530" s="25"/>
      <c r="U530" s="25"/>
      <c r="V530" s="25">
        <f>V531+V541</f>
        <v>0</v>
      </c>
      <c r="W530" s="9">
        <v>100</v>
      </c>
      <c r="X530" s="2"/>
    </row>
    <row r="531" spans="1:24" ht="25.5" outlineLevel="2">
      <c r="A531" s="7" t="s">
        <v>379</v>
      </c>
      <c r="B531" s="8"/>
      <c r="C531" s="8"/>
      <c r="D531" s="8" t="s">
        <v>380</v>
      </c>
      <c r="E531" s="8"/>
      <c r="F531" s="25">
        <f>F532+F536</f>
        <v>2474.61</v>
      </c>
      <c r="G531" s="25"/>
      <c r="H531" s="25"/>
      <c r="I531" s="25"/>
      <c r="J531" s="25"/>
      <c r="K531" s="50">
        <f>K532+K536</f>
        <v>200</v>
      </c>
      <c r="L531" s="9">
        <v>200</v>
      </c>
      <c r="M531" s="35">
        <f t="shared" si="293"/>
        <v>0</v>
      </c>
      <c r="N531" s="25">
        <f>N532+N536</f>
        <v>0</v>
      </c>
      <c r="O531" s="25"/>
      <c r="P531" s="25"/>
      <c r="Q531" s="25">
        <f>Q532+Q536</f>
        <v>0</v>
      </c>
      <c r="R531" s="9">
        <v>100</v>
      </c>
      <c r="S531" s="25">
        <f>S532+S536</f>
        <v>0</v>
      </c>
      <c r="T531" s="25"/>
      <c r="U531" s="25"/>
      <c r="V531" s="25">
        <f>V532+V536</f>
        <v>0</v>
      </c>
      <c r="W531" s="9">
        <v>100</v>
      </c>
      <c r="X531" s="2"/>
    </row>
    <row r="532" spans="1:24" ht="25.5" outlineLevel="3">
      <c r="A532" s="7" t="s">
        <v>381</v>
      </c>
      <c r="B532" s="8"/>
      <c r="C532" s="8"/>
      <c r="D532" s="8" t="s">
        <v>382</v>
      </c>
      <c r="E532" s="8"/>
      <c r="F532" s="25">
        <f>F533</f>
        <v>2274.61</v>
      </c>
      <c r="G532" s="25"/>
      <c r="H532" s="25"/>
      <c r="I532" s="25"/>
      <c r="J532" s="25"/>
      <c r="K532" s="50">
        <f>K533</f>
        <v>0</v>
      </c>
      <c r="L532" s="9">
        <v>0</v>
      </c>
      <c r="M532" s="35">
        <f t="shared" si="293"/>
        <v>0</v>
      </c>
      <c r="N532" s="25">
        <f>N533</f>
        <v>0</v>
      </c>
      <c r="O532" s="25"/>
      <c r="P532" s="25"/>
      <c r="Q532" s="25">
        <f>Q533</f>
        <v>0</v>
      </c>
      <c r="R532" s="9">
        <v>0</v>
      </c>
      <c r="S532" s="25">
        <f>S533</f>
        <v>0</v>
      </c>
      <c r="T532" s="25"/>
      <c r="U532" s="25"/>
      <c r="V532" s="25">
        <f>V533</f>
        <v>0</v>
      </c>
      <c r="W532" s="9">
        <v>0</v>
      </c>
      <c r="X532" s="2"/>
    </row>
    <row r="533" spans="1:24" outlineLevel="4">
      <c r="A533" s="7" t="s">
        <v>383</v>
      </c>
      <c r="B533" s="8" t="s">
        <v>375</v>
      </c>
      <c r="C533" s="8" t="s">
        <v>26</v>
      </c>
      <c r="D533" s="8" t="s">
        <v>382</v>
      </c>
      <c r="E533" s="8"/>
      <c r="F533" s="25">
        <f>F534</f>
        <v>2274.61</v>
      </c>
      <c r="G533" s="25"/>
      <c r="H533" s="25"/>
      <c r="I533" s="25"/>
      <c r="J533" s="25"/>
      <c r="K533" s="50">
        <f>K534</f>
        <v>0</v>
      </c>
      <c r="L533" s="9">
        <v>0</v>
      </c>
      <c r="M533" s="35">
        <f t="shared" ref="M533:M596" si="327">L533-K533</f>
        <v>0</v>
      </c>
      <c r="N533" s="25">
        <f>N534</f>
        <v>0</v>
      </c>
      <c r="O533" s="25"/>
      <c r="P533" s="25"/>
      <c r="Q533" s="25">
        <f>Q534</f>
        <v>0</v>
      </c>
      <c r="R533" s="9">
        <v>0</v>
      </c>
      <c r="S533" s="25">
        <f>S534</f>
        <v>0</v>
      </c>
      <c r="T533" s="25"/>
      <c r="U533" s="25"/>
      <c r="V533" s="25">
        <f>V534</f>
        <v>0</v>
      </c>
      <c r="W533" s="9">
        <v>0</v>
      </c>
      <c r="X533" s="2"/>
    </row>
    <row r="534" spans="1:24" outlineLevel="5">
      <c r="A534" s="7" t="s">
        <v>376</v>
      </c>
      <c r="B534" s="8" t="s">
        <v>375</v>
      </c>
      <c r="C534" s="8" t="s">
        <v>26</v>
      </c>
      <c r="D534" s="8" t="s">
        <v>382</v>
      </c>
      <c r="E534" s="8"/>
      <c r="F534" s="25">
        <f>F535</f>
        <v>2274.61</v>
      </c>
      <c r="G534" s="25"/>
      <c r="H534" s="25"/>
      <c r="I534" s="25"/>
      <c r="J534" s="25"/>
      <c r="K534" s="50">
        <f>K535</f>
        <v>0</v>
      </c>
      <c r="L534" s="9">
        <v>0</v>
      </c>
      <c r="M534" s="35">
        <f t="shared" si="327"/>
        <v>0</v>
      </c>
      <c r="N534" s="25">
        <f>N535</f>
        <v>0</v>
      </c>
      <c r="O534" s="25"/>
      <c r="P534" s="25"/>
      <c r="Q534" s="25">
        <f>Q535</f>
        <v>0</v>
      </c>
      <c r="R534" s="9">
        <v>0</v>
      </c>
      <c r="S534" s="25">
        <f>S535</f>
        <v>0</v>
      </c>
      <c r="T534" s="25"/>
      <c r="U534" s="25"/>
      <c r="V534" s="25">
        <f>V535</f>
        <v>0</v>
      </c>
      <c r="W534" s="9">
        <v>0</v>
      </c>
      <c r="X534" s="2"/>
    </row>
    <row r="535" spans="1:24" outlineLevel="6">
      <c r="A535" s="7" t="s">
        <v>384</v>
      </c>
      <c r="B535" s="8" t="s">
        <v>375</v>
      </c>
      <c r="C535" s="8" t="s">
        <v>26</v>
      </c>
      <c r="D535" s="8" t="s">
        <v>382</v>
      </c>
      <c r="E535" s="8" t="s">
        <v>385</v>
      </c>
      <c r="F535" s="25">
        <v>2274.61</v>
      </c>
      <c r="G535" s="25">
        <v>-2274.61</v>
      </c>
      <c r="H535" s="25"/>
      <c r="I535" s="25"/>
      <c r="J535" s="25"/>
      <c r="K535" s="50">
        <f t="shared" ref="K535" si="328">SUM(F535:J535)</f>
        <v>0</v>
      </c>
      <c r="L535" s="9">
        <v>0</v>
      </c>
      <c r="M535" s="35">
        <f t="shared" si="327"/>
        <v>0</v>
      </c>
      <c r="N535" s="25"/>
      <c r="O535" s="25"/>
      <c r="P535" s="25"/>
      <c r="Q535" s="30">
        <f t="shared" ref="Q535" si="329">SUM(N535:P535)</f>
        <v>0</v>
      </c>
      <c r="R535" s="9">
        <v>0</v>
      </c>
      <c r="S535" s="25"/>
      <c r="T535" s="25"/>
      <c r="U535" s="25"/>
      <c r="V535" s="30">
        <f t="shared" ref="V535" si="330">SUM(S535:U535)</f>
        <v>0</v>
      </c>
      <c r="W535" s="9">
        <v>0</v>
      </c>
      <c r="X535" s="2"/>
    </row>
    <row r="536" spans="1:24" outlineLevel="3">
      <c r="A536" s="7" t="s">
        <v>386</v>
      </c>
      <c r="B536" s="8"/>
      <c r="C536" s="8"/>
      <c r="D536" s="8" t="s">
        <v>387</v>
      </c>
      <c r="E536" s="8"/>
      <c r="F536" s="25">
        <f>F537</f>
        <v>200</v>
      </c>
      <c r="G536" s="25"/>
      <c r="H536" s="25"/>
      <c r="I536" s="25"/>
      <c r="J536" s="25"/>
      <c r="K536" s="50">
        <f>K537</f>
        <v>200</v>
      </c>
      <c r="L536" s="9">
        <v>200</v>
      </c>
      <c r="M536" s="35">
        <f t="shared" si="327"/>
        <v>0</v>
      </c>
      <c r="N536" s="25">
        <f>N537</f>
        <v>0</v>
      </c>
      <c r="O536" s="25"/>
      <c r="P536" s="25"/>
      <c r="Q536" s="25">
        <f>Q537</f>
        <v>0</v>
      </c>
      <c r="R536" s="9">
        <v>100</v>
      </c>
      <c r="S536" s="25">
        <f>S537</f>
        <v>0</v>
      </c>
      <c r="T536" s="25"/>
      <c r="U536" s="25"/>
      <c r="V536" s="25">
        <f>V537</f>
        <v>0</v>
      </c>
      <c r="W536" s="9">
        <v>100</v>
      </c>
      <c r="X536" s="2"/>
    </row>
    <row r="537" spans="1:24" outlineLevel="4">
      <c r="A537" s="7" t="s">
        <v>374</v>
      </c>
      <c r="B537" s="8" t="s">
        <v>375</v>
      </c>
      <c r="C537" s="8" t="s">
        <v>19</v>
      </c>
      <c r="D537" s="8" t="s">
        <v>387</v>
      </c>
      <c r="E537" s="8"/>
      <c r="F537" s="25">
        <f>F538</f>
        <v>200</v>
      </c>
      <c r="G537" s="25"/>
      <c r="H537" s="25"/>
      <c r="I537" s="25"/>
      <c r="J537" s="25"/>
      <c r="K537" s="50">
        <f>K538</f>
        <v>200</v>
      </c>
      <c r="L537" s="9">
        <v>200</v>
      </c>
      <c r="M537" s="35">
        <f t="shared" si="327"/>
        <v>0</v>
      </c>
      <c r="N537" s="25">
        <f>N538</f>
        <v>0</v>
      </c>
      <c r="O537" s="25"/>
      <c r="P537" s="25"/>
      <c r="Q537" s="25">
        <f>Q538</f>
        <v>0</v>
      </c>
      <c r="R537" s="9">
        <v>100</v>
      </c>
      <c r="S537" s="25">
        <f>S538</f>
        <v>0</v>
      </c>
      <c r="T537" s="25"/>
      <c r="U537" s="25"/>
      <c r="V537" s="25">
        <f>V538</f>
        <v>0</v>
      </c>
      <c r="W537" s="9">
        <v>100</v>
      </c>
      <c r="X537" s="2"/>
    </row>
    <row r="538" spans="1:24" outlineLevel="5">
      <c r="A538" s="7" t="s">
        <v>376</v>
      </c>
      <c r="B538" s="8" t="s">
        <v>375</v>
      </c>
      <c r="C538" s="8" t="s">
        <v>19</v>
      </c>
      <c r="D538" s="8" t="s">
        <v>387</v>
      </c>
      <c r="E538" s="8"/>
      <c r="F538" s="25">
        <f>F539+F540</f>
        <v>200</v>
      </c>
      <c r="G538" s="25"/>
      <c r="H538" s="25"/>
      <c r="I538" s="25"/>
      <c r="J538" s="25"/>
      <c r="K538" s="50">
        <f>K539+K540</f>
        <v>200</v>
      </c>
      <c r="L538" s="9">
        <v>200</v>
      </c>
      <c r="M538" s="35">
        <f t="shared" si="327"/>
        <v>0</v>
      </c>
      <c r="N538" s="25">
        <f>N539+N540</f>
        <v>0</v>
      </c>
      <c r="O538" s="25"/>
      <c r="P538" s="25"/>
      <c r="Q538" s="25">
        <f>Q539+Q540</f>
        <v>0</v>
      </c>
      <c r="R538" s="9">
        <v>100</v>
      </c>
      <c r="S538" s="25">
        <f>S539+S540</f>
        <v>0</v>
      </c>
      <c r="T538" s="25"/>
      <c r="U538" s="25"/>
      <c r="V538" s="25">
        <f>V539+V540</f>
        <v>0</v>
      </c>
      <c r="W538" s="9">
        <v>100</v>
      </c>
      <c r="X538" s="2"/>
    </row>
    <row r="539" spans="1:24" outlineLevel="6">
      <c r="A539" s="7" t="s">
        <v>21</v>
      </c>
      <c r="B539" s="8" t="s">
        <v>375</v>
      </c>
      <c r="C539" s="8" t="s">
        <v>19</v>
      </c>
      <c r="D539" s="8" t="s">
        <v>387</v>
      </c>
      <c r="E539" s="8" t="s">
        <v>22</v>
      </c>
      <c r="F539" s="25"/>
      <c r="G539" s="25">
        <v>100</v>
      </c>
      <c r="H539" s="25"/>
      <c r="I539" s="25"/>
      <c r="J539" s="25"/>
      <c r="K539" s="50">
        <f t="shared" ref="K539:K540" si="331">SUM(F539:J539)</f>
        <v>100</v>
      </c>
      <c r="L539" s="9">
        <v>100</v>
      </c>
      <c r="M539" s="35">
        <f t="shared" si="327"/>
        <v>0</v>
      </c>
      <c r="N539" s="25"/>
      <c r="O539" s="25"/>
      <c r="P539" s="25"/>
      <c r="Q539" s="30">
        <f t="shared" ref="Q539:Q540" si="332">SUM(N539:P539)</f>
        <v>0</v>
      </c>
      <c r="R539" s="9">
        <v>0</v>
      </c>
      <c r="S539" s="25"/>
      <c r="T539" s="25"/>
      <c r="U539" s="25"/>
      <c r="V539" s="30">
        <f t="shared" ref="V539:V540" si="333">SUM(S539:U539)</f>
        <v>0</v>
      </c>
      <c r="W539" s="9">
        <v>0</v>
      </c>
      <c r="X539" s="2"/>
    </row>
    <row r="540" spans="1:24" outlineLevel="6">
      <c r="A540" s="7" t="s">
        <v>23</v>
      </c>
      <c r="B540" s="8" t="s">
        <v>375</v>
      </c>
      <c r="C540" s="8" t="s">
        <v>19</v>
      </c>
      <c r="D540" s="8" t="s">
        <v>387</v>
      </c>
      <c r="E540" s="8" t="s">
        <v>24</v>
      </c>
      <c r="F540" s="25">
        <v>200</v>
      </c>
      <c r="G540" s="25">
        <v>-100</v>
      </c>
      <c r="H540" s="25"/>
      <c r="I540" s="25"/>
      <c r="J540" s="25"/>
      <c r="K540" s="50">
        <f t="shared" si="331"/>
        <v>100</v>
      </c>
      <c r="L540" s="9">
        <v>100</v>
      </c>
      <c r="M540" s="35">
        <f t="shared" si="327"/>
        <v>0</v>
      </c>
      <c r="N540" s="25"/>
      <c r="O540" s="25"/>
      <c r="P540" s="25"/>
      <c r="Q540" s="30">
        <f t="shared" si="332"/>
        <v>0</v>
      </c>
      <c r="R540" s="9">
        <v>100</v>
      </c>
      <c r="S540" s="25"/>
      <c r="T540" s="25"/>
      <c r="U540" s="25"/>
      <c r="V540" s="30">
        <f t="shared" si="333"/>
        <v>0</v>
      </c>
      <c r="W540" s="9">
        <v>100</v>
      </c>
      <c r="X540" s="2"/>
    </row>
    <row r="541" spans="1:24" outlineLevel="2">
      <c r="A541" s="7" t="s">
        <v>705</v>
      </c>
      <c r="B541" s="8"/>
      <c r="C541" s="8"/>
      <c r="D541" s="8" t="s">
        <v>388</v>
      </c>
      <c r="E541" s="8"/>
      <c r="F541" s="25">
        <f>F542+F546</f>
        <v>0</v>
      </c>
      <c r="G541" s="25"/>
      <c r="H541" s="25"/>
      <c r="I541" s="25"/>
      <c r="J541" s="25"/>
      <c r="K541" s="50">
        <f>K542+K546</f>
        <v>68266.899999999994</v>
      </c>
      <c r="L541" s="9">
        <v>68266.899000000005</v>
      </c>
      <c r="M541" s="35">
        <f t="shared" si="327"/>
        <v>-9.9999998928979039E-4</v>
      </c>
      <c r="N541" s="25">
        <f>N542+N546</f>
        <v>0</v>
      </c>
      <c r="O541" s="25"/>
      <c r="P541" s="25"/>
      <c r="Q541" s="25">
        <f>Q542+Q546</f>
        <v>0</v>
      </c>
      <c r="R541" s="9">
        <v>0</v>
      </c>
      <c r="S541" s="25">
        <f>S542+S546</f>
        <v>0</v>
      </c>
      <c r="T541" s="25"/>
      <c r="U541" s="25"/>
      <c r="V541" s="25">
        <f>V542+V546</f>
        <v>0</v>
      </c>
      <c r="W541" s="9">
        <v>0</v>
      </c>
      <c r="X541" s="2"/>
    </row>
    <row r="542" spans="1:24" ht="76.5" outlineLevel="3">
      <c r="A542" s="7" t="s">
        <v>389</v>
      </c>
      <c r="B542" s="8"/>
      <c r="C542" s="8"/>
      <c r="D542" s="8" t="s">
        <v>390</v>
      </c>
      <c r="E542" s="8"/>
      <c r="F542" s="25">
        <f>F543</f>
        <v>0</v>
      </c>
      <c r="G542" s="25"/>
      <c r="H542" s="25"/>
      <c r="I542" s="25"/>
      <c r="J542" s="25"/>
      <c r="K542" s="50">
        <f>K543</f>
        <v>0</v>
      </c>
      <c r="L542" s="9">
        <v>0</v>
      </c>
      <c r="M542" s="35">
        <f t="shared" si="327"/>
        <v>0</v>
      </c>
      <c r="N542" s="25">
        <f>N543</f>
        <v>0</v>
      </c>
      <c r="O542" s="25"/>
      <c r="P542" s="25"/>
      <c r="Q542" s="25">
        <f>Q543</f>
        <v>0</v>
      </c>
      <c r="R542" s="9">
        <v>0</v>
      </c>
      <c r="S542" s="25">
        <f>S543</f>
        <v>0</v>
      </c>
      <c r="T542" s="25"/>
      <c r="U542" s="25"/>
      <c r="V542" s="25">
        <f>V543</f>
        <v>0</v>
      </c>
      <c r="W542" s="9">
        <v>0</v>
      </c>
      <c r="X542" s="2"/>
    </row>
    <row r="543" spans="1:24" outlineLevel="4">
      <c r="A543" s="7" t="s">
        <v>383</v>
      </c>
      <c r="B543" s="8" t="s">
        <v>375</v>
      </c>
      <c r="C543" s="8" t="s">
        <v>26</v>
      </c>
      <c r="D543" s="8" t="s">
        <v>390</v>
      </c>
      <c r="E543" s="8"/>
      <c r="F543" s="25">
        <f>F544</f>
        <v>0</v>
      </c>
      <c r="G543" s="25"/>
      <c r="H543" s="25"/>
      <c r="I543" s="25"/>
      <c r="J543" s="25"/>
      <c r="K543" s="50">
        <f>K544</f>
        <v>0</v>
      </c>
      <c r="L543" s="9">
        <v>0</v>
      </c>
      <c r="M543" s="35">
        <f t="shared" si="327"/>
        <v>0</v>
      </c>
      <c r="N543" s="25">
        <f>N544</f>
        <v>0</v>
      </c>
      <c r="O543" s="25"/>
      <c r="P543" s="25"/>
      <c r="Q543" s="25">
        <f>Q544</f>
        <v>0</v>
      </c>
      <c r="R543" s="9">
        <v>0</v>
      </c>
      <c r="S543" s="25">
        <f>S544</f>
        <v>0</v>
      </c>
      <c r="T543" s="25"/>
      <c r="U543" s="25"/>
      <c r="V543" s="25">
        <f>V544</f>
        <v>0</v>
      </c>
      <c r="W543" s="9">
        <v>0</v>
      </c>
      <c r="X543" s="2"/>
    </row>
    <row r="544" spans="1:24" outlineLevel="5">
      <c r="A544" s="7" t="s">
        <v>376</v>
      </c>
      <c r="B544" s="8" t="s">
        <v>375</v>
      </c>
      <c r="C544" s="8" t="s">
        <v>26</v>
      </c>
      <c r="D544" s="8" t="s">
        <v>390</v>
      </c>
      <c r="E544" s="8"/>
      <c r="F544" s="25">
        <f>F545</f>
        <v>0</v>
      </c>
      <c r="G544" s="25"/>
      <c r="H544" s="25"/>
      <c r="I544" s="25"/>
      <c r="J544" s="25"/>
      <c r="K544" s="50">
        <f>K545</f>
        <v>0</v>
      </c>
      <c r="L544" s="9">
        <v>0</v>
      </c>
      <c r="M544" s="35">
        <f t="shared" si="327"/>
        <v>0</v>
      </c>
      <c r="N544" s="25">
        <f>N545</f>
        <v>0</v>
      </c>
      <c r="O544" s="25"/>
      <c r="P544" s="25"/>
      <c r="Q544" s="25">
        <f>Q545</f>
        <v>0</v>
      </c>
      <c r="R544" s="9">
        <v>0</v>
      </c>
      <c r="S544" s="25">
        <f>S545</f>
        <v>0</v>
      </c>
      <c r="T544" s="25"/>
      <c r="U544" s="25"/>
      <c r="V544" s="25">
        <f>V545</f>
        <v>0</v>
      </c>
      <c r="W544" s="9">
        <v>0</v>
      </c>
      <c r="X544" s="2"/>
    </row>
    <row r="545" spans="1:24" outlineLevel="6">
      <c r="A545" s="7" t="s">
        <v>384</v>
      </c>
      <c r="B545" s="8" t="s">
        <v>375</v>
      </c>
      <c r="C545" s="8" t="s">
        <v>26</v>
      </c>
      <c r="D545" s="8" t="s">
        <v>390</v>
      </c>
      <c r="E545" s="8" t="s">
        <v>385</v>
      </c>
      <c r="F545" s="25"/>
      <c r="G545" s="25"/>
      <c r="H545" s="25"/>
      <c r="I545" s="25"/>
      <c r="J545" s="25"/>
      <c r="K545" s="50">
        <f t="shared" ref="K545" si="334">SUM(F545:J545)</f>
        <v>0</v>
      </c>
      <c r="L545" s="9">
        <v>0</v>
      </c>
      <c r="M545" s="35">
        <f t="shared" si="327"/>
        <v>0</v>
      </c>
      <c r="N545" s="25"/>
      <c r="O545" s="25"/>
      <c r="P545" s="25"/>
      <c r="Q545" s="30">
        <f t="shared" ref="Q545" si="335">SUM(N545:P545)</f>
        <v>0</v>
      </c>
      <c r="R545" s="9">
        <v>0</v>
      </c>
      <c r="S545" s="25"/>
      <c r="T545" s="25"/>
      <c r="U545" s="25"/>
      <c r="V545" s="30">
        <f t="shared" ref="V545" si="336">SUM(S545:U545)</f>
        <v>0</v>
      </c>
      <c r="W545" s="9">
        <v>0</v>
      </c>
      <c r="X545" s="2"/>
    </row>
    <row r="546" spans="1:24" ht="76.5" outlineLevel="3">
      <c r="A546" s="7" t="s">
        <v>391</v>
      </c>
      <c r="B546" s="8"/>
      <c r="C546" s="8"/>
      <c r="D546" s="8" t="s">
        <v>392</v>
      </c>
      <c r="E546" s="8"/>
      <c r="F546" s="25">
        <f>F547</f>
        <v>0</v>
      </c>
      <c r="G546" s="25"/>
      <c r="H546" s="25"/>
      <c r="I546" s="25"/>
      <c r="J546" s="25"/>
      <c r="K546" s="50">
        <f>K547</f>
        <v>68266.899999999994</v>
      </c>
      <c r="L546" s="9">
        <v>68266.899000000005</v>
      </c>
      <c r="M546" s="35">
        <f t="shared" si="327"/>
        <v>-9.9999998928979039E-4</v>
      </c>
      <c r="N546" s="25">
        <f>N547</f>
        <v>0</v>
      </c>
      <c r="O546" s="25"/>
      <c r="P546" s="25"/>
      <c r="Q546" s="25">
        <f>Q547</f>
        <v>0</v>
      </c>
      <c r="R546" s="9">
        <v>0</v>
      </c>
      <c r="S546" s="25">
        <f>S547</f>
        <v>0</v>
      </c>
      <c r="T546" s="25"/>
      <c r="U546" s="25"/>
      <c r="V546" s="25">
        <f>V547</f>
        <v>0</v>
      </c>
      <c r="W546" s="9">
        <v>0</v>
      </c>
      <c r="X546" s="2"/>
    </row>
    <row r="547" spans="1:24" outlineLevel="4">
      <c r="A547" s="7" t="s">
        <v>383</v>
      </c>
      <c r="B547" s="8" t="s">
        <v>375</v>
      </c>
      <c r="C547" s="8" t="s">
        <v>26</v>
      </c>
      <c r="D547" s="8" t="s">
        <v>392</v>
      </c>
      <c r="E547" s="8"/>
      <c r="F547" s="25">
        <f>F548</f>
        <v>0</v>
      </c>
      <c r="G547" s="25"/>
      <c r="H547" s="25"/>
      <c r="I547" s="25"/>
      <c r="J547" s="25"/>
      <c r="K547" s="50">
        <f>K548</f>
        <v>68266.899999999994</v>
      </c>
      <c r="L547" s="9">
        <v>68266.899000000005</v>
      </c>
      <c r="M547" s="35">
        <f t="shared" si="327"/>
        <v>-9.9999998928979039E-4</v>
      </c>
      <c r="N547" s="25">
        <f>N548</f>
        <v>0</v>
      </c>
      <c r="O547" s="25"/>
      <c r="P547" s="25"/>
      <c r="Q547" s="25">
        <f>Q548</f>
        <v>0</v>
      </c>
      <c r="R547" s="9">
        <v>0</v>
      </c>
      <c r="S547" s="25">
        <f>S548</f>
        <v>0</v>
      </c>
      <c r="T547" s="25"/>
      <c r="U547" s="25"/>
      <c r="V547" s="25">
        <f>V548</f>
        <v>0</v>
      </c>
      <c r="W547" s="9">
        <v>0</v>
      </c>
      <c r="X547" s="2"/>
    </row>
    <row r="548" spans="1:24" outlineLevel="5">
      <c r="A548" s="7" t="s">
        <v>376</v>
      </c>
      <c r="B548" s="8" t="s">
        <v>375</v>
      </c>
      <c r="C548" s="8" t="s">
        <v>26</v>
      </c>
      <c r="D548" s="8" t="s">
        <v>392</v>
      </c>
      <c r="E548" s="8"/>
      <c r="F548" s="25">
        <f>F549</f>
        <v>0</v>
      </c>
      <c r="G548" s="25"/>
      <c r="H548" s="25"/>
      <c r="I548" s="25"/>
      <c r="J548" s="25"/>
      <c r="K548" s="50">
        <f>K549</f>
        <v>68266.899999999994</v>
      </c>
      <c r="L548" s="9">
        <v>68266.899000000005</v>
      </c>
      <c r="M548" s="35">
        <f t="shared" si="327"/>
        <v>-9.9999998928979039E-4</v>
      </c>
      <c r="N548" s="25">
        <f>N549</f>
        <v>0</v>
      </c>
      <c r="O548" s="25"/>
      <c r="P548" s="25"/>
      <c r="Q548" s="25">
        <f>Q549</f>
        <v>0</v>
      </c>
      <c r="R548" s="9">
        <v>0</v>
      </c>
      <c r="S548" s="25">
        <f>S549</f>
        <v>0</v>
      </c>
      <c r="T548" s="25"/>
      <c r="U548" s="25"/>
      <c r="V548" s="25">
        <f>V549</f>
        <v>0</v>
      </c>
      <c r="W548" s="9">
        <v>0</v>
      </c>
      <c r="X548" s="2"/>
    </row>
    <row r="549" spans="1:24" outlineLevel="6">
      <c r="A549" s="7" t="s">
        <v>384</v>
      </c>
      <c r="B549" s="8" t="s">
        <v>375</v>
      </c>
      <c r="C549" s="8" t="s">
        <v>26</v>
      </c>
      <c r="D549" s="8" t="s">
        <v>392</v>
      </c>
      <c r="E549" s="8" t="s">
        <v>385</v>
      </c>
      <c r="F549" s="25"/>
      <c r="G549" s="25">
        <f>68266.9-65992.29</f>
        <v>2274.6100000000006</v>
      </c>
      <c r="H549" s="38">
        <f>68266.9-G549</f>
        <v>65992.289999999994</v>
      </c>
      <c r="I549" s="38"/>
      <c r="J549" s="25"/>
      <c r="K549" s="50">
        <f t="shared" ref="K549" si="337">SUM(F549:J549)</f>
        <v>68266.899999999994</v>
      </c>
      <c r="L549" s="9">
        <v>68266.899000000005</v>
      </c>
      <c r="M549" s="35">
        <f t="shared" si="327"/>
        <v>-9.9999998928979039E-4</v>
      </c>
      <c r="N549" s="25"/>
      <c r="O549" s="25"/>
      <c r="P549" s="25"/>
      <c r="Q549" s="30">
        <f t="shared" ref="Q549" si="338">SUM(N549:P549)</f>
        <v>0</v>
      </c>
      <c r="R549" s="9">
        <v>0</v>
      </c>
      <c r="S549" s="25"/>
      <c r="T549" s="25"/>
      <c r="U549" s="25"/>
      <c r="V549" s="30">
        <f t="shared" ref="V549" si="339">SUM(S549:U549)</f>
        <v>0</v>
      </c>
      <c r="W549" s="9">
        <v>0</v>
      </c>
      <c r="X549" s="2"/>
    </row>
    <row r="550" spans="1:24" ht="38.25" outlineLevel="1">
      <c r="A550" s="7" t="s">
        <v>393</v>
      </c>
      <c r="B550" s="8"/>
      <c r="C550" s="8"/>
      <c r="D550" s="8" t="s">
        <v>394</v>
      </c>
      <c r="E550" s="8"/>
      <c r="F550" s="25">
        <f>F551</f>
        <v>1650</v>
      </c>
      <c r="G550" s="25"/>
      <c r="H550" s="25"/>
      <c r="I550" s="25"/>
      <c r="J550" s="25"/>
      <c r="K550" s="50">
        <f>K551</f>
        <v>1750</v>
      </c>
      <c r="L550" s="9">
        <v>1750</v>
      </c>
      <c r="M550" s="35">
        <f t="shared" si="327"/>
        <v>0</v>
      </c>
      <c r="N550" s="25">
        <f>N551</f>
        <v>0</v>
      </c>
      <c r="O550" s="25"/>
      <c r="P550" s="25"/>
      <c r="Q550" s="25">
        <f>Q551</f>
        <v>0</v>
      </c>
      <c r="R550" s="9">
        <v>1350</v>
      </c>
      <c r="S550" s="25">
        <f>S551</f>
        <v>0</v>
      </c>
      <c r="T550" s="25"/>
      <c r="U550" s="25"/>
      <c r="V550" s="25">
        <f>V551</f>
        <v>0</v>
      </c>
      <c r="W550" s="9">
        <v>1400</v>
      </c>
      <c r="X550" s="2"/>
    </row>
    <row r="551" spans="1:24" ht="38.25" outlineLevel="2">
      <c r="A551" s="7" t="s">
        <v>395</v>
      </c>
      <c r="B551" s="8"/>
      <c r="C551" s="8"/>
      <c r="D551" s="8" t="s">
        <v>396</v>
      </c>
      <c r="E551" s="8"/>
      <c r="F551" s="25">
        <f>F552+F558+F563+F567</f>
        <v>1650</v>
      </c>
      <c r="G551" s="25"/>
      <c r="H551" s="25"/>
      <c r="I551" s="25"/>
      <c r="J551" s="25"/>
      <c r="K551" s="50">
        <f>K552+K558+K563+K567</f>
        <v>1750</v>
      </c>
      <c r="L551" s="9">
        <v>1750</v>
      </c>
      <c r="M551" s="35">
        <f t="shared" si="327"/>
        <v>0</v>
      </c>
      <c r="N551" s="25">
        <f>N552+N558+N563+N567</f>
        <v>0</v>
      </c>
      <c r="O551" s="25"/>
      <c r="P551" s="25"/>
      <c r="Q551" s="25">
        <f>Q552+Q558+Q563+Q567</f>
        <v>0</v>
      </c>
      <c r="R551" s="9">
        <v>1350</v>
      </c>
      <c r="S551" s="25">
        <f>S552+S558+S563+S567</f>
        <v>0</v>
      </c>
      <c r="T551" s="25"/>
      <c r="U551" s="25"/>
      <c r="V551" s="25">
        <f>V552+V558+V563+V567</f>
        <v>0</v>
      </c>
      <c r="W551" s="9">
        <v>1400</v>
      </c>
      <c r="X551" s="2"/>
    </row>
    <row r="552" spans="1:24" ht="25.5" outlineLevel="3">
      <c r="A552" s="7" t="s">
        <v>397</v>
      </c>
      <c r="B552" s="8"/>
      <c r="C552" s="8"/>
      <c r="D552" s="8" t="s">
        <v>398</v>
      </c>
      <c r="E552" s="8"/>
      <c r="F552" s="25">
        <f>F553</f>
        <v>400</v>
      </c>
      <c r="G552" s="25"/>
      <c r="H552" s="25"/>
      <c r="I552" s="25"/>
      <c r="J552" s="25"/>
      <c r="K552" s="50">
        <f>K553</f>
        <v>400</v>
      </c>
      <c r="L552" s="9">
        <v>400</v>
      </c>
      <c r="M552" s="35">
        <f t="shared" si="327"/>
        <v>0</v>
      </c>
      <c r="N552" s="25">
        <f>N553</f>
        <v>0</v>
      </c>
      <c r="O552" s="25"/>
      <c r="P552" s="25"/>
      <c r="Q552" s="25">
        <f>Q553</f>
        <v>0</v>
      </c>
      <c r="R552" s="9">
        <v>200</v>
      </c>
      <c r="S552" s="25">
        <f>S553</f>
        <v>0</v>
      </c>
      <c r="T552" s="25"/>
      <c r="U552" s="25"/>
      <c r="V552" s="25">
        <f>V553</f>
        <v>0</v>
      </c>
      <c r="W552" s="9">
        <v>250</v>
      </c>
      <c r="X552" s="2"/>
    </row>
    <row r="553" spans="1:24" outlineLevel="4">
      <c r="A553" s="7" t="s">
        <v>374</v>
      </c>
      <c r="B553" s="8" t="s">
        <v>375</v>
      </c>
      <c r="C553" s="8" t="s">
        <v>19</v>
      </c>
      <c r="D553" s="8" t="s">
        <v>398</v>
      </c>
      <c r="E553" s="8"/>
      <c r="F553" s="25">
        <f>F554</f>
        <v>400</v>
      </c>
      <c r="G553" s="25"/>
      <c r="H553" s="25"/>
      <c r="I553" s="25"/>
      <c r="J553" s="25"/>
      <c r="K553" s="50">
        <f>K554</f>
        <v>400</v>
      </c>
      <c r="L553" s="9">
        <v>400</v>
      </c>
      <c r="M553" s="35">
        <f t="shared" si="327"/>
        <v>0</v>
      </c>
      <c r="N553" s="25">
        <f>N554</f>
        <v>0</v>
      </c>
      <c r="O553" s="25"/>
      <c r="P553" s="25"/>
      <c r="Q553" s="25">
        <f>Q554</f>
        <v>0</v>
      </c>
      <c r="R553" s="9">
        <v>200</v>
      </c>
      <c r="S553" s="25">
        <f>S554</f>
        <v>0</v>
      </c>
      <c r="T553" s="25"/>
      <c r="U553" s="25"/>
      <c r="V553" s="25">
        <f>V554</f>
        <v>0</v>
      </c>
      <c r="W553" s="9">
        <v>250</v>
      </c>
      <c r="X553" s="2"/>
    </row>
    <row r="554" spans="1:24" outlineLevel="5">
      <c r="A554" s="7" t="s">
        <v>376</v>
      </c>
      <c r="B554" s="8" t="s">
        <v>375</v>
      </c>
      <c r="C554" s="8" t="s">
        <v>19</v>
      </c>
      <c r="D554" s="8" t="s">
        <v>398</v>
      </c>
      <c r="E554" s="8"/>
      <c r="F554" s="25">
        <f>F555+F556+F557</f>
        <v>400</v>
      </c>
      <c r="G554" s="25"/>
      <c r="H554" s="25"/>
      <c r="I554" s="25"/>
      <c r="J554" s="25"/>
      <c r="K554" s="50">
        <f>K555+K556+K557</f>
        <v>400</v>
      </c>
      <c r="L554" s="9">
        <v>400</v>
      </c>
      <c r="M554" s="35">
        <f t="shared" si="327"/>
        <v>0</v>
      </c>
      <c r="N554" s="25">
        <f>N555+N556+N557</f>
        <v>0</v>
      </c>
      <c r="O554" s="25"/>
      <c r="P554" s="25"/>
      <c r="Q554" s="25">
        <f>Q555+Q556+Q557</f>
        <v>0</v>
      </c>
      <c r="R554" s="9">
        <v>200</v>
      </c>
      <c r="S554" s="25">
        <f>S555+S556+S557</f>
        <v>0</v>
      </c>
      <c r="T554" s="25"/>
      <c r="U554" s="25"/>
      <c r="V554" s="25">
        <f>V555+V556+V557</f>
        <v>0</v>
      </c>
      <c r="W554" s="9">
        <v>250</v>
      </c>
      <c r="X554" s="2"/>
    </row>
    <row r="555" spans="1:24" outlineLevel="6">
      <c r="A555" s="7" t="s">
        <v>292</v>
      </c>
      <c r="B555" s="8" t="s">
        <v>375</v>
      </c>
      <c r="C555" s="8" t="s">
        <v>19</v>
      </c>
      <c r="D555" s="8" t="s">
        <v>398</v>
      </c>
      <c r="E555" s="8" t="s">
        <v>293</v>
      </c>
      <c r="F555" s="25"/>
      <c r="G555" s="25">
        <v>50</v>
      </c>
      <c r="H555" s="25"/>
      <c r="I555" s="25"/>
      <c r="J555" s="25"/>
      <c r="K555" s="50">
        <f t="shared" ref="K555:K557" si="340">SUM(F555:J555)</f>
        <v>50</v>
      </c>
      <c r="L555" s="9">
        <v>50</v>
      </c>
      <c r="M555" s="35">
        <f t="shared" si="327"/>
        <v>0</v>
      </c>
      <c r="N555" s="25"/>
      <c r="O555" s="25"/>
      <c r="P555" s="25"/>
      <c r="Q555" s="30">
        <f t="shared" ref="Q555:Q557" si="341">SUM(N555:P555)</f>
        <v>0</v>
      </c>
      <c r="R555" s="9">
        <v>0</v>
      </c>
      <c r="S555" s="25"/>
      <c r="T555" s="25"/>
      <c r="U555" s="25"/>
      <c r="V555" s="30">
        <f t="shared" ref="V555:V557" si="342">SUM(S555:U555)</f>
        <v>0</v>
      </c>
      <c r="W555" s="9">
        <v>0</v>
      </c>
      <c r="X555" s="2"/>
    </row>
    <row r="556" spans="1:24" ht="25.5" outlineLevel="6">
      <c r="A556" s="7" t="s">
        <v>67</v>
      </c>
      <c r="B556" s="8" t="s">
        <v>375</v>
      </c>
      <c r="C556" s="8" t="s">
        <v>19</v>
      </c>
      <c r="D556" s="8" t="s">
        <v>398</v>
      </c>
      <c r="E556" s="8" t="s">
        <v>68</v>
      </c>
      <c r="F556" s="25">
        <v>350</v>
      </c>
      <c r="G556" s="25">
        <v>-150</v>
      </c>
      <c r="H556" s="25"/>
      <c r="I556" s="25"/>
      <c r="J556" s="25"/>
      <c r="K556" s="50">
        <f t="shared" si="340"/>
        <v>200</v>
      </c>
      <c r="L556" s="9">
        <v>200</v>
      </c>
      <c r="M556" s="35">
        <f t="shared" si="327"/>
        <v>0</v>
      </c>
      <c r="N556" s="25"/>
      <c r="O556" s="25"/>
      <c r="P556" s="25"/>
      <c r="Q556" s="30">
        <f t="shared" si="341"/>
        <v>0</v>
      </c>
      <c r="R556" s="9">
        <v>150</v>
      </c>
      <c r="S556" s="25"/>
      <c r="T556" s="25"/>
      <c r="U556" s="25"/>
      <c r="V556" s="30">
        <f t="shared" si="342"/>
        <v>0</v>
      </c>
      <c r="W556" s="9">
        <v>150</v>
      </c>
      <c r="X556" s="2"/>
    </row>
    <row r="557" spans="1:24" outlineLevel="6">
      <c r="A557" s="7" t="s">
        <v>23</v>
      </c>
      <c r="B557" s="8" t="s">
        <v>375</v>
      </c>
      <c r="C557" s="8" t="s">
        <v>19</v>
      </c>
      <c r="D557" s="8" t="s">
        <v>398</v>
      </c>
      <c r="E557" s="8" t="s">
        <v>24</v>
      </c>
      <c r="F557" s="25">
        <v>50</v>
      </c>
      <c r="G557" s="25">
        <v>100</v>
      </c>
      <c r="H557" s="25"/>
      <c r="I557" s="25"/>
      <c r="J557" s="25"/>
      <c r="K557" s="50">
        <f t="shared" si="340"/>
        <v>150</v>
      </c>
      <c r="L557" s="9">
        <v>150</v>
      </c>
      <c r="M557" s="35">
        <f t="shared" si="327"/>
        <v>0</v>
      </c>
      <c r="N557" s="25"/>
      <c r="O557" s="25"/>
      <c r="P557" s="25"/>
      <c r="Q557" s="30">
        <f t="shared" si="341"/>
        <v>0</v>
      </c>
      <c r="R557" s="9">
        <v>50</v>
      </c>
      <c r="S557" s="25"/>
      <c r="T557" s="25"/>
      <c r="U557" s="25"/>
      <c r="V557" s="30">
        <f t="shared" si="342"/>
        <v>0</v>
      </c>
      <c r="W557" s="9">
        <v>100</v>
      </c>
      <c r="X557" s="2"/>
    </row>
    <row r="558" spans="1:24" ht="38.25" outlineLevel="3">
      <c r="A558" s="7" t="s">
        <v>399</v>
      </c>
      <c r="B558" s="8"/>
      <c r="C558" s="8"/>
      <c r="D558" s="8" t="s">
        <v>400</v>
      </c>
      <c r="E558" s="8"/>
      <c r="F558" s="25">
        <f>F559</f>
        <v>500</v>
      </c>
      <c r="G558" s="25"/>
      <c r="H558" s="25"/>
      <c r="I558" s="25"/>
      <c r="J558" s="25"/>
      <c r="K558" s="50">
        <f>K559</f>
        <v>550</v>
      </c>
      <c r="L558" s="9">
        <v>550</v>
      </c>
      <c r="M558" s="35">
        <f t="shared" si="327"/>
        <v>0</v>
      </c>
      <c r="N558" s="25">
        <f>N559</f>
        <v>0</v>
      </c>
      <c r="O558" s="25"/>
      <c r="P558" s="25"/>
      <c r="Q558" s="25">
        <f>Q559</f>
        <v>0</v>
      </c>
      <c r="R558" s="9">
        <v>250</v>
      </c>
      <c r="S558" s="25">
        <f>S559</f>
        <v>0</v>
      </c>
      <c r="T558" s="25"/>
      <c r="U558" s="25"/>
      <c r="V558" s="25">
        <f>V559</f>
        <v>0</v>
      </c>
      <c r="W558" s="9">
        <v>250</v>
      </c>
      <c r="X558" s="2"/>
    </row>
    <row r="559" spans="1:24" outlineLevel="4">
      <c r="A559" s="7" t="s">
        <v>374</v>
      </c>
      <c r="B559" s="8" t="s">
        <v>375</v>
      </c>
      <c r="C559" s="8" t="s">
        <v>19</v>
      </c>
      <c r="D559" s="8" t="s">
        <v>400</v>
      </c>
      <c r="E559" s="8"/>
      <c r="F559" s="25">
        <f>F560</f>
        <v>500</v>
      </c>
      <c r="G559" s="25"/>
      <c r="H559" s="25"/>
      <c r="I559" s="25"/>
      <c r="J559" s="25"/>
      <c r="K559" s="50">
        <f>K560</f>
        <v>550</v>
      </c>
      <c r="L559" s="9">
        <v>550</v>
      </c>
      <c r="M559" s="35">
        <f t="shared" si="327"/>
        <v>0</v>
      </c>
      <c r="N559" s="25">
        <f>N560</f>
        <v>0</v>
      </c>
      <c r="O559" s="25"/>
      <c r="P559" s="25"/>
      <c r="Q559" s="25">
        <f>Q560</f>
        <v>0</v>
      </c>
      <c r="R559" s="9">
        <v>250</v>
      </c>
      <c r="S559" s="25">
        <f>S560</f>
        <v>0</v>
      </c>
      <c r="T559" s="25"/>
      <c r="U559" s="25"/>
      <c r="V559" s="25">
        <f>V560</f>
        <v>0</v>
      </c>
      <c r="W559" s="9">
        <v>250</v>
      </c>
      <c r="X559" s="2"/>
    </row>
    <row r="560" spans="1:24" outlineLevel="5">
      <c r="A560" s="7" t="s">
        <v>376</v>
      </c>
      <c r="B560" s="8" t="s">
        <v>375</v>
      </c>
      <c r="C560" s="8" t="s">
        <v>19</v>
      </c>
      <c r="D560" s="8" t="s">
        <v>400</v>
      </c>
      <c r="E560" s="8"/>
      <c r="F560" s="25">
        <f>F561+F562</f>
        <v>500</v>
      </c>
      <c r="G560" s="25"/>
      <c r="H560" s="25"/>
      <c r="I560" s="25"/>
      <c r="J560" s="25"/>
      <c r="K560" s="50">
        <f>K561+K562</f>
        <v>550</v>
      </c>
      <c r="L560" s="9">
        <v>550</v>
      </c>
      <c r="M560" s="35">
        <f t="shared" si="327"/>
        <v>0</v>
      </c>
      <c r="N560" s="25">
        <f>N561+N562</f>
        <v>0</v>
      </c>
      <c r="O560" s="25"/>
      <c r="P560" s="25"/>
      <c r="Q560" s="25">
        <f>Q561+Q562</f>
        <v>0</v>
      </c>
      <c r="R560" s="9">
        <v>250</v>
      </c>
      <c r="S560" s="25">
        <f>S561+S562</f>
        <v>0</v>
      </c>
      <c r="T560" s="25"/>
      <c r="U560" s="25"/>
      <c r="V560" s="25">
        <f>V561+V562</f>
        <v>0</v>
      </c>
      <c r="W560" s="9">
        <v>250</v>
      </c>
      <c r="X560" s="2"/>
    </row>
    <row r="561" spans="1:24" outlineLevel="6">
      <c r="A561" s="7" t="s">
        <v>292</v>
      </c>
      <c r="B561" s="8" t="s">
        <v>375</v>
      </c>
      <c r="C561" s="8" t="s">
        <v>19</v>
      </c>
      <c r="D561" s="8" t="s">
        <v>400</v>
      </c>
      <c r="E561" s="8" t="s">
        <v>293</v>
      </c>
      <c r="F561" s="25"/>
      <c r="G561" s="25">
        <f>550-J561</f>
        <v>500</v>
      </c>
      <c r="H561" s="25"/>
      <c r="I561" s="25"/>
      <c r="J561" s="25">
        <v>50</v>
      </c>
      <c r="K561" s="50">
        <f t="shared" ref="K561:K562" si="343">SUM(F561:J561)</f>
        <v>550</v>
      </c>
      <c r="L561" s="9">
        <v>550</v>
      </c>
      <c r="M561" s="35">
        <f t="shared" si="327"/>
        <v>0</v>
      </c>
      <c r="N561" s="25"/>
      <c r="O561" s="25"/>
      <c r="P561" s="25"/>
      <c r="Q561" s="30">
        <f t="shared" ref="Q561:Q562" si="344">SUM(N561:P561)</f>
        <v>0</v>
      </c>
      <c r="R561" s="9">
        <v>0</v>
      </c>
      <c r="S561" s="25"/>
      <c r="T561" s="25"/>
      <c r="U561" s="25"/>
      <c r="V561" s="30">
        <f t="shared" ref="V561:V562" si="345">SUM(S561:U561)</f>
        <v>0</v>
      </c>
      <c r="W561" s="9">
        <v>0</v>
      </c>
      <c r="X561" s="2"/>
    </row>
    <row r="562" spans="1:24" ht="25.5" outlineLevel="6">
      <c r="A562" s="7" t="s">
        <v>67</v>
      </c>
      <c r="B562" s="8" t="s">
        <v>375</v>
      </c>
      <c r="C562" s="8" t="s">
        <v>19</v>
      </c>
      <c r="D562" s="8" t="s">
        <v>400</v>
      </c>
      <c r="E562" s="8" t="s">
        <v>68</v>
      </c>
      <c r="F562" s="25">
        <v>500</v>
      </c>
      <c r="G562" s="25">
        <v>-500</v>
      </c>
      <c r="H562" s="25"/>
      <c r="I562" s="25"/>
      <c r="J562" s="25"/>
      <c r="K562" s="50">
        <f t="shared" si="343"/>
        <v>0</v>
      </c>
      <c r="L562" s="9">
        <v>0</v>
      </c>
      <c r="M562" s="35">
        <f t="shared" si="327"/>
        <v>0</v>
      </c>
      <c r="N562" s="25"/>
      <c r="O562" s="25"/>
      <c r="P562" s="25"/>
      <c r="Q562" s="30">
        <f t="shared" si="344"/>
        <v>0</v>
      </c>
      <c r="R562" s="9">
        <v>250</v>
      </c>
      <c r="S562" s="25"/>
      <c r="T562" s="25"/>
      <c r="U562" s="25"/>
      <c r="V562" s="30">
        <f t="shared" si="345"/>
        <v>0</v>
      </c>
      <c r="W562" s="9">
        <v>250</v>
      </c>
      <c r="X562" s="2"/>
    </row>
    <row r="563" spans="1:24" ht="25.5" outlineLevel="3">
      <c r="A563" s="7" t="s">
        <v>401</v>
      </c>
      <c r="B563" s="8"/>
      <c r="C563" s="8"/>
      <c r="D563" s="8" t="s">
        <v>402</v>
      </c>
      <c r="E563" s="8"/>
      <c r="F563" s="25">
        <f>F564</f>
        <v>200</v>
      </c>
      <c r="G563" s="25"/>
      <c r="H563" s="25"/>
      <c r="I563" s="25"/>
      <c r="J563" s="25"/>
      <c r="K563" s="50">
        <f>K564</f>
        <v>250</v>
      </c>
      <c r="L563" s="9">
        <v>250</v>
      </c>
      <c r="M563" s="35">
        <f t="shared" si="327"/>
        <v>0</v>
      </c>
      <c r="N563" s="25">
        <f>N564</f>
        <v>0</v>
      </c>
      <c r="O563" s="25"/>
      <c r="P563" s="25"/>
      <c r="Q563" s="25">
        <f>Q564</f>
        <v>0</v>
      </c>
      <c r="R563" s="9">
        <v>500</v>
      </c>
      <c r="S563" s="25">
        <f>S564</f>
        <v>0</v>
      </c>
      <c r="T563" s="25"/>
      <c r="U563" s="25"/>
      <c r="V563" s="25">
        <f>V564</f>
        <v>0</v>
      </c>
      <c r="W563" s="9">
        <v>500</v>
      </c>
      <c r="X563" s="2"/>
    </row>
    <row r="564" spans="1:24" outlineLevel="4">
      <c r="A564" s="7" t="s">
        <v>374</v>
      </c>
      <c r="B564" s="8" t="s">
        <v>375</v>
      </c>
      <c r="C564" s="8" t="s">
        <v>19</v>
      </c>
      <c r="D564" s="8" t="s">
        <v>402</v>
      </c>
      <c r="E564" s="8"/>
      <c r="F564" s="25">
        <f>F565</f>
        <v>200</v>
      </c>
      <c r="G564" s="25"/>
      <c r="H564" s="25"/>
      <c r="I564" s="25"/>
      <c r="J564" s="25"/>
      <c r="K564" s="50">
        <f>K565</f>
        <v>250</v>
      </c>
      <c r="L564" s="9">
        <v>250</v>
      </c>
      <c r="M564" s="35">
        <f t="shared" si="327"/>
        <v>0</v>
      </c>
      <c r="N564" s="25">
        <f>N565</f>
        <v>0</v>
      </c>
      <c r="O564" s="25"/>
      <c r="P564" s="25"/>
      <c r="Q564" s="25">
        <f>Q565</f>
        <v>0</v>
      </c>
      <c r="R564" s="9">
        <v>500</v>
      </c>
      <c r="S564" s="25">
        <f>S565</f>
        <v>0</v>
      </c>
      <c r="T564" s="25"/>
      <c r="U564" s="25"/>
      <c r="V564" s="25">
        <f>V565</f>
        <v>0</v>
      </c>
      <c r="W564" s="9">
        <v>500</v>
      </c>
      <c r="X564" s="2"/>
    </row>
    <row r="565" spans="1:24" outlineLevel="5">
      <c r="A565" s="7" t="s">
        <v>376</v>
      </c>
      <c r="B565" s="8" t="s">
        <v>375</v>
      </c>
      <c r="C565" s="8" t="s">
        <v>19</v>
      </c>
      <c r="D565" s="8" t="s">
        <v>402</v>
      </c>
      <c r="E565" s="8"/>
      <c r="F565" s="25">
        <f>F566</f>
        <v>200</v>
      </c>
      <c r="G565" s="25"/>
      <c r="H565" s="25"/>
      <c r="I565" s="25"/>
      <c r="J565" s="25"/>
      <c r="K565" s="50">
        <f>K566</f>
        <v>250</v>
      </c>
      <c r="L565" s="9">
        <v>250</v>
      </c>
      <c r="M565" s="35">
        <f t="shared" si="327"/>
        <v>0</v>
      </c>
      <c r="N565" s="25">
        <f>N566</f>
        <v>0</v>
      </c>
      <c r="O565" s="25"/>
      <c r="P565" s="25"/>
      <c r="Q565" s="25">
        <f>Q566</f>
        <v>0</v>
      </c>
      <c r="R565" s="9">
        <v>500</v>
      </c>
      <c r="S565" s="25">
        <f>S566</f>
        <v>0</v>
      </c>
      <c r="T565" s="25"/>
      <c r="U565" s="25"/>
      <c r="V565" s="25">
        <f>V566</f>
        <v>0</v>
      </c>
      <c r="W565" s="9">
        <v>500</v>
      </c>
      <c r="X565" s="2"/>
    </row>
    <row r="566" spans="1:24" outlineLevel="6">
      <c r="A566" s="7" t="s">
        <v>23</v>
      </c>
      <c r="B566" s="8" t="s">
        <v>375</v>
      </c>
      <c r="C566" s="8" t="s">
        <v>19</v>
      </c>
      <c r="D566" s="8" t="s">
        <v>402</v>
      </c>
      <c r="E566" s="8" t="s">
        <v>24</v>
      </c>
      <c r="F566" s="25">
        <v>200</v>
      </c>
      <c r="G566" s="25"/>
      <c r="H566" s="25"/>
      <c r="I566" s="25"/>
      <c r="J566" s="25">
        <v>50</v>
      </c>
      <c r="K566" s="50">
        <f t="shared" ref="K566" si="346">SUM(F566:J566)</f>
        <v>250</v>
      </c>
      <c r="L566" s="9">
        <v>250</v>
      </c>
      <c r="M566" s="35">
        <f t="shared" si="327"/>
        <v>0</v>
      </c>
      <c r="N566" s="25"/>
      <c r="O566" s="25"/>
      <c r="P566" s="25"/>
      <c r="Q566" s="30">
        <f t="shared" ref="Q566" si="347">SUM(N566:P566)</f>
        <v>0</v>
      </c>
      <c r="R566" s="9">
        <v>500</v>
      </c>
      <c r="S566" s="25"/>
      <c r="T566" s="25"/>
      <c r="U566" s="25"/>
      <c r="V566" s="30">
        <f t="shared" ref="V566" si="348">SUM(S566:U566)</f>
        <v>0</v>
      </c>
      <c r="W566" s="9">
        <v>500</v>
      </c>
      <c r="X566" s="2"/>
    </row>
    <row r="567" spans="1:24" ht="38.25" outlineLevel="3">
      <c r="A567" s="7" t="s">
        <v>403</v>
      </c>
      <c r="B567" s="8"/>
      <c r="C567" s="8"/>
      <c r="D567" s="8" t="s">
        <v>404</v>
      </c>
      <c r="E567" s="8"/>
      <c r="F567" s="25">
        <f>F568</f>
        <v>550</v>
      </c>
      <c r="G567" s="25"/>
      <c r="H567" s="25"/>
      <c r="I567" s="25"/>
      <c r="J567" s="25"/>
      <c r="K567" s="50">
        <f>K568</f>
        <v>550</v>
      </c>
      <c r="L567" s="9">
        <v>550</v>
      </c>
      <c r="M567" s="35">
        <f t="shared" si="327"/>
        <v>0</v>
      </c>
      <c r="N567" s="25">
        <f>N568</f>
        <v>0</v>
      </c>
      <c r="O567" s="25"/>
      <c r="P567" s="25"/>
      <c r="Q567" s="25">
        <f>Q568</f>
        <v>0</v>
      </c>
      <c r="R567" s="9">
        <v>400</v>
      </c>
      <c r="S567" s="25">
        <f>S568</f>
        <v>0</v>
      </c>
      <c r="T567" s="25"/>
      <c r="U567" s="25"/>
      <c r="V567" s="25">
        <f>V568</f>
        <v>0</v>
      </c>
      <c r="W567" s="9">
        <v>400</v>
      </c>
      <c r="X567" s="2"/>
    </row>
    <row r="568" spans="1:24" outlineLevel="4">
      <c r="A568" s="7" t="s">
        <v>374</v>
      </c>
      <c r="B568" s="8" t="s">
        <v>375</v>
      </c>
      <c r="C568" s="8" t="s">
        <v>19</v>
      </c>
      <c r="D568" s="8" t="s">
        <v>404</v>
      </c>
      <c r="E568" s="8"/>
      <c r="F568" s="25">
        <f>F569</f>
        <v>550</v>
      </c>
      <c r="G568" s="25"/>
      <c r="H568" s="25"/>
      <c r="I568" s="25"/>
      <c r="J568" s="25"/>
      <c r="K568" s="50">
        <f>K569</f>
        <v>550</v>
      </c>
      <c r="L568" s="9">
        <v>550</v>
      </c>
      <c r="M568" s="35">
        <f t="shared" si="327"/>
        <v>0</v>
      </c>
      <c r="N568" s="25">
        <f>N569</f>
        <v>0</v>
      </c>
      <c r="O568" s="25"/>
      <c r="P568" s="25"/>
      <c r="Q568" s="25">
        <f>Q569</f>
        <v>0</v>
      </c>
      <c r="R568" s="9">
        <v>400</v>
      </c>
      <c r="S568" s="25">
        <f>S569</f>
        <v>0</v>
      </c>
      <c r="T568" s="25"/>
      <c r="U568" s="25"/>
      <c r="V568" s="25">
        <f>V569</f>
        <v>0</v>
      </c>
      <c r="W568" s="9">
        <v>400</v>
      </c>
      <c r="X568" s="2"/>
    </row>
    <row r="569" spans="1:24" outlineLevel="5">
      <c r="A569" s="7" t="s">
        <v>376</v>
      </c>
      <c r="B569" s="8" t="s">
        <v>375</v>
      </c>
      <c r="C569" s="8" t="s">
        <v>19</v>
      </c>
      <c r="D569" s="8" t="s">
        <v>404</v>
      </c>
      <c r="E569" s="8"/>
      <c r="F569" s="25">
        <f>F570+F571</f>
        <v>550</v>
      </c>
      <c r="G569" s="25"/>
      <c r="H569" s="25"/>
      <c r="I569" s="25"/>
      <c r="J569" s="25"/>
      <c r="K569" s="50">
        <f>K570+K571</f>
        <v>550</v>
      </c>
      <c r="L569" s="9">
        <v>550</v>
      </c>
      <c r="M569" s="35">
        <f t="shared" si="327"/>
        <v>0</v>
      </c>
      <c r="N569" s="25">
        <f>N570+N571</f>
        <v>0</v>
      </c>
      <c r="O569" s="25"/>
      <c r="P569" s="25"/>
      <c r="Q569" s="25">
        <f>Q570+Q571</f>
        <v>0</v>
      </c>
      <c r="R569" s="9">
        <v>400</v>
      </c>
      <c r="S569" s="25">
        <f>S570+S571</f>
        <v>0</v>
      </c>
      <c r="T569" s="25"/>
      <c r="U569" s="25"/>
      <c r="V569" s="25">
        <f>V570+V571</f>
        <v>0</v>
      </c>
      <c r="W569" s="9">
        <v>400</v>
      </c>
      <c r="X569" s="2"/>
    </row>
    <row r="570" spans="1:24" ht="25.5" outlineLevel="6">
      <c r="A570" s="7" t="s">
        <v>67</v>
      </c>
      <c r="B570" s="8" t="s">
        <v>375</v>
      </c>
      <c r="C570" s="8" t="s">
        <v>19</v>
      </c>
      <c r="D570" s="8" t="s">
        <v>404</v>
      </c>
      <c r="E570" s="8" t="s">
        <v>68</v>
      </c>
      <c r="F570" s="25">
        <v>250</v>
      </c>
      <c r="G570" s="25">
        <v>-250</v>
      </c>
      <c r="H570" s="25"/>
      <c r="I570" s="25"/>
      <c r="J570" s="25"/>
      <c r="K570" s="50">
        <f t="shared" ref="K570:K571" si="349">SUM(F570:J570)</f>
        <v>0</v>
      </c>
      <c r="L570" s="9">
        <v>0</v>
      </c>
      <c r="M570" s="35">
        <f t="shared" si="327"/>
        <v>0</v>
      </c>
      <c r="N570" s="25"/>
      <c r="O570" s="25"/>
      <c r="P570" s="25"/>
      <c r="Q570" s="30">
        <f t="shared" ref="Q570:Q571" si="350">SUM(N570:P570)</f>
        <v>0</v>
      </c>
      <c r="R570" s="9">
        <v>200</v>
      </c>
      <c r="S570" s="25"/>
      <c r="T570" s="25"/>
      <c r="U570" s="25"/>
      <c r="V570" s="30">
        <f t="shared" ref="V570:V571" si="351">SUM(S570:U570)</f>
        <v>0</v>
      </c>
      <c r="W570" s="9">
        <v>200</v>
      </c>
      <c r="X570" s="2"/>
    </row>
    <row r="571" spans="1:24" outlineLevel="6">
      <c r="A571" s="7" t="s">
        <v>23</v>
      </c>
      <c r="B571" s="8" t="s">
        <v>375</v>
      </c>
      <c r="C571" s="8" t="s">
        <v>19</v>
      </c>
      <c r="D571" s="8" t="s">
        <v>404</v>
      </c>
      <c r="E571" s="8" t="s">
        <v>24</v>
      </c>
      <c r="F571" s="25">
        <v>300</v>
      </c>
      <c r="G571" s="25">
        <v>250</v>
      </c>
      <c r="H571" s="25"/>
      <c r="I571" s="25"/>
      <c r="J571" s="25"/>
      <c r="K571" s="50">
        <f t="shared" si="349"/>
        <v>550</v>
      </c>
      <c r="L571" s="9">
        <v>550</v>
      </c>
      <c r="M571" s="35">
        <f t="shared" si="327"/>
        <v>0</v>
      </c>
      <c r="N571" s="25"/>
      <c r="O571" s="25"/>
      <c r="P571" s="25"/>
      <c r="Q571" s="30">
        <f t="shared" si="350"/>
        <v>0</v>
      </c>
      <c r="R571" s="9">
        <v>200</v>
      </c>
      <c r="S571" s="25"/>
      <c r="T571" s="25"/>
      <c r="U571" s="25"/>
      <c r="V571" s="30">
        <f t="shared" si="351"/>
        <v>0</v>
      </c>
      <c r="W571" s="9">
        <v>200</v>
      </c>
      <c r="X571" s="2"/>
    </row>
    <row r="572" spans="1:24" ht="25.5" outlineLevel="1">
      <c r="A572" s="7" t="s">
        <v>405</v>
      </c>
      <c r="B572" s="8"/>
      <c r="C572" s="8"/>
      <c r="D572" s="8" t="s">
        <v>406</v>
      </c>
      <c r="E572" s="8"/>
      <c r="F572" s="25">
        <f>F573</f>
        <v>6744.66</v>
      </c>
      <c r="G572" s="25"/>
      <c r="H572" s="25"/>
      <c r="I572" s="25"/>
      <c r="J572" s="25"/>
      <c r="K572" s="50">
        <f>K573</f>
        <v>6744.66</v>
      </c>
      <c r="L572" s="9">
        <v>6744.66</v>
      </c>
      <c r="M572" s="35">
        <f t="shared" si="327"/>
        <v>0</v>
      </c>
      <c r="N572" s="25">
        <f>N573</f>
        <v>0</v>
      </c>
      <c r="O572" s="25"/>
      <c r="P572" s="25"/>
      <c r="Q572" s="25">
        <f>Q573</f>
        <v>0</v>
      </c>
      <c r="R572" s="9">
        <v>5851.1</v>
      </c>
      <c r="S572" s="25">
        <f>S573</f>
        <v>0</v>
      </c>
      <c r="T572" s="25"/>
      <c r="U572" s="25"/>
      <c r="V572" s="25">
        <f>V573</f>
        <v>0</v>
      </c>
      <c r="W572" s="9">
        <v>5851.1</v>
      </c>
      <c r="X572" s="2"/>
    </row>
    <row r="573" spans="1:24" ht="38.25" outlineLevel="2">
      <c r="A573" s="7" t="s">
        <v>407</v>
      </c>
      <c r="B573" s="8"/>
      <c r="C573" s="8"/>
      <c r="D573" s="8" t="s">
        <v>408</v>
      </c>
      <c r="E573" s="8"/>
      <c r="F573" s="25">
        <f>F574+F578+F582</f>
        <v>6744.66</v>
      </c>
      <c r="G573" s="25"/>
      <c r="H573" s="25"/>
      <c r="I573" s="25"/>
      <c r="J573" s="25"/>
      <c r="K573" s="50">
        <f>K574+K578+K582</f>
        <v>6744.66</v>
      </c>
      <c r="L573" s="9">
        <v>6744.66</v>
      </c>
      <c r="M573" s="35">
        <f t="shared" si="327"/>
        <v>0</v>
      </c>
      <c r="N573" s="25">
        <f>N574+N578+N582</f>
        <v>0</v>
      </c>
      <c r="O573" s="25"/>
      <c r="P573" s="25"/>
      <c r="Q573" s="25">
        <f>Q574+Q578+Q582</f>
        <v>0</v>
      </c>
      <c r="R573" s="9">
        <v>5851.1</v>
      </c>
      <c r="S573" s="25">
        <f>S574+S578+S582</f>
        <v>0</v>
      </c>
      <c r="T573" s="25"/>
      <c r="U573" s="25"/>
      <c r="V573" s="25">
        <f>V574+V578+V582</f>
        <v>0</v>
      </c>
      <c r="W573" s="9">
        <v>5851.1</v>
      </c>
      <c r="X573" s="2"/>
    </row>
    <row r="574" spans="1:24" ht="25.5" outlineLevel="3">
      <c r="A574" s="7" t="s">
        <v>409</v>
      </c>
      <c r="B574" s="8"/>
      <c r="C574" s="8"/>
      <c r="D574" s="8" t="s">
        <v>410</v>
      </c>
      <c r="E574" s="8"/>
      <c r="F574" s="25">
        <f>F575</f>
        <v>4920</v>
      </c>
      <c r="G574" s="25"/>
      <c r="H574" s="25"/>
      <c r="I574" s="25"/>
      <c r="J574" s="25"/>
      <c r="K574" s="50">
        <f>K575</f>
        <v>4920</v>
      </c>
      <c r="L574" s="9">
        <v>4920</v>
      </c>
      <c r="M574" s="35">
        <f t="shared" si="327"/>
        <v>0</v>
      </c>
      <c r="N574" s="25">
        <f>N575</f>
        <v>0</v>
      </c>
      <c r="O574" s="25"/>
      <c r="P574" s="25"/>
      <c r="Q574" s="25">
        <f>Q575</f>
        <v>0</v>
      </c>
      <c r="R574" s="9">
        <v>4920</v>
      </c>
      <c r="S574" s="25">
        <f>S575</f>
        <v>0</v>
      </c>
      <c r="T574" s="25"/>
      <c r="U574" s="25"/>
      <c r="V574" s="25">
        <f>V575</f>
        <v>0</v>
      </c>
      <c r="W574" s="9">
        <v>4920</v>
      </c>
      <c r="X574" s="2"/>
    </row>
    <row r="575" spans="1:24" outlineLevel="4">
      <c r="A575" s="7" t="s">
        <v>374</v>
      </c>
      <c r="B575" s="8" t="s">
        <v>375</v>
      </c>
      <c r="C575" s="8" t="s">
        <v>19</v>
      </c>
      <c r="D575" s="8" t="s">
        <v>410</v>
      </c>
      <c r="E575" s="8"/>
      <c r="F575" s="25">
        <f>F576</f>
        <v>4920</v>
      </c>
      <c r="G575" s="25"/>
      <c r="H575" s="25"/>
      <c r="I575" s="25"/>
      <c r="J575" s="25"/>
      <c r="K575" s="50">
        <f>K576</f>
        <v>4920</v>
      </c>
      <c r="L575" s="9">
        <v>4920</v>
      </c>
      <c r="M575" s="35">
        <f t="shared" si="327"/>
        <v>0</v>
      </c>
      <c r="N575" s="25">
        <f>N576</f>
        <v>0</v>
      </c>
      <c r="O575" s="25"/>
      <c r="P575" s="25"/>
      <c r="Q575" s="25">
        <f>Q576</f>
        <v>0</v>
      </c>
      <c r="R575" s="9">
        <v>4920</v>
      </c>
      <c r="S575" s="25">
        <f>S576</f>
        <v>0</v>
      </c>
      <c r="T575" s="25"/>
      <c r="U575" s="25"/>
      <c r="V575" s="25">
        <f>V576</f>
        <v>0</v>
      </c>
      <c r="W575" s="9">
        <v>4920</v>
      </c>
      <c r="X575" s="2"/>
    </row>
    <row r="576" spans="1:24" outlineLevel="5">
      <c r="A576" s="7" t="s">
        <v>376</v>
      </c>
      <c r="B576" s="8" t="s">
        <v>375</v>
      </c>
      <c r="C576" s="8" t="s">
        <v>19</v>
      </c>
      <c r="D576" s="8" t="s">
        <v>410</v>
      </c>
      <c r="E576" s="8"/>
      <c r="F576" s="25">
        <f>F577</f>
        <v>4920</v>
      </c>
      <c r="G576" s="25"/>
      <c r="H576" s="25"/>
      <c r="I576" s="25"/>
      <c r="J576" s="25"/>
      <c r="K576" s="50">
        <f>K577</f>
        <v>4920</v>
      </c>
      <c r="L576" s="9">
        <v>4920</v>
      </c>
      <c r="M576" s="35">
        <f t="shared" si="327"/>
        <v>0</v>
      </c>
      <c r="N576" s="25">
        <f>N577</f>
        <v>0</v>
      </c>
      <c r="O576" s="25"/>
      <c r="P576" s="25"/>
      <c r="Q576" s="25">
        <f>Q577</f>
        <v>0</v>
      </c>
      <c r="R576" s="9">
        <v>4920</v>
      </c>
      <c r="S576" s="25">
        <f>S577</f>
        <v>0</v>
      </c>
      <c r="T576" s="25"/>
      <c r="U576" s="25"/>
      <c r="V576" s="25">
        <f>V577</f>
        <v>0</v>
      </c>
      <c r="W576" s="9">
        <v>4920</v>
      </c>
      <c r="X576" s="2"/>
    </row>
    <row r="577" spans="1:24" outlineLevel="6">
      <c r="A577" s="7" t="s">
        <v>23</v>
      </c>
      <c r="B577" s="8" t="s">
        <v>375</v>
      </c>
      <c r="C577" s="8" t="s">
        <v>19</v>
      </c>
      <c r="D577" s="8" t="s">
        <v>410</v>
      </c>
      <c r="E577" s="8" t="s">
        <v>24</v>
      </c>
      <c r="F577" s="25">
        <v>4920</v>
      </c>
      <c r="G577" s="25"/>
      <c r="H577" s="25"/>
      <c r="I577" s="25"/>
      <c r="J577" s="25"/>
      <c r="K577" s="50">
        <f t="shared" ref="K577" si="352">SUM(F577:J577)</f>
        <v>4920</v>
      </c>
      <c r="L577" s="9">
        <v>4920</v>
      </c>
      <c r="M577" s="35">
        <f t="shared" si="327"/>
        <v>0</v>
      </c>
      <c r="N577" s="25"/>
      <c r="O577" s="25"/>
      <c r="P577" s="25"/>
      <c r="Q577" s="30">
        <f t="shared" ref="Q577" si="353">SUM(N577:P577)</f>
        <v>0</v>
      </c>
      <c r="R577" s="9">
        <v>4920</v>
      </c>
      <c r="S577" s="25"/>
      <c r="T577" s="25"/>
      <c r="U577" s="25"/>
      <c r="V577" s="30">
        <f t="shared" ref="V577" si="354">SUM(S577:U577)</f>
        <v>0</v>
      </c>
      <c r="W577" s="9">
        <v>4920</v>
      </c>
      <c r="X577" s="2"/>
    </row>
    <row r="578" spans="1:24" ht="38.25" outlineLevel="3">
      <c r="A578" s="7" t="s">
        <v>411</v>
      </c>
      <c r="B578" s="8"/>
      <c r="C578" s="8"/>
      <c r="D578" s="8" t="s">
        <v>412</v>
      </c>
      <c r="E578" s="8"/>
      <c r="F578" s="25">
        <f>F579</f>
        <v>1099</v>
      </c>
      <c r="G578" s="25"/>
      <c r="H578" s="25"/>
      <c r="I578" s="25"/>
      <c r="J578" s="25"/>
      <c r="K578" s="50">
        <f>K579</f>
        <v>1099</v>
      </c>
      <c r="L578" s="9">
        <v>1099</v>
      </c>
      <c r="M578" s="35">
        <f t="shared" si="327"/>
        <v>0</v>
      </c>
      <c r="N578" s="25">
        <f>N579</f>
        <v>0</v>
      </c>
      <c r="O578" s="25"/>
      <c r="P578" s="25"/>
      <c r="Q578" s="25">
        <f>Q579</f>
        <v>0</v>
      </c>
      <c r="R578" s="9">
        <v>931.1</v>
      </c>
      <c r="S578" s="25">
        <f>S579</f>
        <v>0</v>
      </c>
      <c r="T578" s="25"/>
      <c r="U578" s="25"/>
      <c r="V578" s="25">
        <f>V579</f>
        <v>0</v>
      </c>
      <c r="W578" s="9">
        <v>931.1</v>
      </c>
      <c r="X578" s="2"/>
    </row>
    <row r="579" spans="1:24" outlineLevel="4">
      <c r="A579" s="7" t="s">
        <v>374</v>
      </c>
      <c r="B579" s="8" t="s">
        <v>375</v>
      </c>
      <c r="C579" s="8" t="s">
        <v>19</v>
      </c>
      <c r="D579" s="8" t="s">
        <v>412</v>
      </c>
      <c r="E579" s="8"/>
      <c r="F579" s="25">
        <f>F580</f>
        <v>1099</v>
      </c>
      <c r="G579" s="25"/>
      <c r="H579" s="25"/>
      <c r="I579" s="25"/>
      <c r="J579" s="25"/>
      <c r="K579" s="50">
        <f>K580</f>
        <v>1099</v>
      </c>
      <c r="L579" s="9">
        <v>1099</v>
      </c>
      <c r="M579" s="35">
        <f t="shared" si="327"/>
        <v>0</v>
      </c>
      <c r="N579" s="25">
        <f>N580</f>
        <v>0</v>
      </c>
      <c r="O579" s="25"/>
      <c r="P579" s="25"/>
      <c r="Q579" s="25">
        <f>Q580</f>
        <v>0</v>
      </c>
      <c r="R579" s="9">
        <v>931.1</v>
      </c>
      <c r="S579" s="25">
        <f>S580</f>
        <v>0</v>
      </c>
      <c r="T579" s="25"/>
      <c r="U579" s="25"/>
      <c r="V579" s="25">
        <f>V580</f>
        <v>0</v>
      </c>
      <c r="W579" s="9">
        <v>931.1</v>
      </c>
      <c r="X579" s="2"/>
    </row>
    <row r="580" spans="1:24" outlineLevel="5">
      <c r="A580" s="7" t="s">
        <v>376</v>
      </c>
      <c r="B580" s="8" t="s">
        <v>375</v>
      </c>
      <c r="C580" s="8" t="s">
        <v>19</v>
      </c>
      <c r="D580" s="8" t="s">
        <v>412</v>
      </c>
      <c r="E580" s="8"/>
      <c r="F580" s="25">
        <f>F581</f>
        <v>1099</v>
      </c>
      <c r="G580" s="25"/>
      <c r="H580" s="25"/>
      <c r="I580" s="25"/>
      <c r="J580" s="25"/>
      <c r="K580" s="50">
        <f>K581</f>
        <v>1099</v>
      </c>
      <c r="L580" s="9">
        <v>1099</v>
      </c>
      <c r="M580" s="35">
        <f t="shared" si="327"/>
        <v>0</v>
      </c>
      <c r="N580" s="25">
        <f>N581</f>
        <v>0</v>
      </c>
      <c r="O580" s="25"/>
      <c r="P580" s="25"/>
      <c r="Q580" s="25">
        <f>Q581</f>
        <v>0</v>
      </c>
      <c r="R580" s="9">
        <v>931.1</v>
      </c>
      <c r="S580" s="25">
        <f>S581</f>
        <v>0</v>
      </c>
      <c r="T580" s="25"/>
      <c r="U580" s="25"/>
      <c r="V580" s="25">
        <f>V581</f>
        <v>0</v>
      </c>
      <c r="W580" s="9">
        <v>931.1</v>
      </c>
      <c r="X580" s="2"/>
    </row>
    <row r="581" spans="1:24" outlineLevel="6">
      <c r="A581" s="7" t="s">
        <v>23</v>
      </c>
      <c r="B581" s="8" t="s">
        <v>375</v>
      </c>
      <c r="C581" s="8" t="s">
        <v>19</v>
      </c>
      <c r="D581" s="8" t="s">
        <v>412</v>
      </c>
      <c r="E581" s="8" t="s">
        <v>24</v>
      </c>
      <c r="F581" s="25">
        <v>1099</v>
      </c>
      <c r="G581" s="25"/>
      <c r="H581" s="25"/>
      <c r="I581" s="25"/>
      <c r="J581" s="25"/>
      <c r="K581" s="50">
        <f t="shared" ref="K581" si="355">SUM(F581:J581)</f>
        <v>1099</v>
      </c>
      <c r="L581" s="9">
        <v>1099</v>
      </c>
      <c r="M581" s="35">
        <f t="shared" si="327"/>
        <v>0</v>
      </c>
      <c r="N581" s="25"/>
      <c r="O581" s="25"/>
      <c r="P581" s="25"/>
      <c r="Q581" s="30">
        <f t="shared" ref="Q581" si="356">SUM(N581:P581)</f>
        <v>0</v>
      </c>
      <c r="R581" s="9">
        <v>931.1</v>
      </c>
      <c r="S581" s="25"/>
      <c r="T581" s="25"/>
      <c r="U581" s="25"/>
      <c r="V581" s="30">
        <f t="shared" ref="V581" si="357">SUM(S581:U581)</f>
        <v>0</v>
      </c>
      <c r="W581" s="9">
        <v>931.1</v>
      </c>
      <c r="X581" s="2"/>
    </row>
    <row r="582" spans="1:24" ht="38.25" outlineLevel="3">
      <c r="A582" s="7" t="s">
        <v>413</v>
      </c>
      <c r="B582" s="8"/>
      <c r="C582" s="8"/>
      <c r="D582" s="8" t="s">
        <v>414</v>
      </c>
      <c r="E582" s="8"/>
      <c r="F582" s="25">
        <f>F583</f>
        <v>725.66</v>
      </c>
      <c r="G582" s="25"/>
      <c r="H582" s="25"/>
      <c r="I582" s="25"/>
      <c r="J582" s="25"/>
      <c r="K582" s="50">
        <f>K583</f>
        <v>725.66</v>
      </c>
      <c r="L582" s="9">
        <v>725.66</v>
      </c>
      <c r="M582" s="35">
        <f t="shared" si="327"/>
        <v>0</v>
      </c>
      <c r="N582" s="25">
        <f>N583</f>
        <v>0</v>
      </c>
      <c r="O582" s="25"/>
      <c r="P582" s="25"/>
      <c r="Q582" s="25">
        <f>Q583</f>
        <v>0</v>
      </c>
      <c r="R582" s="9">
        <v>0</v>
      </c>
      <c r="S582" s="25">
        <f>S583</f>
        <v>0</v>
      </c>
      <c r="T582" s="25"/>
      <c r="U582" s="25"/>
      <c r="V582" s="25">
        <f>V583</f>
        <v>0</v>
      </c>
      <c r="W582" s="9">
        <v>0</v>
      </c>
      <c r="X582" s="2"/>
    </row>
    <row r="583" spans="1:24" outlineLevel="4">
      <c r="A583" s="7" t="s">
        <v>374</v>
      </c>
      <c r="B583" s="8" t="s">
        <v>375</v>
      </c>
      <c r="C583" s="8" t="s">
        <v>19</v>
      </c>
      <c r="D583" s="8" t="s">
        <v>414</v>
      </c>
      <c r="E583" s="8"/>
      <c r="F583" s="25">
        <f>F584</f>
        <v>725.66</v>
      </c>
      <c r="G583" s="25"/>
      <c r="H583" s="25"/>
      <c r="I583" s="25"/>
      <c r="J583" s="25"/>
      <c r="K583" s="50">
        <f>K584</f>
        <v>725.66</v>
      </c>
      <c r="L583" s="9">
        <v>725.66</v>
      </c>
      <c r="M583" s="35">
        <f t="shared" si="327"/>
        <v>0</v>
      </c>
      <c r="N583" s="25">
        <f>N584</f>
        <v>0</v>
      </c>
      <c r="O583" s="25"/>
      <c r="P583" s="25"/>
      <c r="Q583" s="25">
        <f>Q584</f>
        <v>0</v>
      </c>
      <c r="R583" s="9">
        <v>0</v>
      </c>
      <c r="S583" s="25">
        <f>S584</f>
        <v>0</v>
      </c>
      <c r="T583" s="25"/>
      <c r="U583" s="25"/>
      <c r="V583" s="25">
        <f>V584</f>
        <v>0</v>
      </c>
      <c r="W583" s="9">
        <v>0</v>
      </c>
      <c r="X583" s="2"/>
    </row>
    <row r="584" spans="1:24" outlineLevel="5">
      <c r="A584" s="7" t="s">
        <v>376</v>
      </c>
      <c r="B584" s="8" t="s">
        <v>375</v>
      </c>
      <c r="C584" s="8" t="s">
        <v>19</v>
      </c>
      <c r="D584" s="8" t="s">
        <v>414</v>
      </c>
      <c r="E584" s="8"/>
      <c r="F584" s="25">
        <f>F585</f>
        <v>725.66</v>
      </c>
      <c r="G584" s="25"/>
      <c r="H584" s="25"/>
      <c r="I584" s="25"/>
      <c r="J584" s="25"/>
      <c r="K584" s="50">
        <f>K585</f>
        <v>725.66</v>
      </c>
      <c r="L584" s="9">
        <v>725.66</v>
      </c>
      <c r="M584" s="35">
        <f t="shared" si="327"/>
        <v>0</v>
      </c>
      <c r="N584" s="25">
        <f>N585</f>
        <v>0</v>
      </c>
      <c r="O584" s="25"/>
      <c r="P584" s="25"/>
      <c r="Q584" s="25">
        <f>Q585</f>
        <v>0</v>
      </c>
      <c r="R584" s="9">
        <v>0</v>
      </c>
      <c r="S584" s="25">
        <f>S585</f>
        <v>0</v>
      </c>
      <c r="T584" s="25"/>
      <c r="U584" s="25"/>
      <c r="V584" s="25">
        <f>V585</f>
        <v>0</v>
      </c>
      <c r="W584" s="9">
        <v>0</v>
      </c>
      <c r="X584" s="2"/>
    </row>
    <row r="585" spans="1:24" outlineLevel="6">
      <c r="A585" s="7" t="s">
        <v>23</v>
      </c>
      <c r="B585" s="8" t="s">
        <v>375</v>
      </c>
      <c r="C585" s="8" t="s">
        <v>19</v>
      </c>
      <c r="D585" s="8" t="s">
        <v>414</v>
      </c>
      <c r="E585" s="8" t="s">
        <v>24</v>
      </c>
      <c r="F585" s="25">
        <v>725.66</v>
      </c>
      <c r="G585" s="25"/>
      <c r="H585" s="25"/>
      <c r="I585" s="25"/>
      <c r="J585" s="25"/>
      <c r="K585" s="50">
        <f t="shared" ref="K585" si="358">SUM(F585:J585)</f>
        <v>725.66</v>
      </c>
      <c r="L585" s="9">
        <v>725.66</v>
      </c>
      <c r="M585" s="35">
        <f t="shared" si="327"/>
        <v>0</v>
      </c>
      <c r="N585" s="25"/>
      <c r="O585" s="25"/>
      <c r="P585" s="25"/>
      <c r="Q585" s="30">
        <f t="shared" ref="Q585" si="359">SUM(N585:P585)</f>
        <v>0</v>
      </c>
      <c r="R585" s="9">
        <v>0</v>
      </c>
      <c r="S585" s="25"/>
      <c r="T585" s="25"/>
      <c r="U585" s="25"/>
      <c r="V585" s="30">
        <f t="shared" ref="V585" si="360">SUM(S585:U585)</f>
        <v>0</v>
      </c>
      <c r="W585" s="9">
        <v>0</v>
      </c>
      <c r="X585" s="2"/>
    </row>
    <row r="586" spans="1:24" s="18" customFormat="1" ht="25.5">
      <c r="A586" s="14" t="s">
        <v>415</v>
      </c>
      <c r="B586" s="15"/>
      <c r="C586" s="15"/>
      <c r="D586" s="15" t="s">
        <v>416</v>
      </c>
      <c r="E586" s="15"/>
      <c r="F586" s="24">
        <f>F587+F612+F625</f>
        <v>28480.87</v>
      </c>
      <c r="G586" s="24"/>
      <c r="H586" s="24"/>
      <c r="I586" s="24"/>
      <c r="J586" s="24"/>
      <c r="K586" s="49">
        <f>K587+K612+K625</f>
        <v>551718.07000000007</v>
      </c>
      <c r="L586" s="16">
        <v>451218.04</v>
      </c>
      <c r="M586" s="35">
        <f t="shared" si="327"/>
        <v>-100500.03000000009</v>
      </c>
      <c r="N586" s="24">
        <f>N587+N612+N625</f>
        <v>0</v>
      </c>
      <c r="O586" s="24"/>
      <c r="P586" s="24"/>
      <c r="Q586" s="24">
        <f>Q587+Q612+Q625</f>
        <v>0</v>
      </c>
      <c r="R586" s="16">
        <v>6718</v>
      </c>
      <c r="S586" s="24">
        <f>S587+S612+S625</f>
        <v>0</v>
      </c>
      <c r="T586" s="24"/>
      <c r="U586" s="24"/>
      <c r="V586" s="24">
        <f>V587+V612+V625</f>
        <v>0</v>
      </c>
      <c r="W586" s="16">
        <v>6718</v>
      </c>
      <c r="X586" s="17"/>
    </row>
    <row r="587" spans="1:24" ht="25.5" outlineLevel="2">
      <c r="A587" s="7" t="s">
        <v>417</v>
      </c>
      <c r="B587" s="8"/>
      <c r="C587" s="8"/>
      <c r="D587" s="8" t="s">
        <v>418</v>
      </c>
      <c r="E587" s="8"/>
      <c r="F587" s="25">
        <f>F588+F592+F596+F600+F604+F608</f>
        <v>6718</v>
      </c>
      <c r="G587" s="25"/>
      <c r="H587" s="25"/>
      <c r="I587" s="25"/>
      <c r="J587" s="25"/>
      <c r="K587" s="50">
        <f>K588+K592+K596+K600+K604+K608</f>
        <v>533219.04</v>
      </c>
      <c r="L587" s="9">
        <v>432719.01</v>
      </c>
      <c r="M587" s="35">
        <f t="shared" si="327"/>
        <v>-100500.03000000003</v>
      </c>
      <c r="N587" s="25">
        <f>N588+N592+N596+N600+N604+N608</f>
        <v>0</v>
      </c>
      <c r="O587" s="25"/>
      <c r="P587" s="25"/>
      <c r="Q587" s="25">
        <f>Q588+Q592+Q596+Q600+Q604+Q608</f>
        <v>0</v>
      </c>
      <c r="R587" s="9">
        <v>6718</v>
      </c>
      <c r="S587" s="25">
        <f>S588+S592+S596+S600+S604+S608</f>
        <v>0</v>
      </c>
      <c r="T587" s="25"/>
      <c r="U587" s="25"/>
      <c r="V587" s="25">
        <f>V588+V592+V596+V600+V604+V608</f>
        <v>0</v>
      </c>
      <c r="W587" s="9">
        <v>6718</v>
      </c>
      <c r="X587" s="2"/>
    </row>
    <row r="588" spans="1:24" ht="63.75" outlineLevel="3">
      <c r="A588" s="7" t="s">
        <v>419</v>
      </c>
      <c r="B588" s="8"/>
      <c r="C588" s="8"/>
      <c r="D588" s="8" t="s">
        <v>420</v>
      </c>
      <c r="E588" s="8"/>
      <c r="F588" s="25">
        <f>F589</f>
        <v>0</v>
      </c>
      <c r="G588" s="25"/>
      <c r="H588" s="25"/>
      <c r="I588" s="25"/>
      <c r="J588" s="25"/>
      <c r="K588" s="50">
        <f>K589</f>
        <v>0</v>
      </c>
      <c r="L588" s="9">
        <v>0</v>
      </c>
      <c r="M588" s="35">
        <f t="shared" si="327"/>
        <v>0</v>
      </c>
      <c r="N588" s="25">
        <f>N589</f>
        <v>0</v>
      </c>
      <c r="O588" s="25"/>
      <c r="P588" s="25"/>
      <c r="Q588" s="25">
        <f>Q589</f>
        <v>0</v>
      </c>
      <c r="R588" s="9">
        <v>0</v>
      </c>
      <c r="S588" s="25">
        <f>S589</f>
        <v>0</v>
      </c>
      <c r="T588" s="25"/>
      <c r="U588" s="25"/>
      <c r="V588" s="25">
        <f>V589</f>
        <v>0</v>
      </c>
      <c r="W588" s="9">
        <v>0</v>
      </c>
      <c r="X588" s="2"/>
    </row>
    <row r="589" spans="1:24" outlineLevel="4">
      <c r="A589" s="7" t="s">
        <v>421</v>
      </c>
      <c r="B589" s="8" t="s">
        <v>167</v>
      </c>
      <c r="C589" s="8" t="s">
        <v>66</v>
      </c>
      <c r="D589" s="8" t="s">
        <v>420</v>
      </c>
      <c r="E589" s="8"/>
      <c r="F589" s="25">
        <f>F590</f>
        <v>0</v>
      </c>
      <c r="G589" s="25"/>
      <c r="H589" s="25"/>
      <c r="I589" s="25"/>
      <c r="J589" s="25"/>
      <c r="K589" s="50">
        <f>K590</f>
        <v>0</v>
      </c>
      <c r="L589" s="9">
        <v>0</v>
      </c>
      <c r="M589" s="35">
        <f t="shared" si="327"/>
        <v>0</v>
      </c>
      <c r="N589" s="25">
        <f>N590</f>
        <v>0</v>
      </c>
      <c r="O589" s="25"/>
      <c r="P589" s="25"/>
      <c r="Q589" s="25">
        <f>Q590</f>
        <v>0</v>
      </c>
      <c r="R589" s="9">
        <v>0</v>
      </c>
      <c r="S589" s="25">
        <f>S590</f>
        <v>0</v>
      </c>
      <c r="T589" s="25"/>
      <c r="U589" s="25"/>
      <c r="V589" s="25">
        <f>V590</f>
        <v>0</v>
      </c>
      <c r="W589" s="9">
        <v>0</v>
      </c>
      <c r="X589" s="2"/>
    </row>
    <row r="590" spans="1:24" outlineLevel="5">
      <c r="A590" s="7" t="s">
        <v>271</v>
      </c>
      <c r="B590" s="8" t="s">
        <v>167</v>
      </c>
      <c r="C590" s="8" t="s">
        <v>66</v>
      </c>
      <c r="D590" s="8" t="s">
        <v>420</v>
      </c>
      <c r="E590" s="8"/>
      <c r="F590" s="25">
        <f>F591</f>
        <v>0</v>
      </c>
      <c r="G590" s="25"/>
      <c r="H590" s="25"/>
      <c r="I590" s="25"/>
      <c r="J590" s="25"/>
      <c r="K590" s="50">
        <f>K591</f>
        <v>0</v>
      </c>
      <c r="L590" s="9">
        <v>0</v>
      </c>
      <c r="M590" s="35">
        <f t="shared" si="327"/>
        <v>0</v>
      </c>
      <c r="N590" s="25">
        <f>N591</f>
        <v>0</v>
      </c>
      <c r="O590" s="25"/>
      <c r="P590" s="25"/>
      <c r="Q590" s="25">
        <f>Q591</f>
        <v>0</v>
      </c>
      <c r="R590" s="9">
        <v>0</v>
      </c>
      <c r="S590" s="25">
        <f>S591</f>
        <v>0</v>
      </c>
      <c r="T590" s="25"/>
      <c r="U590" s="25"/>
      <c r="V590" s="25">
        <f>V591</f>
        <v>0</v>
      </c>
      <c r="W590" s="9">
        <v>0</v>
      </c>
      <c r="X590" s="2"/>
    </row>
    <row r="591" spans="1:24" ht="25.5" outlineLevel="6">
      <c r="A591" s="7" t="s">
        <v>67</v>
      </c>
      <c r="B591" s="8" t="s">
        <v>167</v>
      </c>
      <c r="C591" s="8" t="s">
        <v>66</v>
      </c>
      <c r="D591" s="8" t="s">
        <v>420</v>
      </c>
      <c r="E591" s="8" t="s">
        <v>68</v>
      </c>
      <c r="F591" s="25"/>
      <c r="G591" s="25"/>
      <c r="H591" s="25"/>
      <c r="I591" s="25"/>
      <c r="J591" s="25"/>
      <c r="K591" s="50">
        <f t="shared" ref="K591" si="361">SUM(F591:J591)</f>
        <v>0</v>
      </c>
      <c r="L591" s="9">
        <v>0</v>
      </c>
      <c r="M591" s="35">
        <f t="shared" si="327"/>
        <v>0</v>
      </c>
      <c r="N591" s="25"/>
      <c r="O591" s="25"/>
      <c r="P591" s="25"/>
      <c r="Q591" s="30">
        <f t="shared" ref="Q591" si="362">SUM(N591:P591)</f>
        <v>0</v>
      </c>
      <c r="R591" s="9">
        <v>0</v>
      </c>
      <c r="S591" s="25"/>
      <c r="T591" s="25"/>
      <c r="U591" s="25"/>
      <c r="V591" s="30">
        <f t="shared" ref="V591" si="363">SUM(S591:U591)</f>
        <v>0</v>
      </c>
      <c r="W591" s="9">
        <v>0</v>
      </c>
      <c r="X591" s="2"/>
    </row>
    <row r="592" spans="1:24" ht="25.5" outlineLevel="3">
      <c r="A592" s="7" t="s">
        <v>422</v>
      </c>
      <c r="B592" s="8"/>
      <c r="C592" s="8"/>
      <c r="D592" s="8" t="s">
        <v>423</v>
      </c>
      <c r="E592" s="8"/>
      <c r="F592" s="25">
        <f>F593</f>
        <v>0</v>
      </c>
      <c r="G592" s="25"/>
      <c r="H592" s="25"/>
      <c r="I592" s="25"/>
      <c r="J592" s="25"/>
      <c r="K592" s="50">
        <f>K593</f>
        <v>0</v>
      </c>
      <c r="L592" s="9">
        <v>0</v>
      </c>
      <c r="M592" s="35">
        <f t="shared" si="327"/>
        <v>0</v>
      </c>
      <c r="N592" s="25">
        <f>N593</f>
        <v>0</v>
      </c>
      <c r="O592" s="25"/>
      <c r="P592" s="25"/>
      <c r="Q592" s="25">
        <f>Q593</f>
        <v>0</v>
      </c>
      <c r="R592" s="9">
        <v>0</v>
      </c>
      <c r="S592" s="25">
        <f>S593</f>
        <v>0</v>
      </c>
      <c r="T592" s="25"/>
      <c r="U592" s="25"/>
      <c r="V592" s="25">
        <f>V593</f>
        <v>0</v>
      </c>
      <c r="W592" s="9">
        <v>3786.53</v>
      </c>
      <c r="X592" s="2"/>
    </row>
    <row r="593" spans="1:24" outlineLevel="4">
      <c r="A593" s="7" t="s">
        <v>421</v>
      </c>
      <c r="B593" s="8" t="s">
        <v>167</v>
      </c>
      <c r="C593" s="8" t="s">
        <v>66</v>
      </c>
      <c r="D593" s="8" t="s">
        <v>423</v>
      </c>
      <c r="E593" s="8"/>
      <c r="F593" s="25">
        <f>F594</f>
        <v>0</v>
      </c>
      <c r="G593" s="25"/>
      <c r="H593" s="25"/>
      <c r="I593" s="25"/>
      <c r="J593" s="25"/>
      <c r="K593" s="50">
        <f>K594</f>
        <v>0</v>
      </c>
      <c r="L593" s="9">
        <v>0</v>
      </c>
      <c r="M593" s="35">
        <f t="shared" si="327"/>
        <v>0</v>
      </c>
      <c r="N593" s="25">
        <f>N594</f>
        <v>0</v>
      </c>
      <c r="O593" s="25"/>
      <c r="P593" s="25"/>
      <c r="Q593" s="25">
        <f>Q594</f>
        <v>0</v>
      </c>
      <c r="R593" s="9">
        <v>0</v>
      </c>
      <c r="S593" s="25">
        <f>S594</f>
        <v>0</v>
      </c>
      <c r="T593" s="25"/>
      <c r="U593" s="25"/>
      <c r="V593" s="25">
        <f>V594</f>
        <v>0</v>
      </c>
      <c r="W593" s="9">
        <v>3786.53</v>
      </c>
      <c r="X593" s="2"/>
    </row>
    <row r="594" spans="1:24" outlineLevel="5">
      <c r="A594" s="7" t="s">
        <v>271</v>
      </c>
      <c r="B594" s="8" t="s">
        <v>167</v>
      </c>
      <c r="C594" s="8" t="s">
        <v>66</v>
      </c>
      <c r="D594" s="8" t="s">
        <v>423</v>
      </c>
      <c r="E594" s="8"/>
      <c r="F594" s="25">
        <f>F595</f>
        <v>0</v>
      </c>
      <c r="G594" s="25"/>
      <c r="H594" s="25"/>
      <c r="I594" s="25"/>
      <c r="J594" s="25"/>
      <c r="K594" s="50">
        <f>K595</f>
        <v>0</v>
      </c>
      <c r="L594" s="9">
        <v>0</v>
      </c>
      <c r="M594" s="35">
        <f t="shared" si="327"/>
        <v>0</v>
      </c>
      <c r="N594" s="25">
        <f>N595</f>
        <v>0</v>
      </c>
      <c r="O594" s="25"/>
      <c r="P594" s="25"/>
      <c r="Q594" s="25">
        <f>Q595</f>
        <v>0</v>
      </c>
      <c r="R594" s="9">
        <v>0</v>
      </c>
      <c r="S594" s="25">
        <f>S595</f>
        <v>0</v>
      </c>
      <c r="T594" s="25"/>
      <c r="U594" s="25"/>
      <c r="V594" s="25">
        <f>V595</f>
        <v>0</v>
      </c>
      <c r="W594" s="9">
        <v>3786.53</v>
      </c>
      <c r="X594" s="2"/>
    </row>
    <row r="595" spans="1:24" ht="25.5" outlineLevel="6">
      <c r="A595" s="7" t="s">
        <v>67</v>
      </c>
      <c r="B595" s="8" t="s">
        <v>167</v>
      </c>
      <c r="C595" s="8" t="s">
        <v>66</v>
      </c>
      <c r="D595" s="8" t="s">
        <v>423</v>
      </c>
      <c r="E595" s="8" t="s">
        <v>68</v>
      </c>
      <c r="F595" s="25">
        <v>0</v>
      </c>
      <c r="G595" s="25"/>
      <c r="H595" s="25"/>
      <c r="I595" s="25"/>
      <c r="J595" s="25"/>
      <c r="K595" s="50">
        <f t="shared" ref="K595" si="364">SUM(F595:J595)</f>
        <v>0</v>
      </c>
      <c r="L595" s="9">
        <v>0</v>
      </c>
      <c r="M595" s="35">
        <f t="shared" si="327"/>
        <v>0</v>
      </c>
      <c r="N595" s="25"/>
      <c r="O595" s="25"/>
      <c r="P595" s="25"/>
      <c r="Q595" s="30">
        <f t="shared" ref="Q595" si="365">SUM(N595:P595)</f>
        <v>0</v>
      </c>
      <c r="R595" s="9">
        <v>0</v>
      </c>
      <c r="S595" s="25"/>
      <c r="T595" s="25"/>
      <c r="U595" s="25"/>
      <c r="V595" s="30">
        <f t="shared" ref="V595" si="366">SUM(S595:U595)</f>
        <v>0</v>
      </c>
      <c r="W595" s="9">
        <v>3786.53</v>
      </c>
      <c r="X595" s="2"/>
    </row>
    <row r="596" spans="1:24" outlineLevel="3">
      <c r="A596" s="7" t="s">
        <v>424</v>
      </c>
      <c r="B596" s="8"/>
      <c r="C596" s="8"/>
      <c r="D596" s="8" t="s">
        <v>425</v>
      </c>
      <c r="E596" s="8"/>
      <c r="F596" s="25">
        <f>F597</f>
        <v>6718</v>
      </c>
      <c r="G596" s="25"/>
      <c r="H596" s="25"/>
      <c r="I596" s="25"/>
      <c r="J596" s="25"/>
      <c r="K596" s="50">
        <f>K597</f>
        <v>6975.42</v>
      </c>
      <c r="L596" s="9">
        <v>6975.4236000000001</v>
      </c>
      <c r="M596" s="35">
        <f t="shared" si="327"/>
        <v>3.6000000000058208E-3</v>
      </c>
      <c r="N596" s="25">
        <f>N597</f>
        <v>0</v>
      </c>
      <c r="O596" s="25"/>
      <c r="P596" s="25"/>
      <c r="Q596" s="25">
        <f>Q597</f>
        <v>0</v>
      </c>
      <c r="R596" s="9">
        <v>6718</v>
      </c>
      <c r="S596" s="25">
        <f>S597</f>
        <v>0</v>
      </c>
      <c r="T596" s="25"/>
      <c r="U596" s="25"/>
      <c r="V596" s="25">
        <f>V597</f>
        <v>0</v>
      </c>
      <c r="W596" s="9">
        <v>2931.47</v>
      </c>
      <c r="X596" s="2"/>
    </row>
    <row r="597" spans="1:24" outlineLevel="4">
      <c r="A597" s="7" t="s">
        <v>421</v>
      </c>
      <c r="B597" s="8" t="s">
        <v>167</v>
      </c>
      <c r="C597" s="8" t="s">
        <v>66</v>
      </c>
      <c r="D597" s="8" t="s">
        <v>425</v>
      </c>
      <c r="E597" s="8"/>
      <c r="F597" s="25">
        <f>F598</f>
        <v>6718</v>
      </c>
      <c r="G597" s="25"/>
      <c r="H597" s="25"/>
      <c r="I597" s="25"/>
      <c r="J597" s="25"/>
      <c r="K597" s="50">
        <f>K598</f>
        <v>6975.42</v>
      </c>
      <c r="L597" s="9">
        <v>6975.4236000000001</v>
      </c>
      <c r="M597" s="35">
        <f t="shared" ref="M597:M660" si="367">L597-K597</f>
        <v>3.6000000000058208E-3</v>
      </c>
      <c r="N597" s="25">
        <f>N598</f>
        <v>0</v>
      </c>
      <c r="O597" s="25"/>
      <c r="P597" s="25"/>
      <c r="Q597" s="25">
        <f>Q598</f>
        <v>0</v>
      </c>
      <c r="R597" s="9">
        <v>6718</v>
      </c>
      <c r="S597" s="25">
        <f>S598</f>
        <v>0</v>
      </c>
      <c r="T597" s="25"/>
      <c r="U597" s="25"/>
      <c r="V597" s="25">
        <f>V598</f>
        <v>0</v>
      </c>
      <c r="W597" s="9">
        <v>2931.47</v>
      </c>
      <c r="X597" s="2"/>
    </row>
    <row r="598" spans="1:24" outlineLevel="5">
      <c r="A598" s="7" t="s">
        <v>271</v>
      </c>
      <c r="B598" s="8" t="s">
        <v>167</v>
      </c>
      <c r="C598" s="8" t="s">
        <v>66</v>
      </c>
      <c r="D598" s="8" t="s">
        <v>425</v>
      </c>
      <c r="E598" s="8"/>
      <c r="F598" s="25">
        <f>F599</f>
        <v>6718</v>
      </c>
      <c r="G598" s="25"/>
      <c r="H598" s="25"/>
      <c r="I598" s="25"/>
      <c r="J598" s="25"/>
      <c r="K598" s="50">
        <f>K599</f>
        <v>6975.42</v>
      </c>
      <c r="L598" s="9">
        <v>6975.4236000000001</v>
      </c>
      <c r="M598" s="35">
        <f t="shared" si="367"/>
        <v>3.6000000000058208E-3</v>
      </c>
      <c r="N598" s="25">
        <f>N599</f>
        <v>0</v>
      </c>
      <c r="O598" s="25"/>
      <c r="P598" s="25"/>
      <c r="Q598" s="25">
        <f>Q599</f>
        <v>0</v>
      </c>
      <c r="R598" s="9">
        <v>6718</v>
      </c>
      <c r="S598" s="25">
        <f>S599</f>
        <v>0</v>
      </c>
      <c r="T598" s="25"/>
      <c r="U598" s="25"/>
      <c r="V598" s="25">
        <f>V599</f>
        <v>0</v>
      </c>
      <c r="W598" s="9">
        <v>2931.47</v>
      </c>
      <c r="X598" s="2"/>
    </row>
    <row r="599" spans="1:24" ht="25.5" outlineLevel="6">
      <c r="A599" s="7" t="s">
        <v>67</v>
      </c>
      <c r="B599" s="8" t="s">
        <v>167</v>
      </c>
      <c r="C599" s="8" t="s">
        <v>66</v>
      </c>
      <c r="D599" s="8" t="s">
        <v>425</v>
      </c>
      <c r="E599" s="8" t="s">
        <v>68</v>
      </c>
      <c r="F599" s="25">
        <v>6718</v>
      </c>
      <c r="G599" s="25">
        <f>257.42-J599</f>
        <v>-42.579999999999984</v>
      </c>
      <c r="H599" s="25"/>
      <c r="I599" s="25"/>
      <c r="J599" s="25">
        <v>300</v>
      </c>
      <c r="K599" s="50">
        <f t="shared" ref="K599" si="368">SUM(F599:J599)</f>
        <v>6975.42</v>
      </c>
      <c r="L599" s="9">
        <v>6975.4236000000001</v>
      </c>
      <c r="M599" s="35">
        <f t="shared" si="367"/>
        <v>3.6000000000058208E-3</v>
      </c>
      <c r="N599" s="25"/>
      <c r="O599" s="25"/>
      <c r="P599" s="25"/>
      <c r="Q599" s="30">
        <f t="shared" ref="Q599" si="369">SUM(N599:P599)</f>
        <v>0</v>
      </c>
      <c r="R599" s="9">
        <v>6718</v>
      </c>
      <c r="S599" s="25"/>
      <c r="T599" s="25"/>
      <c r="U599" s="25"/>
      <c r="V599" s="30">
        <f t="shared" ref="V599" si="370">SUM(S599:U599)</f>
        <v>0</v>
      </c>
      <c r="W599" s="9">
        <v>2931.47</v>
      </c>
      <c r="X599" s="2"/>
    </row>
    <row r="600" spans="1:24" ht="38.25" outlineLevel="3">
      <c r="A600" s="7" t="s">
        <v>426</v>
      </c>
      <c r="B600" s="8"/>
      <c r="C600" s="8"/>
      <c r="D600" s="8" t="s">
        <v>427</v>
      </c>
      <c r="E600" s="8"/>
      <c r="F600" s="25">
        <f>F601</f>
        <v>0</v>
      </c>
      <c r="G600" s="25"/>
      <c r="H600" s="25"/>
      <c r="I600" s="25"/>
      <c r="J600" s="25"/>
      <c r="K600" s="50">
        <f>K601</f>
        <v>0</v>
      </c>
      <c r="L600" s="9">
        <v>0</v>
      </c>
      <c r="M600" s="35">
        <f t="shared" si="367"/>
        <v>0</v>
      </c>
      <c r="N600" s="25">
        <f>N601</f>
        <v>0</v>
      </c>
      <c r="O600" s="25"/>
      <c r="P600" s="25"/>
      <c r="Q600" s="25">
        <f>Q601</f>
        <v>0</v>
      </c>
      <c r="R600" s="9">
        <v>0</v>
      </c>
      <c r="S600" s="25">
        <f>S601</f>
        <v>0</v>
      </c>
      <c r="T600" s="25"/>
      <c r="U600" s="25"/>
      <c r="V600" s="25">
        <f>V601</f>
        <v>0</v>
      </c>
      <c r="W600" s="9">
        <v>0</v>
      </c>
      <c r="X600" s="2"/>
    </row>
    <row r="601" spans="1:24" outlineLevel="4">
      <c r="A601" s="7" t="s">
        <v>421</v>
      </c>
      <c r="B601" s="8" t="s">
        <v>167</v>
      </c>
      <c r="C601" s="8" t="s">
        <v>66</v>
      </c>
      <c r="D601" s="8" t="s">
        <v>427</v>
      </c>
      <c r="E601" s="8"/>
      <c r="F601" s="25">
        <f>F602</f>
        <v>0</v>
      </c>
      <c r="G601" s="25"/>
      <c r="H601" s="25"/>
      <c r="I601" s="25"/>
      <c r="J601" s="25"/>
      <c r="K601" s="50">
        <f>K602</f>
        <v>0</v>
      </c>
      <c r="L601" s="9">
        <v>0</v>
      </c>
      <c r="M601" s="35">
        <f t="shared" si="367"/>
        <v>0</v>
      </c>
      <c r="N601" s="25">
        <f>N602</f>
        <v>0</v>
      </c>
      <c r="O601" s="25"/>
      <c r="P601" s="25"/>
      <c r="Q601" s="25">
        <f>Q602</f>
        <v>0</v>
      </c>
      <c r="R601" s="9">
        <v>0</v>
      </c>
      <c r="S601" s="25">
        <f>S602</f>
        <v>0</v>
      </c>
      <c r="T601" s="25"/>
      <c r="U601" s="25"/>
      <c r="V601" s="25">
        <f>V602</f>
        <v>0</v>
      </c>
      <c r="W601" s="9">
        <v>0</v>
      </c>
      <c r="X601" s="2"/>
    </row>
    <row r="602" spans="1:24" outlineLevel="5">
      <c r="A602" s="7" t="s">
        <v>271</v>
      </c>
      <c r="B602" s="8" t="s">
        <v>167</v>
      </c>
      <c r="C602" s="8" t="s">
        <v>66</v>
      </c>
      <c r="D602" s="8" t="s">
        <v>427</v>
      </c>
      <c r="E602" s="8"/>
      <c r="F602" s="25">
        <f>F603</f>
        <v>0</v>
      </c>
      <c r="G602" s="25"/>
      <c r="H602" s="25"/>
      <c r="I602" s="25"/>
      <c r="J602" s="25"/>
      <c r="K602" s="50">
        <f>K603</f>
        <v>0</v>
      </c>
      <c r="L602" s="9">
        <v>0</v>
      </c>
      <c r="M602" s="35">
        <f t="shared" si="367"/>
        <v>0</v>
      </c>
      <c r="N602" s="25">
        <f>N603</f>
        <v>0</v>
      </c>
      <c r="O602" s="25"/>
      <c r="P602" s="25"/>
      <c r="Q602" s="25">
        <f>Q603</f>
        <v>0</v>
      </c>
      <c r="R602" s="9">
        <v>0</v>
      </c>
      <c r="S602" s="25">
        <f>S603</f>
        <v>0</v>
      </c>
      <c r="T602" s="25"/>
      <c r="U602" s="25"/>
      <c r="V602" s="25">
        <f>V603</f>
        <v>0</v>
      </c>
      <c r="W602" s="9">
        <v>0</v>
      </c>
      <c r="X602" s="2"/>
    </row>
    <row r="603" spans="1:24" outlineLevel="6">
      <c r="A603" s="7" t="s">
        <v>384</v>
      </c>
      <c r="B603" s="8" t="s">
        <v>167</v>
      </c>
      <c r="C603" s="8" t="s">
        <v>66</v>
      </c>
      <c r="D603" s="8" t="s">
        <v>427</v>
      </c>
      <c r="E603" s="8" t="s">
        <v>385</v>
      </c>
      <c r="F603" s="25"/>
      <c r="G603" s="25"/>
      <c r="H603" s="25"/>
      <c r="I603" s="25"/>
      <c r="J603" s="25"/>
      <c r="K603" s="50">
        <f t="shared" ref="K603" si="371">SUM(F603:J603)</f>
        <v>0</v>
      </c>
      <c r="L603" s="9">
        <v>0</v>
      </c>
      <c r="M603" s="35">
        <f t="shared" si="367"/>
        <v>0</v>
      </c>
      <c r="N603" s="25"/>
      <c r="O603" s="25"/>
      <c r="P603" s="25"/>
      <c r="Q603" s="30">
        <f t="shared" ref="Q603" si="372">SUM(N603:P603)</f>
        <v>0</v>
      </c>
      <c r="R603" s="9">
        <v>0</v>
      </c>
      <c r="S603" s="25"/>
      <c r="T603" s="25"/>
      <c r="U603" s="25"/>
      <c r="V603" s="30">
        <f t="shared" ref="V603" si="373">SUM(S603:U603)</f>
        <v>0</v>
      </c>
      <c r="W603" s="9">
        <v>0</v>
      </c>
      <c r="X603" s="2"/>
    </row>
    <row r="604" spans="1:24" ht="38.25" outlineLevel="3">
      <c r="A604" s="7" t="s">
        <v>426</v>
      </c>
      <c r="B604" s="8"/>
      <c r="C604" s="8"/>
      <c r="D604" s="8" t="s">
        <v>428</v>
      </c>
      <c r="E604" s="8"/>
      <c r="F604" s="25">
        <f>F605</f>
        <v>0</v>
      </c>
      <c r="G604" s="25"/>
      <c r="H604" s="25"/>
      <c r="I604" s="25"/>
      <c r="J604" s="25"/>
      <c r="K604" s="50">
        <f>K605</f>
        <v>526243.62</v>
      </c>
      <c r="L604" s="9">
        <v>425743.58639999997</v>
      </c>
      <c r="M604" s="35">
        <f t="shared" si="367"/>
        <v>-100500.03360000002</v>
      </c>
      <c r="N604" s="25">
        <f>N605</f>
        <v>0</v>
      </c>
      <c r="O604" s="25"/>
      <c r="P604" s="25"/>
      <c r="Q604" s="25">
        <f>Q605</f>
        <v>0</v>
      </c>
      <c r="R604" s="9">
        <v>0</v>
      </c>
      <c r="S604" s="25">
        <f>S605</f>
        <v>0</v>
      </c>
      <c r="T604" s="25"/>
      <c r="U604" s="25"/>
      <c r="V604" s="25">
        <f>V605</f>
        <v>0</v>
      </c>
      <c r="W604" s="9">
        <v>0</v>
      </c>
      <c r="X604" s="2"/>
    </row>
    <row r="605" spans="1:24" outlineLevel="4">
      <c r="A605" s="7" t="s">
        <v>421</v>
      </c>
      <c r="B605" s="8" t="s">
        <v>167</v>
      </c>
      <c r="C605" s="8" t="s">
        <v>66</v>
      </c>
      <c r="D605" s="8" t="s">
        <v>428</v>
      </c>
      <c r="E605" s="8"/>
      <c r="F605" s="25">
        <f>F606</f>
        <v>0</v>
      </c>
      <c r="G605" s="25"/>
      <c r="H605" s="25"/>
      <c r="I605" s="25"/>
      <c r="J605" s="25"/>
      <c r="K605" s="50">
        <f>K606</f>
        <v>526243.62</v>
      </c>
      <c r="L605" s="9">
        <v>425743.58639999997</v>
      </c>
      <c r="M605" s="35">
        <f t="shared" si="367"/>
        <v>-100500.03360000002</v>
      </c>
      <c r="N605" s="25">
        <f>N606</f>
        <v>0</v>
      </c>
      <c r="O605" s="25"/>
      <c r="P605" s="25"/>
      <c r="Q605" s="25">
        <f>Q606</f>
        <v>0</v>
      </c>
      <c r="R605" s="9">
        <v>0</v>
      </c>
      <c r="S605" s="25">
        <f>S606</f>
        <v>0</v>
      </c>
      <c r="T605" s="25"/>
      <c r="U605" s="25"/>
      <c r="V605" s="25">
        <f>V606</f>
        <v>0</v>
      </c>
      <c r="W605" s="9">
        <v>0</v>
      </c>
      <c r="X605" s="2"/>
    </row>
    <row r="606" spans="1:24" outlineLevel="5">
      <c r="A606" s="7" t="s">
        <v>271</v>
      </c>
      <c r="B606" s="8" t="s">
        <v>167</v>
      </c>
      <c r="C606" s="8" t="s">
        <v>66</v>
      </c>
      <c r="D606" s="8" t="s">
        <v>428</v>
      </c>
      <c r="E606" s="8"/>
      <c r="F606" s="25">
        <f>F607</f>
        <v>0</v>
      </c>
      <c r="G606" s="25"/>
      <c r="H606" s="25"/>
      <c r="I606" s="25"/>
      <c r="J606" s="25"/>
      <c r="K606" s="50">
        <f>K607</f>
        <v>526243.62</v>
      </c>
      <c r="L606" s="9">
        <v>425743.58639999997</v>
      </c>
      <c r="M606" s="35">
        <f t="shared" si="367"/>
        <v>-100500.03360000002</v>
      </c>
      <c r="N606" s="25">
        <f>N607</f>
        <v>0</v>
      </c>
      <c r="O606" s="25"/>
      <c r="P606" s="25"/>
      <c r="Q606" s="25">
        <f>Q607</f>
        <v>0</v>
      </c>
      <c r="R606" s="9">
        <v>0</v>
      </c>
      <c r="S606" s="25">
        <f>S607</f>
        <v>0</v>
      </c>
      <c r="T606" s="25"/>
      <c r="U606" s="25"/>
      <c r="V606" s="25">
        <f>V607</f>
        <v>0</v>
      </c>
      <c r="W606" s="9">
        <v>0</v>
      </c>
      <c r="X606" s="2"/>
    </row>
    <row r="607" spans="1:24" outlineLevel="6">
      <c r="A607" s="7" t="s">
        <v>384</v>
      </c>
      <c r="B607" s="8" t="s">
        <v>167</v>
      </c>
      <c r="C607" s="8" t="s">
        <v>66</v>
      </c>
      <c r="D607" s="8" t="s">
        <v>428</v>
      </c>
      <c r="E607" s="8" t="s">
        <v>385</v>
      </c>
      <c r="F607" s="25"/>
      <c r="G607" s="25">
        <f>42.58</f>
        <v>42.58</v>
      </c>
      <c r="H607" s="38">
        <f>425743.59-G607</f>
        <v>425701.01</v>
      </c>
      <c r="I607" s="38">
        <f>100489.98+10.05</f>
        <v>100500.03</v>
      </c>
      <c r="J607" s="25"/>
      <c r="K607" s="50">
        <f t="shared" ref="K607" si="374">SUM(F607:J607)</f>
        <v>526243.62</v>
      </c>
      <c r="L607" s="9">
        <v>425743.58639999997</v>
      </c>
      <c r="M607" s="35">
        <f t="shared" si="367"/>
        <v>-100500.03360000002</v>
      </c>
      <c r="N607" s="25"/>
      <c r="O607" s="25"/>
      <c r="P607" s="25"/>
      <c r="Q607" s="30">
        <f t="shared" ref="Q607" si="375">SUM(N607:P607)</f>
        <v>0</v>
      </c>
      <c r="R607" s="9">
        <v>0</v>
      </c>
      <c r="S607" s="25"/>
      <c r="T607" s="25"/>
      <c r="U607" s="25"/>
      <c r="V607" s="30">
        <f t="shared" ref="V607" si="376">SUM(S607:U607)</f>
        <v>0</v>
      </c>
      <c r="W607" s="9">
        <v>0</v>
      </c>
      <c r="X607" s="2"/>
    </row>
    <row r="608" spans="1:24" ht="63.75" outlineLevel="3">
      <c r="A608" s="7" t="s">
        <v>429</v>
      </c>
      <c r="B608" s="8"/>
      <c r="C608" s="8"/>
      <c r="D608" s="8" t="s">
        <v>430</v>
      </c>
      <c r="E608" s="8"/>
      <c r="F608" s="25">
        <f>F609</f>
        <v>0</v>
      </c>
      <c r="G608" s="25"/>
      <c r="H608" s="25"/>
      <c r="I608" s="25"/>
      <c r="J608" s="25"/>
      <c r="K608" s="50">
        <f>K609</f>
        <v>0</v>
      </c>
      <c r="L608" s="9">
        <v>0</v>
      </c>
      <c r="M608" s="35">
        <f t="shared" si="367"/>
        <v>0</v>
      </c>
      <c r="N608" s="25">
        <f>N609</f>
        <v>0</v>
      </c>
      <c r="O608" s="25"/>
      <c r="P608" s="25"/>
      <c r="Q608" s="25">
        <f>Q609</f>
        <v>0</v>
      </c>
      <c r="R608" s="9">
        <v>0</v>
      </c>
      <c r="S608" s="25">
        <f>S609</f>
        <v>0</v>
      </c>
      <c r="T608" s="25"/>
      <c r="U608" s="25"/>
      <c r="V608" s="25">
        <f>V609</f>
        <v>0</v>
      </c>
      <c r="W608" s="9">
        <v>0</v>
      </c>
      <c r="X608" s="2"/>
    </row>
    <row r="609" spans="1:24" outlineLevel="4">
      <c r="A609" s="7" t="s">
        <v>421</v>
      </c>
      <c r="B609" s="8" t="s">
        <v>167</v>
      </c>
      <c r="C609" s="8" t="s">
        <v>66</v>
      </c>
      <c r="D609" s="8" t="s">
        <v>430</v>
      </c>
      <c r="E609" s="8"/>
      <c r="F609" s="25">
        <f>F610</f>
        <v>0</v>
      </c>
      <c r="G609" s="25"/>
      <c r="H609" s="25"/>
      <c r="I609" s="25"/>
      <c r="J609" s="25"/>
      <c r="K609" s="50">
        <f>K610</f>
        <v>0</v>
      </c>
      <c r="L609" s="9">
        <v>0</v>
      </c>
      <c r="M609" s="35">
        <f t="shared" si="367"/>
        <v>0</v>
      </c>
      <c r="N609" s="25">
        <f>N610</f>
        <v>0</v>
      </c>
      <c r="O609" s="25"/>
      <c r="P609" s="25"/>
      <c r="Q609" s="25">
        <f>Q610</f>
        <v>0</v>
      </c>
      <c r="R609" s="9">
        <v>0</v>
      </c>
      <c r="S609" s="25">
        <f>S610</f>
        <v>0</v>
      </c>
      <c r="T609" s="25"/>
      <c r="U609" s="25"/>
      <c r="V609" s="25">
        <f>V610</f>
        <v>0</v>
      </c>
      <c r="W609" s="9">
        <v>0</v>
      </c>
      <c r="X609" s="2"/>
    </row>
    <row r="610" spans="1:24" outlineLevel="5">
      <c r="A610" s="7" t="s">
        <v>271</v>
      </c>
      <c r="B610" s="8" t="s">
        <v>167</v>
      </c>
      <c r="C610" s="8" t="s">
        <v>66</v>
      </c>
      <c r="D610" s="8" t="s">
        <v>430</v>
      </c>
      <c r="E610" s="8"/>
      <c r="F610" s="25">
        <f>F611</f>
        <v>0</v>
      </c>
      <c r="G610" s="25"/>
      <c r="H610" s="25"/>
      <c r="I610" s="25"/>
      <c r="J610" s="25"/>
      <c r="K610" s="50">
        <f>K611</f>
        <v>0</v>
      </c>
      <c r="L610" s="9">
        <v>0</v>
      </c>
      <c r="M610" s="35">
        <f t="shared" si="367"/>
        <v>0</v>
      </c>
      <c r="N610" s="25">
        <f>N611</f>
        <v>0</v>
      </c>
      <c r="O610" s="25"/>
      <c r="P610" s="25"/>
      <c r="Q610" s="25">
        <f>Q611</f>
        <v>0</v>
      </c>
      <c r="R610" s="9">
        <v>0</v>
      </c>
      <c r="S610" s="25">
        <f>S611</f>
        <v>0</v>
      </c>
      <c r="T610" s="25"/>
      <c r="U610" s="25"/>
      <c r="V610" s="25">
        <f>V611</f>
        <v>0</v>
      </c>
      <c r="W610" s="9">
        <v>0</v>
      </c>
      <c r="X610" s="2"/>
    </row>
    <row r="611" spans="1:24" ht="25.5" outlineLevel="6">
      <c r="A611" s="7" t="s">
        <v>67</v>
      </c>
      <c r="B611" s="8" t="s">
        <v>167</v>
      </c>
      <c r="C611" s="8" t="s">
        <v>66</v>
      </c>
      <c r="D611" s="8" t="s">
        <v>430</v>
      </c>
      <c r="E611" s="8" t="s">
        <v>68</v>
      </c>
      <c r="F611" s="25"/>
      <c r="G611" s="25"/>
      <c r="H611" s="25"/>
      <c r="I611" s="25"/>
      <c r="J611" s="25"/>
      <c r="K611" s="50">
        <f t="shared" ref="K611" si="377">SUM(F611:J611)</f>
        <v>0</v>
      </c>
      <c r="L611" s="9">
        <v>0</v>
      </c>
      <c r="M611" s="35">
        <f t="shared" si="367"/>
        <v>0</v>
      </c>
      <c r="N611" s="25"/>
      <c r="O611" s="25"/>
      <c r="P611" s="25"/>
      <c r="Q611" s="30">
        <f t="shared" ref="Q611" si="378">SUM(N611:P611)</f>
        <v>0</v>
      </c>
      <c r="R611" s="9">
        <v>0</v>
      </c>
      <c r="S611" s="25"/>
      <c r="T611" s="25"/>
      <c r="U611" s="25"/>
      <c r="V611" s="30">
        <f t="shared" ref="V611" si="379">SUM(S611:U611)</f>
        <v>0</v>
      </c>
      <c r="W611" s="9">
        <v>0</v>
      </c>
      <c r="X611" s="2"/>
    </row>
    <row r="612" spans="1:24" ht="38.25" outlineLevel="2">
      <c r="A612" s="7" t="s">
        <v>431</v>
      </c>
      <c r="B612" s="8"/>
      <c r="C612" s="8"/>
      <c r="D612" s="8" t="s">
        <v>432</v>
      </c>
      <c r="E612" s="8"/>
      <c r="F612" s="25">
        <f>F613+F617+F621</f>
        <v>20462.87</v>
      </c>
      <c r="G612" s="25"/>
      <c r="H612" s="25"/>
      <c r="I612" s="25"/>
      <c r="J612" s="25"/>
      <c r="K612" s="50">
        <f>K613+K617+K621</f>
        <v>18499.03</v>
      </c>
      <c r="L612" s="9">
        <v>18499.03</v>
      </c>
      <c r="M612" s="35">
        <f t="shared" si="367"/>
        <v>0</v>
      </c>
      <c r="N612" s="25">
        <f>N613+N617+N621</f>
        <v>0</v>
      </c>
      <c r="O612" s="25"/>
      <c r="P612" s="25"/>
      <c r="Q612" s="25">
        <f>Q613+Q617+Q621</f>
        <v>0</v>
      </c>
      <c r="R612" s="9">
        <v>0</v>
      </c>
      <c r="S612" s="25">
        <f>S613+S617+S621</f>
        <v>0</v>
      </c>
      <c r="T612" s="25"/>
      <c r="U612" s="25"/>
      <c r="V612" s="25">
        <f>V613+V617+V621</f>
        <v>0</v>
      </c>
      <c r="W612" s="9">
        <v>0</v>
      </c>
      <c r="X612" s="2"/>
    </row>
    <row r="613" spans="1:24" ht="38.25" outlineLevel="3">
      <c r="A613" s="7" t="s">
        <v>433</v>
      </c>
      <c r="B613" s="8"/>
      <c r="C613" s="8"/>
      <c r="D613" s="8" t="s">
        <v>434</v>
      </c>
      <c r="E613" s="8"/>
      <c r="F613" s="25">
        <f>F614</f>
        <v>653.14</v>
      </c>
      <c r="G613" s="25"/>
      <c r="H613" s="25"/>
      <c r="I613" s="25"/>
      <c r="J613" s="25"/>
      <c r="K613" s="50">
        <f>K614</f>
        <v>653.14</v>
      </c>
      <c r="L613" s="9">
        <v>653.14</v>
      </c>
      <c r="M613" s="35">
        <f t="shared" si="367"/>
        <v>0</v>
      </c>
      <c r="N613" s="25">
        <f>N614</f>
        <v>0</v>
      </c>
      <c r="O613" s="25"/>
      <c r="P613" s="25"/>
      <c r="Q613" s="25">
        <f>Q614</f>
        <v>0</v>
      </c>
      <c r="R613" s="9">
        <v>0</v>
      </c>
      <c r="S613" s="25">
        <f>S614</f>
        <v>0</v>
      </c>
      <c r="T613" s="25"/>
      <c r="U613" s="25"/>
      <c r="V613" s="25">
        <f>V614</f>
        <v>0</v>
      </c>
      <c r="W613" s="9">
        <v>0</v>
      </c>
      <c r="X613" s="2"/>
    </row>
    <row r="614" spans="1:24" outlineLevel="4">
      <c r="A614" s="7" t="s">
        <v>421</v>
      </c>
      <c r="B614" s="8" t="s">
        <v>167</v>
      </c>
      <c r="C614" s="8" t="s">
        <v>66</v>
      </c>
      <c r="D614" s="8" t="s">
        <v>434</v>
      </c>
      <c r="E614" s="8"/>
      <c r="F614" s="25">
        <f>F615</f>
        <v>653.14</v>
      </c>
      <c r="G614" s="25"/>
      <c r="H614" s="25"/>
      <c r="I614" s="25"/>
      <c r="J614" s="25"/>
      <c r="K614" s="50">
        <f>K615</f>
        <v>653.14</v>
      </c>
      <c r="L614" s="9">
        <v>653.14</v>
      </c>
      <c r="M614" s="35">
        <f t="shared" si="367"/>
        <v>0</v>
      </c>
      <c r="N614" s="25">
        <f>N615</f>
        <v>0</v>
      </c>
      <c r="O614" s="25"/>
      <c r="P614" s="25"/>
      <c r="Q614" s="25">
        <f>Q615</f>
        <v>0</v>
      </c>
      <c r="R614" s="9">
        <v>0</v>
      </c>
      <c r="S614" s="25">
        <f>S615</f>
        <v>0</v>
      </c>
      <c r="T614" s="25"/>
      <c r="U614" s="25"/>
      <c r="V614" s="25">
        <f>V615</f>
        <v>0</v>
      </c>
      <c r="W614" s="9">
        <v>0</v>
      </c>
      <c r="X614" s="2"/>
    </row>
    <row r="615" spans="1:24" outlineLevel="5">
      <c r="A615" s="7" t="s">
        <v>271</v>
      </c>
      <c r="B615" s="8" t="s">
        <v>167</v>
      </c>
      <c r="C615" s="8" t="s">
        <v>66</v>
      </c>
      <c r="D615" s="8" t="s">
        <v>434</v>
      </c>
      <c r="E615" s="8"/>
      <c r="F615" s="25">
        <f>F616</f>
        <v>653.14</v>
      </c>
      <c r="G615" s="25"/>
      <c r="H615" s="25"/>
      <c r="I615" s="25"/>
      <c r="J615" s="25"/>
      <c r="K615" s="50">
        <f>K616</f>
        <v>653.14</v>
      </c>
      <c r="L615" s="9">
        <v>653.14</v>
      </c>
      <c r="M615" s="35">
        <f t="shared" si="367"/>
        <v>0</v>
      </c>
      <c r="N615" s="25">
        <f>N616</f>
        <v>0</v>
      </c>
      <c r="O615" s="25"/>
      <c r="P615" s="25"/>
      <c r="Q615" s="25">
        <f>Q616</f>
        <v>0</v>
      </c>
      <c r="R615" s="9">
        <v>0</v>
      </c>
      <c r="S615" s="25">
        <f>S616</f>
        <v>0</v>
      </c>
      <c r="T615" s="25"/>
      <c r="U615" s="25"/>
      <c r="V615" s="25">
        <f>V616</f>
        <v>0</v>
      </c>
      <c r="W615" s="9">
        <v>0</v>
      </c>
      <c r="X615" s="2"/>
    </row>
    <row r="616" spans="1:24" ht="25.5" outlineLevel="6">
      <c r="A616" s="7" t="s">
        <v>67</v>
      </c>
      <c r="B616" s="8" t="s">
        <v>167</v>
      </c>
      <c r="C616" s="8" t="s">
        <v>66</v>
      </c>
      <c r="D616" s="8" t="s">
        <v>434</v>
      </c>
      <c r="E616" s="8" t="s">
        <v>68</v>
      </c>
      <c r="F616" s="25">
        <v>653.14</v>
      </c>
      <c r="G616" s="25"/>
      <c r="H616" s="25"/>
      <c r="I616" s="25"/>
      <c r="J616" s="25"/>
      <c r="K616" s="50">
        <f t="shared" ref="K616" si="380">SUM(F616:J616)</f>
        <v>653.14</v>
      </c>
      <c r="L616" s="9">
        <v>653.14</v>
      </c>
      <c r="M616" s="35">
        <f t="shared" si="367"/>
        <v>0</v>
      </c>
      <c r="N616" s="25"/>
      <c r="O616" s="25"/>
      <c r="P616" s="25"/>
      <c r="Q616" s="30">
        <f t="shared" ref="Q616" si="381">SUM(N616:P616)</f>
        <v>0</v>
      </c>
      <c r="R616" s="9">
        <v>0</v>
      </c>
      <c r="S616" s="25"/>
      <c r="T616" s="25"/>
      <c r="U616" s="25"/>
      <c r="V616" s="30">
        <f t="shared" ref="V616" si="382">SUM(S616:U616)</f>
        <v>0</v>
      </c>
      <c r="W616" s="9">
        <v>0</v>
      </c>
      <c r="X616" s="2"/>
    </row>
    <row r="617" spans="1:24" ht="25.5" outlineLevel="3">
      <c r="A617" s="7" t="s">
        <v>435</v>
      </c>
      <c r="B617" s="8"/>
      <c r="C617" s="8"/>
      <c r="D617" s="8" t="s">
        <v>436</v>
      </c>
      <c r="E617" s="8"/>
      <c r="F617" s="25">
        <f>F618</f>
        <v>19809.73</v>
      </c>
      <c r="G617" s="25"/>
      <c r="H617" s="25"/>
      <c r="I617" s="25"/>
      <c r="J617" s="25"/>
      <c r="K617" s="50">
        <f>K618</f>
        <v>0</v>
      </c>
      <c r="L617" s="9">
        <v>0</v>
      </c>
      <c r="M617" s="35">
        <f t="shared" si="367"/>
        <v>0</v>
      </c>
      <c r="N617" s="25">
        <f>N618</f>
        <v>0</v>
      </c>
      <c r="O617" s="25"/>
      <c r="P617" s="25"/>
      <c r="Q617" s="25">
        <f>Q618</f>
        <v>0</v>
      </c>
      <c r="R617" s="9">
        <v>0</v>
      </c>
      <c r="S617" s="25">
        <f>S618</f>
        <v>0</v>
      </c>
      <c r="T617" s="25"/>
      <c r="U617" s="25"/>
      <c r="V617" s="25">
        <f>V618</f>
        <v>0</v>
      </c>
      <c r="W617" s="9">
        <v>0</v>
      </c>
      <c r="X617" s="2"/>
    </row>
    <row r="618" spans="1:24" outlineLevel="4">
      <c r="A618" s="7" t="s">
        <v>421</v>
      </c>
      <c r="B618" s="8" t="s">
        <v>167</v>
      </c>
      <c r="C618" s="8" t="s">
        <v>66</v>
      </c>
      <c r="D618" s="8" t="s">
        <v>436</v>
      </c>
      <c r="E618" s="8"/>
      <c r="F618" s="25">
        <f>F619</f>
        <v>19809.73</v>
      </c>
      <c r="G618" s="25"/>
      <c r="H618" s="25"/>
      <c r="I618" s="25"/>
      <c r="J618" s="25"/>
      <c r="K618" s="50">
        <f>K619</f>
        <v>0</v>
      </c>
      <c r="L618" s="9">
        <v>0</v>
      </c>
      <c r="M618" s="35">
        <f t="shared" si="367"/>
        <v>0</v>
      </c>
      <c r="N618" s="25">
        <f>N619</f>
        <v>0</v>
      </c>
      <c r="O618" s="25"/>
      <c r="P618" s="25"/>
      <c r="Q618" s="25">
        <f>Q619</f>
        <v>0</v>
      </c>
      <c r="R618" s="9">
        <v>0</v>
      </c>
      <c r="S618" s="25">
        <f>S619</f>
        <v>0</v>
      </c>
      <c r="T618" s="25"/>
      <c r="U618" s="25"/>
      <c r="V618" s="25">
        <f>V619</f>
        <v>0</v>
      </c>
      <c r="W618" s="9">
        <v>0</v>
      </c>
      <c r="X618" s="2"/>
    </row>
    <row r="619" spans="1:24" outlineLevel="5">
      <c r="A619" s="7" t="s">
        <v>271</v>
      </c>
      <c r="B619" s="8" t="s">
        <v>167</v>
      </c>
      <c r="C619" s="8" t="s">
        <v>66</v>
      </c>
      <c r="D619" s="8" t="s">
        <v>436</v>
      </c>
      <c r="E619" s="8"/>
      <c r="F619" s="25">
        <f>F620</f>
        <v>19809.73</v>
      </c>
      <c r="G619" s="25"/>
      <c r="H619" s="25"/>
      <c r="I619" s="25"/>
      <c r="J619" s="25"/>
      <c r="K619" s="50">
        <f>K620</f>
        <v>0</v>
      </c>
      <c r="L619" s="9">
        <v>0</v>
      </c>
      <c r="M619" s="35">
        <f t="shared" si="367"/>
        <v>0</v>
      </c>
      <c r="N619" s="25">
        <f>N620</f>
        <v>0</v>
      </c>
      <c r="O619" s="25"/>
      <c r="P619" s="25"/>
      <c r="Q619" s="25">
        <f>Q620</f>
        <v>0</v>
      </c>
      <c r="R619" s="9">
        <v>0</v>
      </c>
      <c r="S619" s="25">
        <f>S620</f>
        <v>0</v>
      </c>
      <c r="T619" s="25"/>
      <c r="U619" s="25"/>
      <c r="V619" s="25">
        <f>V620</f>
        <v>0</v>
      </c>
      <c r="W619" s="9">
        <v>0</v>
      </c>
      <c r="X619" s="2"/>
    </row>
    <row r="620" spans="1:24" ht="25.5" outlineLevel="6">
      <c r="A620" s="7" t="s">
        <v>67</v>
      </c>
      <c r="B620" s="8" t="s">
        <v>167</v>
      </c>
      <c r="C620" s="8" t="s">
        <v>66</v>
      </c>
      <c r="D620" s="8" t="s">
        <v>436</v>
      </c>
      <c r="E620" s="8" t="s">
        <v>68</v>
      </c>
      <c r="F620" s="25">
        <v>19809.73</v>
      </c>
      <c r="G620" s="25"/>
      <c r="H620" s="38">
        <v>-19809.73</v>
      </c>
      <c r="I620" s="38"/>
      <c r="J620" s="25"/>
      <c r="K620" s="50">
        <f t="shared" ref="K620" si="383">SUM(F620:J620)</f>
        <v>0</v>
      </c>
      <c r="L620" s="9">
        <v>0</v>
      </c>
      <c r="M620" s="35">
        <f t="shared" si="367"/>
        <v>0</v>
      </c>
      <c r="N620" s="25"/>
      <c r="O620" s="25"/>
      <c r="P620" s="25"/>
      <c r="Q620" s="30">
        <f t="shared" ref="Q620" si="384">SUM(N620:P620)</f>
        <v>0</v>
      </c>
      <c r="R620" s="9">
        <v>0</v>
      </c>
      <c r="S620" s="25"/>
      <c r="T620" s="25"/>
      <c r="U620" s="25"/>
      <c r="V620" s="30">
        <f t="shared" ref="V620" si="385">SUM(S620:U620)</f>
        <v>0</v>
      </c>
      <c r="W620" s="9">
        <v>0</v>
      </c>
      <c r="X620" s="2"/>
    </row>
    <row r="621" spans="1:24" ht="38.25" outlineLevel="3">
      <c r="A621" s="7" t="s">
        <v>437</v>
      </c>
      <c r="B621" s="8"/>
      <c r="C621" s="8"/>
      <c r="D621" s="8" t="s">
        <v>438</v>
      </c>
      <c r="E621" s="8"/>
      <c r="F621" s="25">
        <f>F622</f>
        <v>0</v>
      </c>
      <c r="G621" s="25"/>
      <c r="H621" s="25"/>
      <c r="I621" s="25"/>
      <c r="J621" s="25"/>
      <c r="K621" s="50">
        <f>K622</f>
        <v>17845.89</v>
      </c>
      <c r="L621" s="9">
        <v>17845.89</v>
      </c>
      <c r="M621" s="35">
        <f t="shared" si="367"/>
        <v>0</v>
      </c>
      <c r="N621" s="25">
        <f>N622</f>
        <v>0</v>
      </c>
      <c r="O621" s="25"/>
      <c r="P621" s="25"/>
      <c r="Q621" s="25">
        <f>Q622</f>
        <v>0</v>
      </c>
      <c r="R621" s="9">
        <v>0</v>
      </c>
      <c r="S621" s="25">
        <f>S622</f>
        <v>0</v>
      </c>
      <c r="T621" s="25"/>
      <c r="U621" s="25"/>
      <c r="V621" s="25">
        <f>V622</f>
        <v>0</v>
      </c>
      <c r="W621" s="9">
        <v>0</v>
      </c>
      <c r="X621" s="2"/>
    </row>
    <row r="622" spans="1:24" outlineLevel="4">
      <c r="A622" s="7" t="s">
        <v>421</v>
      </c>
      <c r="B622" s="8" t="s">
        <v>167</v>
      </c>
      <c r="C622" s="8" t="s">
        <v>66</v>
      </c>
      <c r="D622" s="8" t="s">
        <v>438</v>
      </c>
      <c r="E622" s="8"/>
      <c r="F622" s="25">
        <f>F623</f>
        <v>0</v>
      </c>
      <c r="G622" s="25"/>
      <c r="H622" s="25"/>
      <c r="I622" s="25"/>
      <c r="J622" s="25"/>
      <c r="K622" s="50">
        <f>K623</f>
        <v>17845.89</v>
      </c>
      <c r="L622" s="9">
        <v>17845.89</v>
      </c>
      <c r="M622" s="35">
        <f t="shared" si="367"/>
        <v>0</v>
      </c>
      <c r="N622" s="25">
        <f>N623</f>
        <v>0</v>
      </c>
      <c r="O622" s="25"/>
      <c r="P622" s="25"/>
      <c r="Q622" s="25">
        <f>Q623</f>
        <v>0</v>
      </c>
      <c r="R622" s="9">
        <v>0</v>
      </c>
      <c r="S622" s="25">
        <f>S623</f>
        <v>0</v>
      </c>
      <c r="T622" s="25"/>
      <c r="U622" s="25"/>
      <c r="V622" s="25">
        <f>V623</f>
        <v>0</v>
      </c>
      <c r="W622" s="9">
        <v>0</v>
      </c>
      <c r="X622" s="2"/>
    </row>
    <row r="623" spans="1:24" outlineLevel="5">
      <c r="A623" s="7" t="s">
        <v>271</v>
      </c>
      <c r="B623" s="8" t="s">
        <v>167</v>
      </c>
      <c r="C623" s="8" t="s">
        <v>66</v>
      </c>
      <c r="D623" s="8" t="s">
        <v>438</v>
      </c>
      <c r="E623" s="8"/>
      <c r="F623" s="25">
        <f>F624</f>
        <v>0</v>
      </c>
      <c r="G623" s="25"/>
      <c r="H623" s="25"/>
      <c r="I623" s="25"/>
      <c r="J623" s="25"/>
      <c r="K623" s="50">
        <f>K624</f>
        <v>17845.89</v>
      </c>
      <c r="L623" s="9">
        <v>17845.89</v>
      </c>
      <c r="M623" s="35">
        <f t="shared" si="367"/>
        <v>0</v>
      </c>
      <c r="N623" s="25">
        <f>N624</f>
        <v>0</v>
      </c>
      <c r="O623" s="25"/>
      <c r="P623" s="25"/>
      <c r="Q623" s="25">
        <f>Q624</f>
        <v>0</v>
      </c>
      <c r="R623" s="9">
        <v>0</v>
      </c>
      <c r="S623" s="25">
        <f>S624</f>
        <v>0</v>
      </c>
      <c r="T623" s="25"/>
      <c r="U623" s="25"/>
      <c r="V623" s="25">
        <f>V624</f>
        <v>0</v>
      </c>
      <c r="W623" s="9">
        <v>0</v>
      </c>
      <c r="X623" s="2"/>
    </row>
    <row r="624" spans="1:24" ht="25.5" outlineLevel="6">
      <c r="A624" s="7" t="s">
        <v>67</v>
      </c>
      <c r="B624" s="8" t="s">
        <v>167</v>
      </c>
      <c r="C624" s="8" t="s">
        <v>66</v>
      </c>
      <c r="D624" s="8" t="s">
        <v>438</v>
      </c>
      <c r="E624" s="8" t="s">
        <v>68</v>
      </c>
      <c r="F624" s="25"/>
      <c r="G624" s="25"/>
      <c r="H624" s="38">
        <v>17845.89</v>
      </c>
      <c r="I624" s="38"/>
      <c r="J624" s="25"/>
      <c r="K624" s="50">
        <f t="shared" ref="K624" si="386">SUM(F624:J624)</f>
        <v>17845.89</v>
      </c>
      <c r="L624" s="9">
        <v>17845.89</v>
      </c>
      <c r="M624" s="35">
        <f t="shared" si="367"/>
        <v>0</v>
      </c>
      <c r="N624" s="25"/>
      <c r="O624" s="25"/>
      <c r="P624" s="25"/>
      <c r="Q624" s="30">
        <f t="shared" ref="Q624" si="387">SUM(N624:P624)</f>
        <v>0</v>
      </c>
      <c r="R624" s="9">
        <v>0</v>
      </c>
      <c r="S624" s="25"/>
      <c r="T624" s="25"/>
      <c r="U624" s="25"/>
      <c r="V624" s="30">
        <f t="shared" ref="V624" si="388">SUM(S624:U624)</f>
        <v>0</v>
      </c>
      <c r="W624" s="9">
        <v>0</v>
      </c>
      <c r="X624" s="2"/>
    </row>
    <row r="625" spans="1:24" ht="63.75" outlineLevel="2">
      <c r="A625" s="7" t="s">
        <v>439</v>
      </c>
      <c r="B625" s="8"/>
      <c r="C625" s="8"/>
      <c r="D625" s="8" t="s">
        <v>440</v>
      </c>
      <c r="E625" s="8"/>
      <c r="F625" s="25">
        <f>F626</f>
        <v>1300</v>
      </c>
      <c r="G625" s="25"/>
      <c r="H625" s="25"/>
      <c r="I625" s="25"/>
      <c r="J625" s="25"/>
      <c r="K625" s="50">
        <f>K626</f>
        <v>0</v>
      </c>
      <c r="L625" s="9">
        <v>0</v>
      </c>
      <c r="M625" s="35">
        <f t="shared" si="367"/>
        <v>0</v>
      </c>
      <c r="N625" s="25">
        <f>N626</f>
        <v>0</v>
      </c>
      <c r="O625" s="25"/>
      <c r="P625" s="25"/>
      <c r="Q625" s="25">
        <f>Q626</f>
        <v>0</v>
      </c>
      <c r="R625" s="9">
        <v>0</v>
      </c>
      <c r="S625" s="25">
        <f>S626</f>
        <v>0</v>
      </c>
      <c r="T625" s="25"/>
      <c r="U625" s="25"/>
      <c r="V625" s="25">
        <f>V626</f>
        <v>0</v>
      </c>
      <c r="W625" s="9">
        <v>0</v>
      </c>
      <c r="X625" s="2"/>
    </row>
    <row r="626" spans="1:24" ht="63.75" outlineLevel="3">
      <c r="A626" s="7" t="s">
        <v>441</v>
      </c>
      <c r="B626" s="8"/>
      <c r="C626" s="8"/>
      <c r="D626" s="8" t="s">
        <v>442</v>
      </c>
      <c r="E626" s="8"/>
      <c r="F626" s="25">
        <f>F627</f>
        <v>1300</v>
      </c>
      <c r="G626" s="25"/>
      <c r="H626" s="25"/>
      <c r="I626" s="25"/>
      <c r="J626" s="25"/>
      <c r="K626" s="50">
        <f>K627</f>
        <v>0</v>
      </c>
      <c r="L626" s="9">
        <v>0</v>
      </c>
      <c r="M626" s="35">
        <f t="shared" si="367"/>
        <v>0</v>
      </c>
      <c r="N626" s="25">
        <f>N627</f>
        <v>0</v>
      </c>
      <c r="O626" s="25"/>
      <c r="P626" s="25"/>
      <c r="Q626" s="25">
        <f>Q627</f>
        <v>0</v>
      </c>
      <c r="R626" s="9">
        <v>0</v>
      </c>
      <c r="S626" s="25">
        <f>S627</f>
        <v>0</v>
      </c>
      <c r="T626" s="25"/>
      <c r="U626" s="25"/>
      <c r="V626" s="25">
        <f>V627</f>
        <v>0</v>
      </c>
      <c r="W626" s="9">
        <v>0</v>
      </c>
      <c r="X626" s="2"/>
    </row>
    <row r="627" spans="1:24" outlineLevel="4">
      <c r="A627" s="7" t="s">
        <v>421</v>
      </c>
      <c r="B627" s="8" t="s">
        <v>167</v>
      </c>
      <c r="C627" s="8" t="s">
        <v>66</v>
      </c>
      <c r="D627" s="8" t="s">
        <v>442</v>
      </c>
      <c r="E627" s="8"/>
      <c r="F627" s="25">
        <f>F628</f>
        <v>1300</v>
      </c>
      <c r="G627" s="25"/>
      <c r="H627" s="25"/>
      <c r="I627" s="25"/>
      <c r="J627" s="25"/>
      <c r="K627" s="50">
        <f>K628</f>
        <v>0</v>
      </c>
      <c r="L627" s="9">
        <v>0</v>
      </c>
      <c r="M627" s="35">
        <f t="shared" si="367"/>
        <v>0</v>
      </c>
      <c r="N627" s="25">
        <f>N628</f>
        <v>0</v>
      </c>
      <c r="O627" s="25"/>
      <c r="P627" s="25"/>
      <c r="Q627" s="25">
        <f>Q628</f>
        <v>0</v>
      </c>
      <c r="R627" s="9">
        <v>0</v>
      </c>
      <c r="S627" s="25">
        <f>S628</f>
        <v>0</v>
      </c>
      <c r="T627" s="25"/>
      <c r="U627" s="25"/>
      <c r="V627" s="25">
        <f>V628</f>
        <v>0</v>
      </c>
      <c r="W627" s="9">
        <v>0</v>
      </c>
      <c r="X627" s="2"/>
    </row>
    <row r="628" spans="1:24" outlineLevel="5">
      <c r="A628" s="7" t="s">
        <v>271</v>
      </c>
      <c r="B628" s="8" t="s">
        <v>167</v>
      </c>
      <c r="C628" s="8" t="s">
        <v>66</v>
      </c>
      <c r="D628" s="8" t="s">
        <v>442</v>
      </c>
      <c r="E628" s="8"/>
      <c r="F628" s="25">
        <f>F629</f>
        <v>1300</v>
      </c>
      <c r="G628" s="25"/>
      <c r="H628" s="25"/>
      <c r="I628" s="25"/>
      <c r="J628" s="25"/>
      <c r="K628" s="50">
        <f>K629</f>
        <v>0</v>
      </c>
      <c r="L628" s="9">
        <v>0</v>
      </c>
      <c r="M628" s="35">
        <f t="shared" si="367"/>
        <v>0</v>
      </c>
      <c r="N628" s="25">
        <f>N629</f>
        <v>0</v>
      </c>
      <c r="O628" s="25"/>
      <c r="P628" s="25"/>
      <c r="Q628" s="25">
        <f>Q629</f>
        <v>0</v>
      </c>
      <c r="R628" s="9">
        <v>0</v>
      </c>
      <c r="S628" s="25">
        <f>S629</f>
        <v>0</v>
      </c>
      <c r="T628" s="25"/>
      <c r="U628" s="25"/>
      <c r="V628" s="25">
        <f>V629</f>
        <v>0</v>
      </c>
      <c r="W628" s="9">
        <v>0</v>
      </c>
      <c r="X628" s="2"/>
    </row>
    <row r="629" spans="1:24" ht="25.5" outlineLevel="6">
      <c r="A629" s="7" t="s">
        <v>67</v>
      </c>
      <c r="B629" s="8" t="s">
        <v>167</v>
      </c>
      <c r="C629" s="8" t="s">
        <v>66</v>
      </c>
      <c r="D629" s="8" t="s">
        <v>442</v>
      </c>
      <c r="E629" s="8" t="s">
        <v>68</v>
      </c>
      <c r="F629" s="25">
        <v>1300</v>
      </c>
      <c r="G629" s="25">
        <v>-1300</v>
      </c>
      <c r="H629" s="25"/>
      <c r="I629" s="25"/>
      <c r="J629" s="25"/>
      <c r="K629" s="50">
        <f t="shared" ref="K629" si="389">SUM(F629:J629)</f>
        <v>0</v>
      </c>
      <c r="L629" s="9">
        <v>0</v>
      </c>
      <c r="M629" s="35">
        <f t="shared" si="367"/>
        <v>0</v>
      </c>
      <c r="N629" s="25"/>
      <c r="O629" s="25"/>
      <c r="P629" s="25"/>
      <c r="Q629" s="30">
        <f t="shared" ref="Q629" si="390">SUM(N629:P629)</f>
        <v>0</v>
      </c>
      <c r="R629" s="9">
        <v>0</v>
      </c>
      <c r="S629" s="25"/>
      <c r="T629" s="25"/>
      <c r="U629" s="25"/>
      <c r="V629" s="30">
        <f t="shared" ref="V629" si="391">SUM(S629:U629)</f>
        <v>0</v>
      </c>
      <c r="W629" s="9">
        <v>0</v>
      </c>
      <c r="X629" s="2"/>
    </row>
    <row r="630" spans="1:24" s="18" customFormat="1" ht="25.5">
      <c r="A630" s="14" t="s">
        <v>443</v>
      </c>
      <c r="B630" s="15"/>
      <c r="C630" s="15"/>
      <c r="D630" s="15" t="s">
        <v>444</v>
      </c>
      <c r="E630" s="15"/>
      <c r="F630" s="24">
        <f>F631</f>
        <v>2350.4</v>
      </c>
      <c r="G630" s="24"/>
      <c r="H630" s="24"/>
      <c r="I630" s="24"/>
      <c r="J630" s="24"/>
      <c r="K630" s="49">
        <f>K631</f>
        <v>2350.4</v>
      </c>
      <c r="L630" s="16">
        <v>2350.4</v>
      </c>
      <c r="M630" s="35">
        <f t="shared" si="367"/>
        <v>0</v>
      </c>
      <c r="N630" s="24">
        <f>N631</f>
        <v>0</v>
      </c>
      <c r="O630" s="24"/>
      <c r="P630" s="24"/>
      <c r="Q630" s="24">
        <f>Q631</f>
        <v>0</v>
      </c>
      <c r="R630" s="16">
        <v>2350.4</v>
      </c>
      <c r="S630" s="24">
        <f>S631</f>
        <v>0</v>
      </c>
      <c r="T630" s="24"/>
      <c r="U630" s="24"/>
      <c r="V630" s="24">
        <f>V631</f>
        <v>0</v>
      </c>
      <c r="W630" s="16">
        <v>2350.4</v>
      </c>
      <c r="X630" s="17"/>
    </row>
    <row r="631" spans="1:24" ht="51" outlineLevel="2">
      <c r="A631" s="7" t="s">
        <v>445</v>
      </c>
      <c r="B631" s="8"/>
      <c r="C631" s="8"/>
      <c r="D631" s="8" t="s">
        <v>446</v>
      </c>
      <c r="E631" s="8"/>
      <c r="F631" s="25">
        <f>F632+F637+F641</f>
        <v>2350.4</v>
      </c>
      <c r="G631" s="25"/>
      <c r="H631" s="25"/>
      <c r="I631" s="25"/>
      <c r="J631" s="25"/>
      <c r="K631" s="50">
        <f>K632+K637+K641</f>
        <v>2350.4</v>
      </c>
      <c r="L631" s="9">
        <v>2350.4</v>
      </c>
      <c r="M631" s="35">
        <f t="shared" si="367"/>
        <v>0</v>
      </c>
      <c r="N631" s="25">
        <f>N632+N637+N641</f>
        <v>0</v>
      </c>
      <c r="O631" s="25"/>
      <c r="P631" s="25"/>
      <c r="Q631" s="25">
        <f>Q632+Q637+Q641</f>
        <v>0</v>
      </c>
      <c r="R631" s="9">
        <v>2350.4</v>
      </c>
      <c r="S631" s="25">
        <f>S632+S637+S641</f>
        <v>0</v>
      </c>
      <c r="T631" s="25"/>
      <c r="U631" s="25"/>
      <c r="V631" s="25">
        <f>V632+V637+V641</f>
        <v>0</v>
      </c>
      <c r="W631" s="9">
        <v>2350.4</v>
      </c>
      <c r="X631" s="2"/>
    </row>
    <row r="632" spans="1:24" ht="51" outlineLevel="3">
      <c r="A632" s="7" t="s">
        <v>447</v>
      </c>
      <c r="B632" s="8"/>
      <c r="C632" s="8"/>
      <c r="D632" s="8" t="s">
        <v>448</v>
      </c>
      <c r="E632" s="8"/>
      <c r="F632" s="25">
        <f>F633</f>
        <v>656</v>
      </c>
      <c r="G632" s="25"/>
      <c r="H632" s="25"/>
      <c r="I632" s="25"/>
      <c r="J632" s="25"/>
      <c r="K632" s="50">
        <f>K633</f>
        <v>656</v>
      </c>
      <c r="L632" s="9">
        <v>656</v>
      </c>
      <c r="M632" s="35">
        <f t="shared" si="367"/>
        <v>0</v>
      </c>
      <c r="N632" s="25">
        <f>N633</f>
        <v>0</v>
      </c>
      <c r="O632" s="25"/>
      <c r="P632" s="25"/>
      <c r="Q632" s="25">
        <f>Q633</f>
        <v>0</v>
      </c>
      <c r="R632" s="9">
        <v>656</v>
      </c>
      <c r="S632" s="25">
        <f>S633</f>
        <v>0</v>
      </c>
      <c r="T632" s="25"/>
      <c r="U632" s="25"/>
      <c r="V632" s="25">
        <f>V633</f>
        <v>0</v>
      </c>
      <c r="W632" s="9">
        <v>656</v>
      </c>
      <c r="X632" s="2"/>
    </row>
    <row r="633" spans="1:24" outlineLevel="4">
      <c r="A633" s="7" t="s">
        <v>320</v>
      </c>
      <c r="B633" s="8" t="s">
        <v>19</v>
      </c>
      <c r="C633" s="8" t="s">
        <v>321</v>
      </c>
      <c r="D633" s="8" t="s">
        <v>448</v>
      </c>
      <c r="E633" s="8"/>
      <c r="F633" s="25">
        <f>F634</f>
        <v>656</v>
      </c>
      <c r="G633" s="25"/>
      <c r="H633" s="25"/>
      <c r="I633" s="25"/>
      <c r="J633" s="25"/>
      <c r="K633" s="50">
        <f>K634</f>
        <v>656</v>
      </c>
      <c r="L633" s="9">
        <v>656</v>
      </c>
      <c r="M633" s="35">
        <f t="shared" si="367"/>
        <v>0</v>
      </c>
      <c r="N633" s="25">
        <f>N634</f>
        <v>0</v>
      </c>
      <c r="O633" s="25"/>
      <c r="P633" s="25"/>
      <c r="Q633" s="25">
        <f>Q634</f>
        <v>0</v>
      </c>
      <c r="R633" s="9">
        <v>656</v>
      </c>
      <c r="S633" s="25">
        <f>S634</f>
        <v>0</v>
      </c>
      <c r="T633" s="25"/>
      <c r="U633" s="25"/>
      <c r="V633" s="25">
        <f>V634</f>
        <v>0</v>
      </c>
      <c r="W633" s="9">
        <v>656</v>
      </c>
      <c r="X633" s="2"/>
    </row>
    <row r="634" spans="1:24" outlineLevel="5">
      <c r="A634" s="7" t="s">
        <v>322</v>
      </c>
      <c r="B634" s="8" t="s">
        <v>19</v>
      </c>
      <c r="C634" s="8" t="s">
        <v>321</v>
      </c>
      <c r="D634" s="8" t="s">
        <v>448</v>
      </c>
      <c r="E634" s="8"/>
      <c r="F634" s="25">
        <f>F635+F636</f>
        <v>656</v>
      </c>
      <c r="G634" s="25"/>
      <c r="H634" s="25"/>
      <c r="I634" s="25"/>
      <c r="J634" s="25"/>
      <c r="K634" s="50">
        <f>K635+K636</f>
        <v>656</v>
      </c>
      <c r="L634" s="9">
        <v>656</v>
      </c>
      <c r="M634" s="35">
        <f t="shared" si="367"/>
        <v>0</v>
      </c>
      <c r="N634" s="25">
        <f>N635+N636</f>
        <v>0</v>
      </c>
      <c r="O634" s="25"/>
      <c r="P634" s="25"/>
      <c r="Q634" s="25">
        <f>Q635+Q636</f>
        <v>0</v>
      </c>
      <c r="R634" s="9">
        <v>656</v>
      </c>
      <c r="S634" s="25">
        <f>S635+S636</f>
        <v>0</v>
      </c>
      <c r="T634" s="25"/>
      <c r="U634" s="25"/>
      <c r="V634" s="25">
        <f>V635+V636</f>
        <v>0</v>
      </c>
      <c r="W634" s="9">
        <v>656</v>
      </c>
      <c r="X634" s="2"/>
    </row>
    <row r="635" spans="1:24" ht="25.5" outlineLevel="6">
      <c r="A635" s="7" t="s">
        <v>110</v>
      </c>
      <c r="B635" s="8" t="s">
        <v>19</v>
      </c>
      <c r="C635" s="8" t="s">
        <v>321</v>
      </c>
      <c r="D635" s="8" t="s">
        <v>448</v>
      </c>
      <c r="E635" s="8" t="s">
        <v>111</v>
      </c>
      <c r="F635" s="25">
        <v>603.12</v>
      </c>
      <c r="G635" s="25"/>
      <c r="H635" s="25"/>
      <c r="I635" s="25"/>
      <c r="J635" s="25"/>
      <c r="K635" s="50">
        <f t="shared" ref="K635:K636" si="392">SUM(F635:J635)</f>
        <v>603.12</v>
      </c>
      <c r="L635" s="9">
        <v>603.12</v>
      </c>
      <c r="M635" s="35">
        <f t="shared" si="367"/>
        <v>0</v>
      </c>
      <c r="N635" s="25"/>
      <c r="O635" s="25"/>
      <c r="P635" s="25"/>
      <c r="Q635" s="30">
        <f t="shared" ref="Q635:Q636" si="393">SUM(N635:P635)</f>
        <v>0</v>
      </c>
      <c r="R635" s="9">
        <v>621.86</v>
      </c>
      <c r="S635" s="25"/>
      <c r="T635" s="25"/>
      <c r="U635" s="25"/>
      <c r="V635" s="30">
        <f t="shared" ref="V635:V636" si="394">SUM(S635:U635)</f>
        <v>0</v>
      </c>
      <c r="W635" s="9">
        <v>621.86</v>
      </c>
      <c r="X635" s="2"/>
    </row>
    <row r="636" spans="1:24" ht="25.5" outlineLevel="6">
      <c r="A636" s="7" t="s">
        <v>67</v>
      </c>
      <c r="B636" s="8" t="s">
        <v>19</v>
      </c>
      <c r="C636" s="8" t="s">
        <v>321</v>
      </c>
      <c r="D636" s="8" t="s">
        <v>448</v>
      </c>
      <c r="E636" s="8" t="s">
        <v>68</v>
      </c>
      <c r="F636" s="25">
        <v>52.88</v>
      </c>
      <c r="G636" s="25"/>
      <c r="H636" s="25"/>
      <c r="I636" s="25"/>
      <c r="J636" s="25"/>
      <c r="K636" s="50">
        <f t="shared" si="392"/>
        <v>52.88</v>
      </c>
      <c r="L636" s="9">
        <v>52.88</v>
      </c>
      <c r="M636" s="35">
        <f t="shared" si="367"/>
        <v>0</v>
      </c>
      <c r="N636" s="25"/>
      <c r="O636" s="25"/>
      <c r="P636" s="25"/>
      <c r="Q636" s="30">
        <f t="shared" si="393"/>
        <v>0</v>
      </c>
      <c r="R636" s="9">
        <v>34.14</v>
      </c>
      <c r="S636" s="25"/>
      <c r="T636" s="25"/>
      <c r="U636" s="25"/>
      <c r="V636" s="30">
        <f t="shared" si="394"/>
        <v>0</v>
      </c>
      <c r="W636" s="9">
        <v>34.14</v>
      </c>
      <c r="X636" s="2"/>
    </row>
    <row r="637" spans="1:24" ht="25.5" outlineLevel="3">
      <c r="A637" s="7" t="s">
        <v>449</v>
      </c>
      <c r="B637" s="8"/>
      <c r="C637" s="8"/>
      <c r="D637" s="8" t="s">
        <v>450</v>
      </c>
      <c r="E637" s="8"/>
      <c r="F637" s="25">
        <f>F638</f>
        <v>720</v>
      </c>
      <c r="G637" s="25"/>
      <c r="H637" s="25"/>
      <c r="I637" s="25"/>
      <c r="J637" s="25"/>
      <c r="K637" s="50">
        <f>K638</f>
        <v>720</v>
      </c>
      <c r="L637" s="9">
        <v>720</v>
      </c>
      <c r="M637" s="35">
        <f t="shared" si="367"/>
        <v>0</v>
      </c>
      <c r="N637" s="25">
        <f>N638</f>
        <v>0</v>
      </c>
      <c r="O637" s="25"/>
      <c r="P637" s="25"/>
      <c r="Q637" s="25">
        <f>Q638</f>
        <v>0</v>
      </c>
      <c r="R637" s="9">
        <v>720</v>
      </c>
      <c r="S637" s="25">
        <f>S638</f>
        <v>0</v>
      </c>
      <c r="T637" s="25"/>
      <c r="U637" s="25"/>
      <c r="V637" s="25">
        <f>V638</f>
        <v>0</v>
      </c>
      <c r="W637" s="9">
        <v>720</v>
      </c>
      <c r="X637" s="2"/>
    </row>
    <row r="638" spans="1:24" outlineLevel="4">
      <c r="A638" s="7" t="s">
        <v>163</v>
      </c>
      <c r="B638" s="8" t="s">
        <v>18</v>
      </c>
      <c r="C638" s="8" t="s">
        <v>18</v>
      </c>
      <c r="D638" s="8" t="s">
        <v>450</v>
      </c>
      <c r="E638" s="8"/>
      <c r="F638" s="25">
        <f>F639</f>
        <v>720</v>
      </c>
      <c r="G638" s="25"/>
      <c r="H638" s="25"/>
      <c r="I638" s="25"/>
      <c r="J638" s="25"/>
      <c r="K638" s="50">
        <f>K639</f>
        <v>720</v>
      </c>
      <c r="L638" s="9">
        <v>720</v>
      </c>
      <c r="M638" s="35">
        <f t="shared" si="367"/>
        <v>0</v>
      </c>
      <c r="N638" s="25">
        <f>N639</f>
        <v>0</v>
      </c>
      <c r="O638" s="25"/>
      <c r="P638" s="25"/>
      <c r="Q638" s="25">
        <f>Q639</f>
        <v>0</v>
      </c>
      <c r="R638" s="9">
        <v>720</v>
      </c>
      <c r="S638" s="25">
        <f>S639</f>
        <v>0</v>
      </c>
      <c r="T638" s="25"/>
      <c r="U638" s="25"/>
      <c r="V638" s="25">
        <f>V639</f>
        <v>0</v>
      </c>
      <c r="W638" s="9">
        <v>720</v>
      </c>
      <c r="X638" s="2"/>
    </row>
    <row r="639" spans="1:24" outlineLevel="5">
      <c r="A639" s="7" t="s">
        <v>20</v>
      </c>
      <c r="B639" s="8" t="s">
        <v>18</v>
      </c>
      <c r="C639" s="8" t="s">
        <v>18</v>
      </c>
      <c r="D639" s="8" t="s">
        <v>450</v>
      </c>
      <c r="E639" s="8"/>
      <c r="F639" s="25">
        <f>F640</f>
        <v>720</v>
      </c>
      <c r="G639" s="25"/>
      <c r="H639" s="25"/>
      <c r="I639" s="25"/>
      <c r="J639" s="25"/>
      <c r="K639" s="50">
        <f>K640</f>
        <v>720</v>
      </c>
      <c r="L639" s="9">
        <v>720</v>
      </c>
      <c r="M639" s="35">
        <f t="shared" si="367"/>
        <v>0</v>
      </c>
      <c r="N639" s="25">
        <f>N640</f>
        <v>0</v>
      </c>
      <c r="O639" s="25"/>
      <c r="P639" s="25"/>
      <c r="Q639" s="25">
        <f>Q640</f>
        <v>0</v>
      </c>
      <c r="R639" s="9">
        <v>720</v>
      </c>
      <c r="S639" s="25">
        <f>S640</f>
        <v>0</v>
      </c>
      <c r="T639" s="25"/>
      <c r="U639" s="25"/>
      <c r="V639" s="25">
        <f>V640</f>
        <v>0</v>
      </c>
      <c r="W639" s="9">
        <v>720</v>
      </c>
      <c r="X639" s="2"/>
    </row>
    <row r="640" spans="1:24" ht="25.5" outlineLevel="6">
      <c r="A640" s="7" t="s">
        <v>67</v>
      </c>
      <c r="B640" s="8" t="s">
        <v>18</v>
      </c>
      <c r="C640" s="8" t="s">
        <v>18</v>
      </c>
      <c r="D640" s="8" t="s">
        <v>450</v>
      </c>
      <c r="E640" s="8" t="s">
        <v>68</v>
      </c>
      <c r="F640" s="25">
        <v>720</v>
      </c>
      <c r="G640" s="25"/>
      <c r="H640" s="25"/>
      <c r="I640" s="25"/>
      <c r="J640" s="25"/>
      <c r="K640" s="50">
        <f t="shared" ref="K640" si="395">SUM(F640:J640)</f>
        <v>720</v>
      </c>
      <c r="L640" s="9">
        <v>720</v>
      </c>
      <c r="M640" s="35">
        <f t="shared" si="367"/>
        <v>0</v>
      </c>
      <c r="N640" s="25"/>
      <c r="O640" s="25"/>
      <c r="P640" s="25"/>
      <c r="Q640" s="30">
        <f t="shared" ref="Q640" si="396">SUM(N640:P640)</f>
        <v>0</v>
      </c>
      <c r="R640" s="9">
        <v>720</v>
      </c>
      <c r="S640" s="25"/>
      <c r="T640" s="25"/>
      <c r="U640" s="25"/>
      <c r="V640" s="30">
        <f t="shared" ref="V640" si="397">SUM(S640:U640)</f>
        <v>0</v>
      </c>
      <c r="W640" s="9">
        <v>720</v>
      </c>
      <c r="X640" s="2"/>
    </row>
    <row r="641" spans="1:24" ht="38.25" outlineLevel="3">
      <c r="A641" s="7" t="s">
        <v>451</v>
      </c>
      <c r="B641" s="8"/>
      <c r="C641" s="8"/>
      <c r="D641" s="8" t="s">
        <v>452</v>
      </c>
      <c r="E641" s="8"/>
      <c r="F641" s="25">
        <f>F642</f>
        <v>974.4</v>
      </c>
      <c r="G641" s="25"/>
      <c r="H641" s="25"/>
      <c r="I641" s="25"/>
      <c r="J641" s="25"/>
      <c r="K641" s="50">
        <f>K642</f>
        <v>974.4</v>
      </c>
      <c r="L641" s="9">
        <v>974.4</v>
      </c>
      <c r="M641" s="35">
        <f t="shared" si="367"/>
        <v>0</v>
      </c>
      <c r="N641" s="25">
        <f>N642</f>
        <v>0</v>
      </c>
      <c r="O641" s="25"/>
      <c r="P641" s="25"/>
      <c r="Q641" s="25">
        <f>Q642</f>
        <v>0</v>
      </c>
      <c r="R641" s="9">
        <v>974.4</v>
      </c>
      <c r="S641" s="25">
        <f>S642</f>
        <v>0</v>
      </c>
      <c r="T641" s="25"/>
      <c r="U641" s="25"/>
      <c r="V641" s="25">
        <f>V642</f>
        <v>0</v>
      </c>
      <c r="W641" s="9">
        <v>974.4</v>
      </c>
      <c r="X641" s="2"/>
    </row>
    <row r="642" spans="1:24" outlineLevel="4">
      <c r="A642" s="7" t="s">
        <v>163</v>
      </c>
      <c r="B642" s="8" t="s">
        <v>18</v>
      </c>
      <c r="C642" s="8" t="s">
        <v>18</v>
      </c>
      <c r="D642" s="8" t="s">
        <v>452</v>
      </c>
      <c r="E642" s="8"/>
      <c r="F642" s="25">
        <f>F643</f>
        <v>974.4</v>
      </c>
      <c r="G642" s="25"/>
      <c r="H642" s="25"/>
      <c r="I642" s="25"/>
      <c r="J642" s="25"/>
      <c r="K642" s="50">
        <f>K643</f>
        <v>974.4</v>
      </c>
      <c r="L642" s="9">
        <v>974.4</v>
      </c>
      <c r="M642" s="35">
        <f t="shared" si="367"/>
        <v>0</v>
      </c>
      <c r="N642" s="25">
        <f>N643</f>
        <v>0</v>
      </c>
      <c r="O642" s="25"/>
      <c r="P642" s="25"/>
      <c r="Q642" s="25">
        <f>Q643</f>
        <v>0</v>
      </c>
      <c r="R642" s="9">
        <v>974.4</v>
      </c>
      <c r="S642" s="25">
        <f>S643</f>
        <v>0</v>
      </c>
      <c r="T642" s="25"/>
      <c r="U642" s="25"/>
      <c r="V642" s="25">
        <f>V643</f>
        <v>0</v>
      </c>
      <c r="W642" s="9">
        <v>974.4</v>
      </c>
      <c r="X642" s="2"/>
    </row>
    <row r="643" spans="1:24" outlineLevel="5">
      <c r="A643" s="7" t="s">
        <v>20</v>
      </c>
      <c r="B643" s="8" t="s">
        <v>18</v>
      </c>
      <c r="C643" s="8" t="s">
        <v>18</v>
      </c>
      <c r="D643" s="8" t="s">
        <v>452</v>
      </c>
      <c r="E643" s="8"/>
      <c r="F643" s="25">
        <f>F644+F645</f>
        <v>974.4</v>
      </c>
      <c r="G643" s="25"/>
      <c r="H643" s="25"/>
      <c r="I643" s="25"/>
      <c r="J643" s="25"/>
      <c r="K643" s="50">
        <f>K644+K645</f>
        <v>974.4</v>
      </c>
      <c r="L643" s="9">
        <v>974.4</v>
      </c>
      <c r="M643" s="35">
        <f t="shared" si="367"/>
        <v>0</v>
      </c>
      <c r="N643" s="25">
        <f>N644+N645</f>
        <v>0</v>
      </c>
      <c r="O643" s="25"/>
      <c r="P643" s="25"/>
      <c r="Q643" s="25">
        <f>Q644+Q645</f>
        <v>0</v>
      </c>
      <c r="R643" s="9">
        <v>974.4</v>
      </c>
      <c r="S643" s="25">
        <f>S644+S645</f>
        <v>0</v>
      </c>
      <c r="T643" s="25"/>
      <c r="U643" s="25"/>
      <c r="V643" s="25">
        <f>V644+V645</f>
        <v>0</v>
      </c>
      <c r="W643" s="9">
        <v>974.4</v>
      </c>
      <c r="X643" s="2"/>
    </row>
    <row r="644" spans="1:24" outlineLevel="6">
      <c r="A644" s="7" t="s">
        <v>21</v>
      </c>
      <c r="B644" s="8" t="s">
        <v>18</v>
      </c>
      <c r="C644" s="8" t="s">
        <v>18</v>
      </c>
      <c r="D644" s="8" t="s">
        <v>452</v>
      </c>
      <c r="E644" s="8" t="s">
        <v>22</v>
      </c>
      <c r="F644" s="25"/>
      <c r="G644" s="25">
        <v>399.1</v>
      </c>
      <c r="H644" s="25"/>
      <c r="I644" s="25"/>
      <c r="J644" s="25"/>
      <c r="K644" s="50">
        <f t="shared" ref="K644:K645" si="398">SUM(F644:J644)</f>
        <v>399.1</v>
      </c>
      <c r="L644" s="9">
        <v>399.1</v>
      </c>
      <c r="M644" s="35">
        <f t="shared" si="367"/>
        <v>0</v>
      </c>
      <c r="N644" s="25"/>
      <c r="O644" s="25"/>
      <c r="P644" s="25"/>
      <c r="Q644" s="30">
        <f t="shared" ref="Q644:Q645" si="399">SUM(N644:P644)</f>
        <v>0</v>
      </c>
      <c r="R644" s="9">
        <v>0</v>
      </c>
      <c r="S644" s="25"/>
      <c r="T644" s="25"/>
      <c r="U644" s="25"/>
      <c r="V644" s="30">
        <f t="shared" ref="V644:V645" si="400">SUM(S644:U644)</f>
        <v>0</v>
      </c>
      <c r="W644" s="9">
        <v>0</v>
      </c>
      <c r="X644" s="2"/>
    </row>
    <row r="645" spans="1:24" outlineLevel="6">
      <c r="A645" s="7" t="s">
        <v>23</v>
      </c>
      <c r="B645" s="8" t="s">
        <v>18</v>
      </c>
      <c r="C645" s="8" t="s">
        <v>18</v>
      </c>
      <c r="D645" s="8" t="s">
        <v>452</v>
      </c>
      <c r="E645" s="8" t="s">
        <v>24</v>
      </c>
      <c r="F645" s="25">
        <v>974.4</v>
      </c>
      <c r="G645" s="25">
        <v>-399.1</v>
      </c>
      <c r="H645" s="25"/>
      <c r="I645" s="25"/>
      <c r="J645" s="25"/>
      <c r="K645" s="50">
        <f t="shared" si="398"/>
        <v>575.29999999999995</v>
      </c>
      <c r="L645" s="9">
        <v>575.29999999999995</v>
      </c>
      <c r="M645" s="35">
        <f t="shared" si="367"/>
        <v>0</v>
      </c>
      <c r="N645" s="25"/>
      <c r="O645" s="25"/>
      <c r="P645" s="25"/>
      <c r="Q645" s="30">
        <f t="shared" si="399"/>
        <v>0</v>
      </c>
      <c r="R645" s="9">
        <v>974.4</v>
      </c>
      <c r="S645" s="25"/>
      <c r="T645" s="25"/>
      <c r="U645" s="25"/>
      <c r="V645" s="30">
        <f t="shared" si="400"/>
        <v>0</v>
      </c>
      <c r="W645" s="9">
        <v>974.4</v>
      </c>
      <c r="X645" s="2"/>
    </row>
    <row r="646" spans="1:24" s="18" customFormat="1" ht="25.5">
      <c r="A646" s="14" t="s">
        <v>453</v>
      </c>
      <c r="B646" s="15"/>
      <c r="C646" s="15"/>
      <c r="D646" s="15" t="s">
        <v>454</v>
      </c>
      <c r="E646" s="15"/>
      <c r="F646" s="24">
        <f>F647</f>
        <v>150</v>
      </c>
      <c r="G646" s="24"/>
      <c r="H646" s="24"/>
      <c r="I646" s="24"/>
      <c r="J646" s="24"/>
      <c r="K646" s="49">
        <f>K647</f>
        <v>150</v>
      </c>
      <c r="L646" s="16">
        <v>150</v>
      </c>
      <c r="M646" s="35">
        <f t="shared" si="367"/>
        <v>0</v>
      </c>
      <c r="N646" s="24">
        <f>N647</f>
        <v>0</v>
      </c>
      <c r="O646" s="24"/>
      <c r="P646" s="24"/>
      <c r="Q646" s="24">
        <f>Q647</f>
        <v>0</v>
      </c>
      <c r="R646" s="16">
        <v>150</v>
      </c>
      <c r="S646" s="24">
        <f>S647</f>
        <v>0</v>
      </c>
      <c r="T646" s="24"/>
      <c r="U646" s="24"/>
      <c r="V646" s="24">
        <f>V647</f>
        <v>0</v>
      </c>
      <c r="W646" s="16">
        <v>200</v>
      </c>
      <c r="X646" s="17"/>
    </row>
    <row r="647" spans="1:24" ht="51" outlineLevel="2">
      <c r="A647" s="7" t="s">
        <v>455</v>
      </c>
      <c r="B647" s="8"/>
      <c r="C647" s="8"/>
      <c r="D647" s="8" t="s">
        <v>456</v>
      </c>
      <c r="E647" s="8"/>
      <c r="F647" s="25">
        <f>F648</f>
        <v>150</v>
      </c>
      <c r="G647" s="25"/>
      <c r="H647" s="25"/>
      <c r="I647" s="25"/>
      <c r="J647" s="25"/>
      <c r="K647" s="50">
        <f>K648</f>
        <v>150</v>
      </c>
      <c r="L647" s="9">
        <v>150</v>
      </c>
      <c r="M647" s="35">
        <f t="shared" si="367"/>
        <v>0</v>
      </c>
      <c r="N647" s="25">
        <f>N648</f>
        <v>0</v>
      </c>
      <c r="O647" s="25"/>
      <c r="P647" s="25"/>
      <c r="Q647" s="25">
        <f>Q648</f>
        <v>0</v>
      </c>
      <c r="R647" s="9">
        <v>150</v>
      </c>
      <c r="S647" s="25">
        <f>S648</f>
        <v>0</v>
      </c>
      <c r="T647" s="25"/>
      <c r="U647" s="25"/>
      <c r="V647" s="25">
        <f>V648</f>
        <v>0</v>
      </c>
      <c r="W647" s="9">
        <v>200</v>
      </c>
      <c r="X647" s="2"/>
    </row>
    <row r="648" spans="1:24" ht="25.5" outlineLevel="3">
      <c r="A648" s="7" t="s">
        <v>457</v>
      </c>
      <c r="B648" s="8"/>
      <c r="C648" s="8"/>
      <c r="D648" s="8" t="s">
        <v>458</v>
      </c>
      <c r="E648" s="8"/>
      <c r="F648" s="25">
        <f>F649</f>
        <v>150</v>
      </c>
      <c r="G648" s="25"/>
      <c r="H648" s="25"/>
      <c r="I648" s="25"/>
      <c r="J648" s="25"/>
      <c r="K648" s="50">
        <f>K649</f>
        <v>150</v>
      </c>
      <c r="L648" s="9">
        <v>150</v>
      </c>
      <c r="M648" s="35">
        <f t="shared" si="367"/>
        <v>0</v>
      </c>
      <c r="N648" s="25">
        <f>N649</f>
        <v>0</v>
      </c>
      <c r="O648" s="25"/>
      <c r="P648" s="25"/>
      <c r="Q648" s="25">
        <f>Q649</f>
        <v>0</v>
      </c>
      <c r="R648" s="9">
        <v>150</v>
      </c>
      <c r="S648" s="25">
        <f>S649</f>
        <v>0</v>
      </c>
      <c r="T648" s="25"/>
      <c r="U648" s="25"/>
      <c r="V648" s="25">
        <f>V649</f>
        <v>0</v>
      </c>
      <c r="W648" s="9">
        <v>200</v>
      </c>
      <c r="X648" s="2"/>
    </row>
    <row r="649" spans="1:24" outlineLevel="4">
      <c r="A649" s="7" t="s">
        <v>269</v>
      </c>
      <c r="B649" s="8" t="s">
        <v>167</v>
      </c>
      <c r="C649" s="8" t="s">
        <v>270</v>
      </c>
      <c r="D649" s="8" t="s">
        <v>458</v>
      </c>
      <c r="E649" s="8"/>
      <c r="F649" s="25">
        <f>F650</f>
        <v>150</v>
      </c>
      <c r="G649" s="25"/>
      <c r="H649" s="25"/>
      <c r="I649" s="25"/>
      <c r="J649" s="25"/>
      <c r="K649" s="50">
        <f>K650</f>
        <v>150</v>
      </c>
      <c r="L649" s="9">
        <v>150</v>
      </c>
      <c r="M649" s="35">
        <f t="shared" si="367"/>
        <v>0</v>
      </c>
      <c r="N649" s="25">
        <f>N650</f>
        <v>0</v>
      </c>
      <c r="O649" s="25"/>
      <c r="P649" s="25"/>
      <c r="Q649" s="25">
        <f>Q650</f>
        <v>0</v>
      </c>
      <c r="R649" s="9">
        <v>150</v>
      </c>
      <c r="S649" s="25">
        <f>S650</f>
        <v>0</v>
      </c>
      <c r="T649" s="25"/>
      <c r="U649" s="25"/>
      <c r="V649" s="25">
        <f>V650</f>
        <v>0</v>
      </c>
      <c r="W649" s="9">
        <v>200</v>
      </c>
      <c r="X649" s="2"/>
    </row>
    <row r="650" spans="1:24" outlineLevel="5">
      <c r="A650" s="7" t="s">
        <v>271</v>
      </c>
      <c r="B650" s="8" t="s">
        <v>167</v>
      </c>
      <c r="C650" s="8" t="s">
        <v>270</v>
      </c>
      <c r="D650" s="8" t="s">
        <v>458</v>
      </c>
      <c r="E650" s="8"/>
      <c r="F650" s="25">
        <f>F651</f>
        <v>150</v>
      </c>
      <c r="G650" s="25"/>
      <c r="H650" s="25"/>
      <c r="I650" s="25"/>
      <c r="J650" s="25"/>
      <c r="K650" s="50">
        <f>K651</f>
        <v>150</v>
      </c>
      <c r="L650" s="9">
        <v>150</v>
      </c>
      <c r="M650" s="35">
        <f t="shared" si="367"/>
        <v>0</v>
      </c>
      <c r="N650" s="25">
        <f>N651</f>
        <v>0</v>
      </c>
      <c r="O650" s="25"/>
      <c r="P650" s="25"/>
      <c r="Q650" s="25">
        <f>Q651</f>
        <v>0</v>
      </c>
      <c r="R650" s="9">
        <v>150</v>
      </c>
      <c r="S650" s="25">
        <f>S651</f>
        <v>0</v>
      </c>
      <c r="T650" s="25"/>
      <c r="U650" s="25"/>
      <c r="V650" s="25">
        <f>V651</f>
        <v>0</v>
      </c>
      <c r="W650" s="9">
        <v>200</v>
      </c>
      <c r="X650" s="2"/>
    </row>
    <row r="651" spans="1:24" ht="25.5" outlineLevel="6">
      <c r="A651" s="7" t="s">
        <v>67</v>
      </c>
      <c r="B651" s="8" t="s">
        <v>167</v>
      </c>
      <c r="C651" s="8" t="s">
        <v>270</v>
      </c>
      <c r="D651" s="8" t="s">
        <v>458</v>
      </c>
      <c r="E651" s="8" t="s">
        <v>68</v>
      </c>
      <c r="F651" s="25">
        <v>150</v>
      </c>
      <c r="G651" s="25"/>
      <c r="H651" s="25"/>
      <c r="I651" s="25"/>
      <c r="J651" s="25"/>
      <c r="K651" s="50">
        <f t="shared" ref="K651" si="401">SUM(F651:J651)</f>
        <v>150</v>
      </c>
      <c r="L651" s="9">
        <v>150</v>
      </c>
      <c r="M651" s="35">
        <f t="shared" si="367"/>
        <v>0</v>
      </c>
      <c r="N651" s="25"/>
      <c r="O651" s="25"/>
      <c r="P651" s="25"/>
      <c r="Q651" s="30">
        <f t="shared" ref="Q651" si="402">SUM(N651:P651)</f>
        <v>0</v>
      </c>
      <c r="R651" s="9">
        <v>150</v>
      </c>
      <c r="S651" s="25"/>
      <c r="T651" s="25"/>
      <c r="U651" s="25"/>
      <c r="V651" s="30">
        <f t="shared" ref="V651" si="403">SUM(S651:U651)</f>
        <v>0</v>
      </c>
      <c r="W651" s="9">
        <v>200</v>
      </c>
      <c r="X651" s="2"/>
    </row>
    <row r="652" spans="1:24" s="18" customFormat="1" ht="25.5">
      <c r="A652" s="14" t="s">
        <v>459</v>
      </c>
      <c r="B652" s="15"/>
      <c r="C652" s="15"/>
      <c r="D652" s="15" t="s">
        <v>460</v>
      </c>
      <c r="E652" s="15"/>
      <c r="F652" s="24">
        <f>F653</f>
        <v>3221.3</v>
      </c>
      <c r="G652" s="24"/>
      <c r="H652" s="24"/>
      <c r="I652" s="24"/>
      <c r="J652" s="24"/>
      <c r="K652" s="49">
        <f>K653</f>
        <v>3221.3</v>
      </c>
      <c r="L652" s="16">
        <v>3221.31</v>
      </c>
      <c r="M652" s="35">
        <f t="shared" si="367"/>
        <v>9.9999999997635314E-3</v>
      </c>
      <c r="N652" s="24">
        <f>N653</f>
        <v>0</v>
      </c>
      <c r="O652" s="24"/>
      <c r="P652" s="24"/>
      <c r="Q652" s="24">
        <f>Q653</f>
        <v>0</v>
      </c>
      <c r="R652" s="16">
        <v>2297.44</v>
      </c>
      <c r="S652" s="24">
        <f>S653</f>
        <v>0</v>
      </c>
      <c r="T652" s="24"/>
      <c r="U652" s="24"/>
      <c r="V652" s="24">
        <f>V653</f>
        <v>0</v>
      </c>
      <c r="W652" s="16">
        <v>2747.44</v>
      </c>
      <c r="X652" s="17"/>
    </row>
    <row r="653" spans="1:24" ht="38.25" outlineLevel="2">
      <c r="A653" s="7" t="s">
        <v>461</v>
      </c>
      <c r="B653" s="8"/>
      <c r="C653" s="8"/>
      <c r="D653" s="8" t="s">
        <v>462</v>
      </c>
      <c r="E653" s="8"/>
      <c r="F653" s="25">
        <f>F654+F658+F662+F666</f>
        <v>3221.3</v>
      </c>
      <c r="G653" s="25"/>
      <c r="H653" s="25"/>
      <c r="I653" s="25"/>
      <c r="J653" s="25"/>
      <c r="K653" s="50">
        <f>K654+K658+K662+K666</f>
        <v>3221.3</v>
      </c>
      <c r="L653" s="9">
        <v>3221.31</v>
      </c>
      <c r="M653" s="35">
        <f t="shared" si="367"/>
        <v>9.9999999997635314E-3</v>
      </c>
      <c r="N653" s="25">
        <f>N654+N658+N662+N666</f>
        <v>0</v>
      </c>
      <c r="O653" s="25"/>
      <c r="P653" s="25"/>
      <c r="Q653" s="25">
        <f>Q654+Q658+Q662+Q666</f>
        <v>0</v>
      </c>
      <c r="R653" s="9">
        <v>2297.44</v>
      </c>
      <c r="S653" s="25">
        <f>S654+S658+S662+S666</f>
        <v>0</v>
      </c>
      <c r="T653" s="25"/>
      <c r="U653" s="25"/>
      <c r="V653" s="25">
        <f>V654+V658+V662+V666</f>
        <v>0</v>
      </c>
      <c r="W653" s="9">
        <v>2747.44</v>
      </c>
      <c r="X653" s="2"/>
    </row>
    <row r="654" spans="1:24" ht="25.5" outlineLevel="3">
      <c r="A654" s="7" t="s">
        <v>463</v>
      </c>
      <c r="B654" s="8"/>
      <c r="C654" s="8"/>
      <c r="D654" s="8" t="s">
        <v>464</v>
      </c>
      <c r="E654" s="8"/>
      <c r="F654" s="25">
        <f>F655</f>
        <v>100</v>
      </c>
      <c r="G654" s="25"/>
      <c r="H654" s="25"/>
      <c r="I654" s="25"/>
      <c r="J654" s="25"/>
      <c r="K654" s="50">
        <f>K655</f>
        <v>100</v>
      </c>
      <c r="L654" s="9">
        <v>100</v>
      </c>
      <c r="M654" s="35">
        <f t="shared" si="367"/>
        <v>0</v>
      </c>
      <c r="N654" s="25">
        <f>N655</f>
        <v>0</v>
      </c>
      <c r="O654" s="25"/>
      <c r="P654" s="25"/>
      <c r="Q654" s="25">
        <f>Q655</f>
        <v>0</v>
      </c>
      <c r="R654" s="9">
        <v>100</v>
      </c>
      <c r="S654" s="25">
        <f>S655</f>
        <v>0</v>
      </c>
      <c r="T654" s="25"/>
      <c r="U654" s="25"/>
      <c r="V654" s="25">
        <f>V655</f>
        <v>0</v>
      </c>
      <c r="W654" s="9">
        <v>100</v>
      </c>
      <c r="X654" s="2"/>
    </row>
    <row r="655" spans="1:24" outlineLevel="4">
      <c r="A655" s="7" t="s">
        <v>465</v>
      </c>
      <c r="B655" s="8" t="s">
        <v>78</v>
      </c>
      <c r="C655" s="8" t="s">
        <v>19</v>
      </c>
      <c r="D655" s="8" t="s">
        <v>464</v>
      </c>
      <c r="E655" s="8"/>
      <c r="F655" s="25">
        <f>F656</f>
        <v>100</v>
      </c>
      <c r="G655" s="25"/>
      <c r="H655" s="25"/>
      <c r="I655" s="25"/>
      <c r="J655" s="25"/>
      <c r="K655" s="50">
        <f>K656</f>
        <v>100</v>
      </c>
      <c r="L655" s="9">
        <v>100</v>
      </c>
      <c r="M655" s="35">
        <f t="shared" si="367"/>
        <v>0</v>
      </c>
      <c r="N655" s="25">
        <f>N656</f>
        <v>0</v>
      </c>
      <c r="O655" s="25"/>
      <c r="P655" s="25"/>
      <c r="Q655" s="25">
        <f>Q656</f>
        <v>0</v>
      </c>
      <c r="R655" s="9">
        <v>100</v>
      </c>
      <c r="S655" s="25">
        <f>S656</f>
        <v>0</v>
      </c>
      <c r="T655" s="25"/>
      <c r="U655" s="25"/>
      <c r="V655" s="25">
        <f>V656</f>
        <v>0</v>
      </c>
      <c r="W655" s="9">
        <v>100</v>
      </c>
      <c r="X655" s="2"/>
    </row>
    <row r="656" spans="1:24" outlineLevel="5">
      <c r="A656" s="7" t="s">
        <v>332</v>
      </c>
      <c r="B656" s="8" t="s">
        <v>78</v>
      </c>
      <c r="C656" s="8" t="s">
        <v>19</v>
      </c>
      <c r="D656" s="8" t="s">
        <v>464</v>
      </c>
      <c r="E656" s="8"/>
      <c r="F656" s="25">
        <f>F657</f>
        <v>100</v>
      </c>
      <c r="G656" s="25"/>
      <c r="H656" s="25"/>
      <c r="I656" s="25"/>
      <c r="J656" s="25"/>
      <c r="K656" s="50">
        <f>K657</f>
        <v>100</v>
      </c>
      <c r="L656" s="9">
        <v>100</v>
      </c>
      <c r="M656" s="35">
        <f t="shared" si="367"/>
        <v>0</v>
      </c>
      <c r="N656" s="25">
        <f>N657</f>
        <v>0</v>
      </c>
      <c r="O656" s="25"/>
      <c r="P656" s="25"/>
      <c r="Q656" s="25">
        <f>Q657</f>
        <v>0</v>
      </c>
      <c r="R656" s="9">
        <v>100</v>
      </c>
      <c r="S656" s="25">
        <f>S657</f>
        <v>0</v>
      </c>
      <c r="T656" s="25"/>
      <c r="U656" s="25"/>
      <c r="V656" s="25">
        <f>V657</f>
        <v>0</v>
      </c>
      <c r="W656" s="9">
        <v>100</v>
      </c>
      <c r="X656" s="2"/>
    </row>
    <row r="657" spans="1:24" ht="25.5" outlineLevel="6">
      <c r="A657" s="7" t="s">
        <v>67</v>
      </c>
      <c r="B657" s="8" t="s">
        <v>78</v>
      </c>
      <c r="C657" s="8" t="s">
        <v>19</v>
      </c>
      <c r="D657" s="8" t="s">
        <v>464</v>
      </c>
      <c r="E657" s="8" t="s">
        <v>68</v>
      </c>
      <c r="F657" s="25">
        <v>100</v>
      </c>
      <c r="G657" s="25"/>
      <c r="H657" s="25"/>
      <c r="I657" s="25"/>
      <c r="J657" s="25"/>
      <c r="K657" s="50">
        <f t="shared" ref="K657" si="404">SUM(F657:J657)</f>
        <v>100</v>
      </c>
      <c r="L657" s="9">
        <v>100</v>
      </c>
      <c r="M657" s="35">
        <f t="shared" si="367"/>
        <v>0</v>
      </c>
      <c r="N657" s="25"/>
      <c r="O657" s="25"/>
      <c r="P657" s="25"/>
      <c r="Q657" s="30">
        <f t="shared" ref="Q657" si="405">SUM(N657:P657)</f>
        <v>0</v>
      </c>
      <c r="R657" s="9">
        <v>100</v>
      </c>
      <c r="S657" s="25"/>
      <c r="T657" s="25"/>
      <c r="U657" s="25"/>
      <c r="V657" s="30">
        <f t="shared" ref="V657" si="406">SUM(S657:U657)</f>
        <v>0</v>
      </c>
      <c r="W657" s="9">
        <v>100</v>
      </c>
      <c r="X657" s="2"/>
    </row>
    <row r="658" spans="1:24" ht="25.5" outlineLevel="3">
      <c r="A658" s="7" t="s">
        <v>466</v>
      </c>
      <c r="B658" s="8"/>
      <c r="C658" s="8"/>
      <c r="D658" s="8" t="s">
        <v>467</v>
      </c>
      <c r="E658" s="8"/>
      <c r="F658" s="25">
        <f>F659</f>
        <v>2071.3000000000002</v>
      </c>
      <c r="G658" s="25"/>
      <c r="H658" s="25"/>
      <c r="I658" s="25"/>
      <c r="J658" s="25"/>
      <c r="K658" s="50">
        <f>K659</f>
        <v>2071.3000000000002</v>
      </c>
      <c r="L658" s="9">
        <v>2071.31</v>
      </c>
      <c r="M658" s="35">
        <f t="shared" si="367"/>
        <v>9.9999999997635314E-3</v>
      </c>
      <c r="N658" s="25">
        <f>N659</f>
        <v>0</v>
      </c>
      <c r="O658" s="25"/>
      <c r="P658" s="25"/>
      <c r="Q658" s="25">
        <f>Q659</f>
        <v>0</v>
      </c>
      <c r="R658" s="9">
        <v>1647.44</v>
      </c>
      <c r="S658" s="25">
        <f>S659</f>
        <v>0</v>
      </c>
      <c r="T658" s="25"/>
      <c r="U658" s="25"/>
      <c r="V658" s="25">
        <f>V659</f>
        <v>0</v>
      </c>
      <c r="W658" s="9">
        <v>1647.44</v>
      </c>
      <c r="X658" s="2"/>
    </row>
    <row r="659" spans="1:24" outlineLevel="4">
      <c r="A659" s="7" t="s">
        <v>465</v>
      </c>
      <c r="B659" s="8" t="s">
        <v>78</v>
      </c>
      <c r="C659" s="8" t="s">
        <v>19</v>
      </c>
      <c r="D659" s="8" t="s">
        <v>467</v>
      </c>
      <c r="E659" s="8"/>
      <c r="F659" s="25">
        <f>F660</f>
        <v>2071.3000000000002</v>
      </c>
      <c r="G659" s="25"/>
      <c r="H659" s="25"/>
      <c r="I659" s="25"/>
      <c r="J659" s="25"/>
      <c r="K659" s="50">
        <f>K660</f>
        <v>2071.3000000000002</v>
      </c>
      <c r="L659" s="9">
        <v>2071.31</v>
      </c>
      <c r="M659" s="35">
        <f t="shared" si="367"/>
        <v>9.9999999997635314E-3</v>
      </c>
      <c r="N659" s="25">
        <f>N660</f>
        <v>0</v>
      </c>
      <c r="O659" s="25"/>
      <c r="P659" s="25"/>
      <c r="Q659" s="25">
        <f>Q660</f>
        <v>0</v>
      </c>
      <c r="R659" s="9">
        <v>1647.44</v>
      </c>
      <c r="S659" s="25">
        <f>S660</f>
        <v>0</v>
      </c>
      <c r="T659" s="25"/>
      <c r="U659" s="25"/>
      <c r="V659" s="25">
        <f>V660</f>
        <v>0</v>
      </c>
      <c r="W659" s="9">
        <v>1647.44</v>
      </c>
      <c r="X659" s="2"/>
    </row>
    <row r="660" spans="1:24" outlineLevel="5">
      <c r="A660" s="7" t="s">
        <v>332</v>
      </c>
      <c r="B660" s="8" t="s">
        <v>78</v>
      </c>
      <c r="C660" s="8" t="s">
        <v>19</v>
      </c>
      <c r="D660" s="8" t="s">
        <v>467</v>
      </c>
      <c r="E660" s="8"/>
      <c r="F660" s="25">
        <f>F661</f>
        <v>2071.3000000000002</v>
      </c>
      <c r="G660" s="25"/>
      <c r="H660" s="25"/>
      <c r="I660" s="25"/>
      <c r="J660" s="25"/>
      <c r="K660" s="50">
        <f>K661</f>
        <v>2071.3000000000002</v>
      </c>
      <c r="L660" s="9">
        <v>2071.31</v>
      </c>
      <c r="M660" s="35">
        <f t="shared" si="367"/>
        <v>9.9999999997635314E-3</v>
      </c>
      <c r="N660" s="25">
        <f>N661</f>
        <v>0</v>
      </c>
      <c r="O660" s="25"/>
      <c r="P660" s="25"/>
      <c r="Q660" s="25">
        <f>Q661</f>
        <v>0</v>
      </c>
      <c r="R660" s="9">
        <v>1647.44</v>
      </c>
      <c r="S660" s="25">
        <f>S661</f>
        <v>0</v>
      </c>
      <c r="T660" s="25"/>
      <c r="U660" s="25"/>
      <c r="V660" s="25">
        <f>V661</f>
        <v>0</v>
      </c>
      <c r="W660" s="9">
        <v>1647.44</v>
      </c>
      <c r="X660" s="2"/>
    </row>
    <row r="661" spans="1:24" ht="25.5" outlineLevel="6">
      <c r="A661" s="7" t="s">
        <v>67</v>
      </c>
      <c r="B661" s="8" t="s">
        <v>78</v>
      </c>
      <c r="C661" s="8" t="s">
        <v>19</v>
      </c>
      <c r="D661" s="8" t="s">
        <v>467</v>
      </c>
      <c r="E661" s="8" t="s">
        <v>68</v>
      </c>
      <c r="F661" s="25">
        <v>2071.3000000000002</v>
      </c>
      <c r="G661" s="25"/>
      <c r="H661" s="25"/>
      <c r="I661" s="25"/>
      <c r="J661" s="25"/>
      <c r="K661" s="50">
        <f t="shared" ref="K661" si="407">SUM(F661:J661)</f>
        <v>2071.3000000000002</v>
      </c>
      <c r="L661" s="9">
        <v>2071.31</v>
      </c>
      <c r="M661" s="35">
        <f t="shared" ref="M661:M724" si="408">L661-K661</f>
        <v>9.9999999997635314E-3</v>
      </c>
      <c r="N661" s="25"/>
      <c r="O661" s="25"/>
      <c r="P661" s="25"/>
      <c r="Q661" s="30">
        <f t="shared" ref="Q661" si="409">SUM(N661:P661)</f>
        <v>0</v>
      </c>
      <c r="R661" s="9">
        <v>1647.44</v>
      </c>
      <c r="S661" s="25"/>
      <c r="T661" s="25"/>
      <c r="U661" s="25"/>
      <c r="V661" s="30">
        <f t="shared" ref="V661" si="410">SUM(S661:U661)</f>
        <v>0</v>
      </c>
      <c r="W661" s="9">
        <v>1647.44</v>
      </c>
      <c r="X661" s="2"/>
    </row>
    <row r="662" spans="1:24" ht="38.25" outlineLevel="3">
      <c r="A662" s="7" t="s">
        <v>468</v>
      </c>
      <c r="B662" s="8"/>
      <c r="C662" s="8"/>
      <c r="D662" s="8" t="s">
        <v>469</v>
      </c>
      <c r="E662" s="8"/>
      <c r="F662" s="25">
        <f>F663</f>
        <v>50</v>
      </c>
      <c r="G662" s="25"/>
      <c r="H662" s="25"/>
      <c r="I662" s="25"/>
      <c r="J662" s="25"/>
      <c r="K662" s="50">
        <f>K663</f>
        <v>50</v>
      </c>
      <c r="L662" s="9">
        <v>50</v>
      </c>
      <c r="M662" s="35">
        <f t="shared" si="408"/>
        <v>0</v>
      </c>
      <c r="N662" s="25">
        <f>N663</f>
        <v>0</v>
      </c>
      <c r="O662" s="25"/>
      <c r="P662" s="25"/>
      <c r="Q662" s="25">
        <f>Q663</f>
        <v>0</v>
      </c>
      <c r="R662" s="9">
        <v>50</v>
      </c>
      <c r="S662" s="25">
        <f>S663</f>
        <v>0</v>
      </c>
      <c r="T662" s="25"/>
      <c r="U662" s="25"/>
      <c r="V662" s="25">
        <f>V663</f>
        <v>0</v>
      </c>
      <c r="W662" s="9">
        <v>500</v>
      </c>
      <c r="X662" s="2"/>
    </row>
    <row r="663" spans="1:24" outlineLevel="4">
      <c r="A663" s="7" t="s">
        <v>465</v>
      </c>
      <c r="B663" s="8" t="s">
        <v>78</v>
      </c>
      <c r="C663" s="8" t="s">
        <v>19</v>
      </c>
      <c r="D663" s="8" t="s">
        <v>469</v>
      </c>
      <c r="E663" s="8"/>
      <c r="F663" s="25">
        <f>F664</f>
        <v>50</v>
      </c>
      <c r="G663" s="25"/>
      <c r="H663" s="25"/>
      <c r="I663" s="25"/>
      <c r="J663" s="25"/>
      <c r="K663" s="50">
        <f>K664</f>
        <v>50</v>
      </c>
      <c r="L663" s="9">
        <v>50</v>
      </c>
      <c r="M663" s="35">
        <f t="shared" si="408"/>
        <v>0</v>
      </c>
      <c r="N663" s="25">
        <f>N664</f>
        <v>0</v>
      </c>
      <c r="O663" s="25"/>
      <c r="P663" s="25"/>
      <c r="Q663" s="25">
        <f>Q664</f>
        <v>0</v>
      </c>
      <c r="R663" s="9">
        <v>50</v>
      </c>
      <c r="S663" s="25">
        <f>S664</f>
        <v>0</v>
      </c>
      <c r="T663" s="25"/>
      <c r="U663" s="25"/>
      <c r="V663" s="25">
        <f>V664</f>
        <v>0</v>
      </c>
      <c r="W663" s="9">
        <v>500</v>
      </c>
      <c r="X663" s="2"/>
    </row>
    <row r="664" spans="1:24" outlineLevel="5">
      <c r="A664" s="7" t="s">
        <v>332</v>
      </c>
      <c r="B664" s="8" t="s">
        <v>78</v>
      </c>
      <c r="C664" s="8" t="s">
        <v>19</v>
      </c>
      <c r="D664" s="8" t="s">
        <v>469</v>
      </c>
      <c r="E664" s="8"/>
      <c r="F664" s="25">
        <f>F665</f>
        <v>50</v>
      </c>
      <c r="G664" s="25"/>
      <c r="H664" s="25"/>
      <c r="I664" s="25"/>
      <c r="J664" s="25"/>
      <c r="K664" s="50">
        <f>K665</f>
        <v>50</v>
      </c>
      <c r="L664" s="9">
        <v>50</v>
      </c>
      <c r="M664" s="35">
        <f t="shared" si="408"/>
        <v>0</v>
      </c>
      <c r="N664" s="25">
        <f>N665</f>
        <v>0</v>
      </c>
      <c r="O664" s="25"/>
      <c r="P664" s="25"/>
      <c r="Q664" s="25">
        <f>Q665</f>
        <v>0</v>
      </c>
      <c r="R664" s="9">
        <v>50</v>
      </c>
      <c r="S664" s="25">
        <f>S665</f>
        <v>0</v>
      </c>
      <c r="T664" s="25"/>
      <c r="U664" s="25"/>
      <c r="V664" s="25">
        <f>V665</f>
        <v>0</v>
      </c>
      <c r="W664" s="9">
        <v>500</v>
      </c>
      <c r="X664" s="2"/>
    </row>
    <row r="665" spans="1:24" ht="25.5" outlineLevel="6">
      <c r="A665" s="7" t="s">
        <v>67</v>
      </c>
      <c r="B665" s="8" t="s">
        <v>78</v>
      </c>
      <c r="C665" s="8" t="s">
        <v>19</v>
      </c>
      <c r="D665" s="8" t="s">
        <v>469</v>
      </c>
      <c r="E665" s="8" t="s">
        <v>68</v>
      </c>
      <c r="F665" s="25">
        <v>50</v>
      </c>
      <c r="G665" s="25"/>
      <c r="H665" s="25"/>
      <c r="I665" s="25"/>
      <c r="J665" s="25"/>
      <c r="K665" s="50">
        <f t="shared" ref="K665" si="411">SUM(F665:J665)</f>
        <v>50</v>
      </c>
      <c r="L665" s="9">
        <v>50</v>
      </c>
      <c r="M665" s="35">
        <f t="shared" si="408"/>
        <v>0</v>
      </c>
      <c r="N665" s="25"/>
      <c r="O665" s="25"/>
      <c r="P665" s="25"/>
      <c r="Q665" s="30">
        <f t="shared" ref="Q665" si="412">SUM(N665:P665)</f>
        <v>0</v>
      </c>
      <c r="R665" s="9">
        <v>50</v>
      </c>
      <c r="S665" s="25"/>
      <c r="T665" s="25"/>
      <c r="U665" s="25"/>
      <c r="V665" s="30">
        <f t="shared" ref="V665" si="413">SUM(S665:U665)</f>
        <v>0</v>
      </c>
      <c r="W665" s="9">
        <v>500</v>
      </c>
      <c r="X665" s="2"/>
    </row>
    <row r="666" spans="1:24" outlineLevel="3">
      <c r="A666" s="7" t="s">
        <v>470</v>
      </c>
      <c r="B666" s="8"/>
      <c r="C666" s="8"/>
      <c r="D666" s="8" t="s">
        <v>471</v>
      </c>
      <c r="E666" s="8"/>
      <c r="F666" s="25">
        <f>F667</f>
        <v>1000</v>
      </c>
      <c r="G666" s="25"/>
      <c r="H666" s="25"/>
      <c r="I666" s="25"/>
      <c r="J666" s="25"/>
      <c r="K666" s="50">
        <f>K667</f>
        <v>1000</v>
      </c>
      <c r="L666" s="9">
        <v>1000</v>
      </c>
      <c r="M666" s="35">
        <f t="shared" si="408"/>
        <v>0</v>
      </c>
      <c r="N666" s="25">
        <f>N667</f>
        <v>0</v>
      </c>
      <c r="O666" s="25"/>
      <c r="P666" s="25"/>
      <c r="Q666" s="25">
        <f>Q667</f>
        <v>0</v>
      </c>
      <c r="R666" s="9">
        <v>500</v>
      </c>
      <c r="S666" s="25">
        <f>S667</f>
        <v>0</v>
      </c>
      <c r="T666" s="25"/>
      <c r="U666" s="25"/>
      <c r="V666" s="25">
        <f>V667</f>
        <v>0</v>
      </c>
      <c r="W666" s="9">
        <v>500</v>
      </c>
      <c r="X666" s="2"/>
    </row>
    <row r="667" spans="1:24" outlineLevel="4">
      <c r="A667" s="7" t="s">
        <v>465</v>
      </c>
      <c r="B667" s="8" t="s">
        <v>78</v>
      </c>
      <c r="C667" s="8" t="s">
        <v>19</v>
      </c>
      <c r="D667" s="8" t="s">
        <v>471</v>
      </c>
      <c r="E667" s="8"/>
      <c r="F667" s="25">
        <f>F668</f>
        <v>1000</v>
      </c>
      <c r="G667" s="25"/>
      <c r="H667" s="25"/>
      <c r="I667" s="25"/>
      <c r="J667" s="25"/>
      <c r="K667" s="50">
        <f>K668</f>
        <v>1000</v>
      </c>
      <c r="L667" s="9">
        <v>1000</v>
      </c>
      <c r="M667" s="35">
        <f t="shared" si="408"/>
        <v>0</v>
      </c>
      <c r="N667" s="25">
        <f>N668</f>
        <v>0</v>
      </c>
      <c r="O667" s="25"/>
      <c r="P667" s="25"/>
      <c r="Q667" s="25">
        <f>Q668</f>
        <v>0</v>
      </c>
      <c r="R667" s="9">
        <v>500</v>
      </c>
      <c r="S667" s="25">
        <f>S668</f>
        <v>0</v>
      </c>
      <c r="T667" s="25"/>
      <c r="U667" s="25"/>
      <c r="V667" s="25">
        <f>V668</f>
        <v>0</v>
      </c>
      <c r="W667" s="9">
        <v>500</v>
      </c>
      <c r="X667" s="2"/>
    </row>
    <row r="668" spans="1:24" outlineLevel="5">
      <c r="A668" s="7" t="s">
        <v>332</v>
      </c>
      <c r="B668" s="8" t="s">
        <v>78</v>
      </c>
      <c r="C668" s="8" t="s">
        <v>19</v>
      </c>
      <c r="D668" s="8" t="s">
        <v>471</v>
      </c>
      <c r="E668" s="8"/>
      <c r="F668" s="25">
        <f>F669</f>
        <v>1000</v>
      </c>
      <c r="G668" s="25"/>
      <c r="H668" s="25"/>
      <c r="I668" s="25"/>
      <c r="J668" s="25"/>
      <c r="K668" s="50">
        <f>K669</f>
        <v>1000</v>
      </c>
      <c r="L668" s="9">
        <v>1000</v>
      </c>
      <c r="M668" s="35">
        <f t="shared" si="408"/>
        <v>0</v>
      </c>
      <c r="N668" s="25">
        <f>N669</f>
        <v>0</v>
      </c>
      <c r="O668" s="25"/>
      <c r="P668" s="25"/>
      <c r="Q668" s="25">
        <f>Q669</f>
        <v>0</v>
      </c>
      <c r="R668" s="9">
        <v>500</v>
      </c>
      <c r="S668" s="25">
        <f>S669</f>
        <v>0</v>
      </c>
      <c r="T668" s="25"/>
      <c r="U668" s="25"/>
      <c r="V668" s="25">
        <f>V669</f>
        <v>0</v>
      </c>
      <c r="W668" s="9">
        <v>500</v>
      </c>
      <c r="X668" s="2"/>
    </row>
    <row r="669" spans="1:24" ht="25.5" outlineLevel="6">
      <c r="A669" s="7" t="s">
        <v>67</v>
      </c>
      <c r="B669" s="8" t="s">
        <v>78</v>
      </c>
      <c r="C669" s="8" t="s">
        <v>19</v>
      </c>
      <c r="D669" s="8" t="s">
        <v>471</v>
      </c>
      <c r="E669" s="8" t="s">
        <v>68</v>
      </c>
      <c r="F669" s="25">
        <v>1000</v>
      </c>
      <c r="G669" s="25"/>
      <c r="H669" s="25"/>
      <c r="I669" s="25"/>
      <c r="J669" s="25"/>
      <c r="K669" s="50">
        <f t="shared" ref="K669" si="414">SUM(F669:J669)</f>
        <v>1000</v>
      </c>
      <c r="L669" s="9">
        <v>1000</v>
      </c>
      <c r="M669" s="35">
        <f t="shared" si="408"/>
        <v>0</v>
      </c>
      <c r="N669" s="25"/>
      <c r="O669" s="25"/>
      <c r="P669" s="25"/>
      <c r="Q669" s="30">
        <f t="shared" ref="Q669" si="415">SUM(N669:P669)</f>
        <v>0</v>
      </c>
      <c r="R669" s="9">
        <v>500</v>
      </c>
      <c r="S669" s="25"/>
      <c r="T669" s="25"/>
      <c r="U669" s="25"/>
      <c r="V669" s="30">
        <f t="shared" ref="V669" si="416">SUM(S669:U669)</f>
        <v>0</v>
      </c>
      <c r="W669" s="9">
        <v>500</v>
      </c>
      <c r="X669" s="2"/>
    </row>
    <row r="670" spans="1:24" s="18" customFormat="1" ht="25.5">
      <c r="A670" s="14" t="s">
        <v>472</v>
      </c>
      <c r="B670" s="15"/>
      <c r="C670" s="15"/>
      <c r="D670" s="15" t="s">
        <v>473</v>
      </c>
      <c r="E670" s="15"/>
      <c r="F670" s="24">
        <f>F671</f>
        <v>2615.73</v>
      </c>
      <c r="G670" s="24"/>
      <c r="H670" s="24"/>
      <c r="I670" s="24"/>
      <c r="J670" s="24"/>
      <c r="K670" s="49">
        <f>K671</f>
        <v>2991.3199999999997</v>
      </c>
      <c r="L670" s="16">
        <v>2991.32</v>
      </c>
      <c r="M670" s="35">
        <f t="shared" si="408"/>
        <v>0</v>
      </c>
      <c r="N670" s="24">
        <f>N671</f>
        <v>0</v>
      </c>
      <c r="O670" s="24"/>
      <c r="P670" s="24"/>
      <c r="Q670" s="24">
        <f>Q671</f>
        <v>0</v>
      </c>
      <c r="R670" s="16">
        <v>745.43</v>
      </c>
      <c r="S670" s="24">
        <f>S671</f>
        <v>0</v>
      </c>
      <c r="T670" s="24"/>
      <c r="U670" s="24"/>
      <c r="V670" s="24">
        <f>V671</f>
        <v>0</v>
      </c>
      <c r="W670" s="16">
        <v>745.43</v>
      </c>
      <c r="X670" s="17"/>
    </row>
    <row r="671" spans="1:24" ht="38.25" outlineLevel="2">
      <c r="A671" s="7" t="s">
        <v>474</v>
      </c>
      <c r="B671" s="8"/>
      <c r="C671" s="8"/>
      <c r="D671" s="8" t="s">
        <v>475</v>
      </c>
      <c r="E671" s="8"/>
      <c r="F671" s="25">
        <f>F672+F676+F681+F685</f>
        <v>2615.73</v>
      </c>
      <c r="G671" s="25"/>
      <c r="H671" s="25"/>
      <c r="I671" s="25"/>
      <c r="J671" s="25"/>
      <c r="K671" s="50">
        <f>K672+K676+K681+K685</f>
        <v>2991.3199999999997</v>
      </c>
      <c r="L671" s="9">
        <v>2991.32</v>
      </c>
      <c r="M671" s="35">
        <f t="shared" si="408"/>
        <v>0</v>
      </c>
      <c r="N671" s="25">
        <f>N672+N676+N681+N685</f>
        <v>0</v>
      </c>
      <c r="O671" s="25"/>
      <c r="P671" s="25"/>
      <c r="Q671" s="25">
        <f>Q672+Q676+Q681+Q685</f>
        <v>0</v>
      </c>
      <c r="R671" s="9">
        <v>745.43</v>
      </c>
      <c r="S671" s="25">
        <f>S672+S676+S681+S685</f>
        <v>0</v>
      </c>
      <c r="T671" s="25"/>
      <c r="U671" s="25"/>
      <c r="V671" s="25">
        <f>V672+V676+V681+V685</f>
        <v>0</v>
      </c>
      <c r="W671" s="9">
        <v>745.43</v>
      </c>
      <c r="X671" s="2"/>
    </row>
    <row r="672" spans="1:24" ht="38.25" outlineLevel="3">
      <c r="A672" s="7" t="s">
        <v>716</v>
      </c>
      <c r="B672" s="8"/>
      <c r="C672" s="8"/>
      <c r="D672" s="8" t="s">
        <v>476</v>
      </c>
      <c r="E672" s="8"/>
      <c r="F672" s="25">
        <f>F673</f>
        <v>0</v>
      </c>
      <c r="G672" s="25"/>
      <c r="H672" s="25"/>
      <c r="I672" s="25"/>
      <c r="J672" s="25"/>
      <c r="K672" s="50">
        <f>K673</f>
        <v>375.59</v>
      </c>
      <c r="L672" s="9">
        <v>375.59</v>
      </c>
      <c r="M672" s="35">
        <f t="shared" si="408"/>
        <v>0</v>
      </c>
      <c r="N672" s="25">
        <f>N673</f>
        <v>0</v>
      </c>
      <c r="O672" s="25"/>
      <c r="P672" s="25"/>
      <c r="Q672" s="25">
        <f>Q673</f>
        <v>0</v>
      </c>
      <c r="R672" s="9">
        <v>0</v>
      </c>
      <c r="S672" s="25">
        <f>S673</f>
        <v>0</v>
      </c>
      <c r="T672" s="25"/>
      <c r="U672" s="25"/>
      <c r="V672" s="25">
        <f>V673</f>
        <v>0</v>
      </c>
      <c r="W672" s="9">
        <v>0</v>
      </c>
      <c r="X672" s="2"/>
    </row>
    <row r="673" spans="1:24" outlineLevel="4">
      <c r="A673" s="7" t="s">
        <v>477</v>
      </c>
      <c r="B673" s="8" t="s">
        <v>78</v>
      </c>
      <c r="C673" s="8" t="s">
        <v>26</v>
      </c>
      <c r="D673" s="8" t="s">
        <v>476</v>
      </c>
      <c r="E673" s="8"/>
      <c r="F673" s="25">
        <f>F674</f>
        <v>0</v>
      </c>
      <c r="G673" s="25"/>
      <c r="H673" s="25"/>
      <c r="I673" s="25"/>
      <c r="J673" s="25"/>
      <c r="K673" s="50">
        <f>K674</f>
        <v>375.59</v>
      </c>
      <c r="L673" s="9">
        <v>375.59</v>
      </c>
      <c r="M673" s="35">
        <f t="shared" si="408"/>
        <v>0</v>
      </c>
      <c r="N673" s="25">
        <f>N674</f>
        <v>0</v>
      </c>
      <c r="O673" s="25"/>
      <c r="P673" s="25"/>
      <c r="Q673" s="25">
        <f>Q674</f>
        <v>0</v>
      </c>
      <c r="R673" s="9">
        <v>0</v>
      </c>
      <c r="S673" s="25">
        <f>S674</f>
        <v>0</v>
      </c>
      <c r="T673" s="25"/>
      <c r="U673" s="25"/>
      <c r="V673" s="25">
        <f>V674</f>
        <v>0</v>
      </c>
      <c r="W673" s="9">
        <v>0</v>
      </c>
      <c r="X673" s="2"/>
    </row>
    <row r="674" spans="1:24" outlineLevel="5">
      <c r="A674" s="7" t="s">
        <v>332</v>
      </c>
      <c r="B674" s="8" t="s">
        <v>78</v>
      </c>
      <c r="C674" s="8" t="s">
        <v>26</v>
      </c>
      <c r="D674" s="8" t="s">
        <v>476</v>
      </c>
      <c r="E674" s="8"/>
      <c r="F674" s="25">
        <f>F675</f>
        <v>0</v>
      </c>
      <c r="G674" s="25"/>
      <c r="H674" s="25"/>
      <c r="I674" s="25"/>
      <c r="J674" s="25"/>
      <c r="K674" s="50">
        <f>K675</f>
        <v>375.59</v>
      </c>
      <c r="L674" s="9">
        <v>375.59</v>
      </c>
      <c r="M674" s="35">
        <f t="shared" si="408"/>
        <v>0</v>
      </c>
      <c r="N674" s="25">
        <f>N675</f>
        <v>0</v>
      </c>
      <c r="O674" s="25"/>
      <c r="P674" s="25"/>
      <c r="Q674" s="25">
        <f>Q675</f>
        <v>0</v>
      </c>
      <c r="R674" s="9">
        <v>0</v>
      </c>
      <c r="S674" s="25">
        <f>S675</f>
        <v>0</v>
      </c>
      <c r="T674" s="25"/>
      <c r="U674" s="25"/>
      <c r="V674" s="25">
        <f>V675</f>
        <v>0</v>
      </c>
      <c r="W674" s="9">
        <v>0</v>
      </c>
      <c r="X674" s="2"/>
    </row>
    <row r="675" spans="1:24" ht="51" outlineLevel="6">
      <c r="A675" s="7" t="s">
        <v>53</v>
      </c>
      <c r="B675" s="8" t="s">
        <v>78</v>
      </c>
      <c r="C675" s="8" t="s">
        <v>26</v>
      </c>
      <c r="D675" s="8" t="s">
        <v>476</v>
      </c>
      <c r="E675" s="8" t="s">
        <v>54</v>
      </c>
      <c r="F675" s="25"/>
      <c r="G675" s="25">
        <v>375.59</v>
      </c>
      <c r="H675" s="25"/>
      <c r="I675" s="25"/>
      <c r="J675" s="25"/>
      <c r="K675" s="50">
        <f t="shared" ref="K675" si="417">SUM(F675:J675)</f>
        <v>375.59</v>
      </c>
      <c r="L675" s="9">
        <v>375.59</v>
      </c>
      <c r="M675" s="35">
        <f t="shared" si="408"/>
        <v>0</v>
      </c>
      <c r="N675" s="25"/>
      <c r="O675" s="25"/>
      <c r="P675" s="25"/>
      <c r="Q675" s="30">
        <f t="shared" ref="Q675" si="418">SUM(N675:P675)</f>
        <v>0</v>
      </c>
      <c r="R675" s="9">
        <v>0</v>
      </c>
      <c r="S675" s="25"/>
      <c r="T675" s="25"/>
      <c r="U675" s="25"/>
      <c r="V675" s="30">
        <f t="shared" ref="V675" si="419">SUM(S675:U675)</f>
        <v>0</v>
      </c>
      <c r="W675" s="9">
        <v>0</v>
      </c>
      <c r="X675" s="2"/>
    </row>
    <row r="676" spans="1:24" ht="25.5" outlineLevel="3">
      <c r="A676" s="7" t="s">
        <v>478</v>
      </c>
      <c r="B676" s="8"/>
      <c r="C676" s="8"/>
      <c r="D676" s="8" t="s">
        <v>479</v>
      </c>
      <c r="E676" s="8"/>
      <c r="F676" s="25">
        <f>F677</f>
        <v>321.3</v>
      </c>
      <c r="G676" s="25"/>
      <c r="H676" s="25"/>
      <c r="I676" s="25"/>
      <c r="J676" s="25"/>
      <c r="K676" s="50">
        <f>K677</f>
        <v>321.3</v>
      </c>
      <c r="L676" s="9">
        <v>321.3</v>
      </c>
      <c r="M676" s="35">
        <f t="shared" si="408"/>
        <v>0</v>
      </c>
      <c r="N676" s="25">
        <f>N677</f>
        <v>0</v>
      </c>
      <c r="O676" s="25"/>
      <c r="P676" s="25"/>
      <c r="Q676" s="25">
        <f>Q677</f>
        <v>0</v>
      </c>
      <c r="R676" s="9">
        <v>0</v>
      </c>
      <c r="S676" s="25">
        <f>S677</f>
        <v>0</v>
      </c>
      <c r="T676" s="25"/>
      <c r="U676" s="25"/>
      <c r="V676" s="25">
        <f>V677</f>
        <v>0</v>
      </c>
      <c r="W676" s="9">
        <v>0</v>
      </c>
      <c r="X676" s="2"/>
    </row>
    <row r="677" spans="1:24" outlineLevel="4">
      <c r="A677" s="7" t="s">
        <v>477</v>
      </c>
      <c r="B677" s="8" t="s">
        <v>78</v>
      </c>
      <c r="C677" s="8" t="s">
        <v>26</v>
      </c>
      <c r="D677" s="8" t="s">
        <v>479</v>
      </c>
      <c r="E677" s="8"/>
      <c r="F677" s="25">
        <f>F678</f>
        <v>321.3</v>
      </c>
      <c r="G677" s="25"/>
      <c r="H677" s="25"/>
      <c r="I677" s="25"/>
      <c r="J677" s="25"/>
      <c r="K677" s="50">
        <f>K678</f>
        <v>321.3</v>
      </c>
      <c r="L677" s="9">
        <v>321.3</v>
      </c>
      <c r="M677" s="35">
        <f t="shared" si="408"/>
        <v>0</v>
      </c>
      <c r="N677" s="25">
        <f>N678</f>
        <v>0</v>
      </c>
      <c r="O677" s="25"/>
      <c r="P677" s="25"/>
      <c r="Q677" s="25">
        <f>Q678</f>
        <v>0</v>
      </c>
      <c r="R677" s="9">
        <v>0</v>
      </c>
      <c r="S677" s="25">
        <f>S678</f>
        <v>0</v>
      </c>
      <c r="T677" s="25"/>
      <c r="U677" s="25"/>
      <c r="V677" s="25">
        <f>V678</f>
        <v>0</v>
      </c>
      <c r="W677" s="9">
        <v>0</v>
      </c>
      <c r="X677" s="2"/>
    </row>
    <row r="678" spans="1:24" outlineLevel="5">
      <c r="A678" s="7" t="s">
        <v>332</v>
      </c>
      <c r="B678" s="8" t="s">
        <v>78</v>
      </c>
      <c r="C678" s="8" t="s">
        <v>26</v>
      </c>
      <c r="D678" s="8" t="s">
        <v>479</v>
      </c>
      <c r="E678" s="8"/>
      <c r="F678" s="25">
        <f>F679+F680</f>
        <v>321.3</v>
      </c>
      <c r="G678" s="25"/>
      <c r="H678" s="25"/>
      <c r="I678" s="25"/>
      <c r="J678" s="25"/>
      <c r="K678" s="50">
        <f>K679+K680</f>
        <v>321.3</v>
      </c>
      <c r="L678" s="9">
        <v>321.3</v>
      </c>
      <c r="M678" s="35">
        <f t="shared" si="408"/>
        <v>0</v>
      </c>
      <c r="N678" s="25">
        <f>N679+N680</f>
        <v>0</v>
      </c>
      <c r="O678" s="25"/>
      <c r="P678" s="25"/>
      <c r="Q678" s="25">
        <f>Q679+Q680</f>
        <v>0</v>
      </c>
      <c r="R678" s="9">
        <v>0</v>
      </c>
      <c r="S678" s="25">
        <f>S679+S680</f>
        <v>0</v>
      </c>
      <c r="T678" s="25"/>
      <c r="U678" s="25"/>
      <c r="V678" s="25">
        <f>V679+V680</f>
        <v>0</v>
      </c>
      <c r="W678" s="9">
        <v>0</v>
      </c>
      <c r="X678" s="2"/>
    </row>
    <row r="679" spans="1:24" ht="25.5" outlineLevel="6">
      <c r="A679" s="7" t="s">
        <v>67</v>
      </c>
      <c r="B679" s="8" t="s">
        <v>78</v>
      </c>
      <c r="C679" s="8" t="s">
        <v>26</v>
      </c>
      <c r="D679" s="8" t="s">
        <v>479</v>
      </c>
      <c r="E679" s="8" t="s">
        <v>68</v>
      </c>
      <c r="F679" s="25"/>
      <c r="G679" s="25">
        <v>321.3</v>
      </c>
      <c r="H679" s="25"/>
      <c r="I679" s="25"/>
      <c r="J679" s="25"/>
      <c r="K679" s="50">
        <f t="shared" ref="K679:K680" si="420">SUM(F679:J679)</f>
        <v>321.3</v>
      </c>
      <c r="L679" s="9">
        <v>321.3</v>
      </c>
      <c r="M679" s="35">
        <f t="shared" si="408"/>
        <v>0</v>
      </c>
      <c r="N679" s="25"/>
      <c r="O679" s="25"/>
      <c r="P679" s="25"/>
      <c r="Q679" s="30">
        <f t="shared" ref="Q679:Q680" si="421">SUM(N679:P679)</f>
        <v>0</v>
      </c>
      <c r="R679" s="9">
        <v>0</v>
      </c>
      <c r="S679" s="25"/>
      <c r="T679" s="25"/>
      <c r="U679" s="25"/>
      <c r="V679" s="30">
        <f t="shared" ref="V679:V680" si="422">SUM(S679:U679)</f>
        <v>0</v>
      </c>
      <c r="W679" s="9">
        <v>0</v>
      </c>
      <c r="X679" s="2"/>
    </row>
    <row r="680" spans="1:24" outlineLevel="6">
      <c r="A680" s="7" t="s">
        <v>384</v>
      </c>
      <c r="B680" s="8" t="s">
        <v>78</v>
      </c>
      <c r="C680" s="8" t="s">
        <v>26</v>
      </c>
      <c r="D680" s="8" t="s">
        <v>479</v>
      </c>
      <c r="E680" s="8" t="s">
        <v>385</v>
      </c>
      <c r="F680" s="25">
        <v>321.3</v>
      </c>
      <c r="G680" s="25">
        <v>-321.3</v>
      </c>
      <c r="H680" s="25"/>
      <c r="I680" s="25"/>
      <c r="J680" s="25"/>
      <c r="K680" s="50">
        <f t="shared" si="420"/>
        <v>0</v>
      </c>
      <c r="L680" s="9">
        <v>0</v>
      </c>
      <c r="M680" s="35">
        <f t="shared" si="408"/>
        <v>0</v>
      </c>
      <c r="N680" s="25"/>
      <c r="O680" s="25"/>
      <c r="P680" s="25"/>
      <c r="Q680" s="30">
        <f t="shared" si="421"/>
        <v>0</v>
      </c>
      <c r="R680" s="9">
        <v>0</v>
      </c>
      <c r="S680" s="25"/>
      <c r="T680" s="25"/>
      <c r="U680" s="25"/>
      <c r="V680" s="30">
        <f t="shared" si="422"/>
        <v>0</v>
      </c>
      <c r="W680" s="9">
        <v>0</v>
      </c>
      <c r="X680" s="2"/>
    </row>
    <row r="681" spans="1:24" outlineLevel="3">
      <c r="A681" s="7" t="s">
        <v>480</v>
      </c>
      <c r="B681" s="8"/>
      <c r="C681" s="8"/>
      <c r="D681" s="8" t="s">
        <v>481</v>
      </c>
      <c r="E681" s="8"/>
      <c r="F681" s="25">
        <f>F682</f>
        <v>745.43</v>
      </c>
      <c r="G681" s="25"/>
      <c r="H681" s="25"/>
      <c r="I681" s="25"/>
      <c r="J681" s="25"/>
      <c r="K681" s="50">
        <f>K682</f>
        <v>745.43</v>
      </c>
      <c r="L681" s="9">
        <v>745.43</v>
      </c>
      <c r="M681" s="35">
        <f t="shared" si="408"/>
        <v>0</v>
      </c>
      <c r="N681" s="25">
        <f>N682</f>
        <v>0</v>
      </c>
      <c r="O681" s="25"/>
      <c r="P681" s="25"/>
      <c r="Q681" s="25">
        <f>Q682</f>
        <v>0</v>
      </c>
      <c r="R681" s="9">
        <v>745.43</v>
      </c>
      <c r="S681" s="25">
        <f>S682</f>
        <v>0</v>
      </c>
      <c r="T681" s="25"/>
      <c r="U681" s="25"/>
      <c r="V681" s="25">
        <f>V682</f>
        <v>0</v>
      </c>
      <c r="W681" s="9">
        <v>745.43</v>
      </c>
      <c r="X681" s="2"/>
    </row>
    <row r="682" spans="1:24" outlineLevel="4">
      <c r="A682" s="7" t="s">
        <v>477</v>
      </c>
      <c r="B682" s="8" t="s">
        <v>78</v>
      </c>
      <c r="C682" s="8" t="s">
        <v>26</v>
      </c>
      <c r="D682" s="8" t="s">
        <v>481</v>
      </c>
      <c r="E682" s="8"/>
      <c r="F682" s="25">
        <f>F683</f>
        <v>745.43</v>
      </c>
      <c r="G682" s="25"/>
      <c r="H682" s="25"/>
      <c r="I682" s="25"/>
      <c r="J682" s="25"/>
      <c r="K682" s="50">
        <f>K683</f>
        <v>745.43</v>
      </c>
      <c r="L682" s="9">
        <v>745.43</v>
      </c>
      <c r="M682" s="35">
        <f t="shared" si="408"/>
        <v>0</v>
      </c>
      <c r="N682" s="25">
        <f>N683</f>
        <v>0</v>
      </c>
      <c r="O682" s="25"/>
      <c r="P682" s="25"/>
      <c r="Q682" s="25">
        <f>Q683</f>
        <v>0</v>
      </c>
      <c r="R682" s="9">
        <v>745.43</v>
      </c>
      <c r="S682" s="25">
        <f>S683</f>
        <v>0</v>
      </c>
      <c r="T682" s="25"/>
      <c r="U682" s="25"/>
      <c r="V682" s="25">
        <f>V683</f>
        <v>0</v>
      </c>
      <c r="W682" s="9">
        <v>745.43</v>
      </c>
      <c r="X682" s="2"/>
    </row>
    <row r="683" spans="1:24" outlineLevel="5">
      <c r="A683" s="7" t="s">
        <v>332</v>
      </c>
      <c r="B683" s="8" t="s">
        <v>78</v>
      </c>
      <c r="C683" s="8" t="s">
        <v>26</v>
      </c>
      <c r="D683" s="8" t="s">
        <v>481</v>
      </c>
      <c r="E683" s="8"/>
      <c r="F683" s="25">
        <f>F684</f>
        <v>745.43</v>
      </c>
      <c r="G683" s="25"/>
      <c r="H683" s="25"/>
      <c r="I683" s="25"/>
      <c r="J683" s="25"/>
      <c r="K683" s="50">
        <f>K684</f>
        <v>745.43</v>
      </c>
      <c r="L683" s="9">
        <v>745.43</v>
      </c>
      <c r="M683" s="35">
        <f t="shared" si="408"/>
        <v>0</v>
      </c>
      <c r="N683" s="25">
        <f>N684</f>
        <v>0</v>
      </c>
      <c r="O683" s="25"/>
      <c r="P683" s="25"/>
      <c r="Q683" s="25">
        <f>Q684</f>
        <v>0</v>
      </c>
      <c r="R683" s="9">
        <v>745.43</v>
      </c>
      <c r="S683" s="25">
        <f>S684</f>
        <v>0</v>
      </c>
      <c r="T683" s="25"/>
      <c r="U683" s="25"/>
      <c r="V683" s="25">
        <f>V684</f>
        <v>0</v>
      </c>
      <c r="W683" s="9">
        <v>745.43</v>
      </c>
      <c r="X683" s="2"/>
    </row>
    <row r="684" spans="1:24" ht="25.5" outlineLevel="6">
      <c r="A684" s="7" t="s">
        <v>67</v>
      </c>
      <c r="B684" s="8" t="s">
        <v>78</v>
      </c>
      <c r="C684" s="8" t="s">
        <v>26</v>
      </c>
      <c r="D684" s="8" t="s">
        <v>481</v>
      </c>
      <c r="E684" s="8" t="s">
        <v>68</v>
      </c>
      <c r="F684" s="25">
        <v>745.43</v>
      </c>
      <c r="G684" s="25"/>
      <c r="H684" s="25"/>
      <c r="I684" s="25"/>
      <c r="J684" s="25"/>
      <c r="K684" s="50">
        <f t="shared" ref="K684" si="423">SUM(F684:J684)</f>
        <v>745.43</v>
      </c>
      <c r="L684" s="9">
        <v>745.43</v>
      </c>
      <c r="M684" s="35">
        <f t="shared" si="408"/>
        <v>0</v>
      </c>
      <c r="N684" s="25"/>
      <c r="O684" s="25"/>
      <c r="P684" s="25"/>
      <c r="Q684" s="30">
        <f t="shared" ref="Q684" si="424">SUM(N684:P684)</f>
        <v>0</v>
      </c>
      <c r="R684" s="9">
        <v>745.43</v>
      </c>
      <c r="S684" s="25"/>
      <c r="T684" s="25"/>
      <c r="U684" s="25"/>
      <c r="V684" s="30">
        <f t="shared" ref="V684" si="425">SUM(S684:U684)</f>
        <v>0</v>
      </c>
      <c r="W684" s="9">
        <v>745.43</v>
      </c>
      <c r="X684" s="2"/>
    </row>
    <row r="685" spans="1:24" ht="25.5" outlineLevel="3">
      <c r="A685" s="7" t="s">
        <v>482</v>
      </c>
      <c r="B685" s="8"/>
      <c r="C685" s="8"/>
      <c r="D685" s="8" t="s">
        <v>483</v>
      </c>
      <c r="E685" s="8"/>
      <c r="F685" s="25">
        <f>F686</f>
        <v>1549</v>
      </c>
      <c r="G685" s="25"/>
      <c r="H685" s="25"/>
      <c r="I685" s="25"/>
      <c r="J685" s="25"/>
      <c r="K685" s="50">
        <f>K686</f>
        <v>1549</v>
      </c>
      <c r="L685" s="9">
        <v>1549</v>
      </c>
      <c r="M685" s="35">
        <f t="shared" si="408"/>
        <v>0</v>
      </c>
      <c r="N685" s="25">
        <f>N686</f>
        <v>0</v>
      </c>
      <c r="O685" s="25"/>
      <c r="P685" s="25"/>
      <c r="Q685" s="25">
        <f>Q686</f>
        <v>0</v>
      </c>
      <c r="R685" s="9">
        <v>0</v>
      </c>
      <c r="S685" s="25">
        <f>S686</f>
        <v>0</v>
      </c>
      <c r="T685" s="25"/>
      <c r="U685" s="25"/>
      <c r="V685" s="25">
        <f>V686</f>
        <v>0</v>
      </c>
      <c r="W685" s="9">
        <v>0</v>
      </c>
      <c r="X685" s="2"/>
    </row>
    <row r="686" spans="1:24" outlineLevel="4">
      <c r="A686" s="7" t="s">
        <v>477</v>
      </c>
      <c r="B686" s="8" t="s">
        <v>78</v>
      </c>
      <c r="C686" s="8" t="s">
        <v>26</v>
      </c>
      <c r="D686" s="8" t="s">
        <v>483</v>
      </c>
      <c r="E686" s="8"/>
      <c r="F686" s="25">
        <f>F687</f>
        <v>1549</v>
      </c>
      <c r="G686" s="25"/>
      <c r="H686" s="25"/>
      <c r="I686" s="25"/>
      <c r="J686" s="25"/>
      <c r="K686" s="50">
        <f>K687</f>
        <v>1549</v>
      </c>
      <c r="L686" s="9">
        <v>1549</v>
      </c>
      <c r="M686" s="35">
        <f t="shared" si="408"/>
        <v>0</v>
      </c>
      <c r="N686" s="25">
        <f>N687</f>
        <v>0</v>
      </c>
      <c r="O686" s="25"/>
      <c r="P686" s="25"/>
      <c r="Q686" s="25">
        <f>Q687</f>
        <v>0</v>
      </c>
      <c r="R686" s="9">
        <v>0</v>
      </c>
      <c r="S686" s="25">
        <f>S687</f>
        <v>0</v>
      </c>
      <c r="T686" s="25"/>
      <c r="U686" s="25"/>
      <c r="V686" s="25">
        <f>V687</f>
        <v>0</v>
      </c>
      <c r="W686" s="9">
        <v>0</v>
      </c>
      <c r="X686" s="2"/>
    </row>
    <row r="687" spans="1:24" outlineLevel="5">
      <c r="A687" s="7" t="s">
        <v>332</v>
      </c>
      <c r="B687" s="8" t="s">
        <v>78</v>
      </c>
      <c r="C687" s="8" t="s">
        <v>26</v>
      </c>
      <c r="D687" s="8" t="s">
        <v>483</v>
      </c>
      <c r="E687" s="8"/>
      <c r="F687" s="25">
        <f>F688+F689</f>
        <v>1549</v>
      </c>
      <c r="G687" s="25"/>
      <c r="H687" s="25"/>
      <c r="I687" s="25"/>
      <c r="J687" s="25"/>
      <c r="K687" s="50">
        <f>K688+K689</f>
        <v>1549</v>
      </c>
      <c r="L687" s="9">
        <v>1549</v>
      </c>
      <c r="M687" s="35">
        <f t="shared" si="408"/>
        <v>0</v>
      </c>
      <c r="N687" s="25">
        <f>N688+N689</f>
        <v>0</v>
      </c>
      <c r="O687" s="25"/>
      <c r="P687" s="25"/>
      <c r="Q687" s="25">
        <f>Q688+Q689</f>
        <v>0</v>
      </c>
      <c r="R687" s="9">
        <v>0</v>
      </c>
      <c r="S687" s="25">
        <f>S688+S689</f>
        <v>0</v>
      </c>
      <c r="T687" s="25"/>
      <c r="U687" s="25"/>
      <c r="V687" s="25">
        <f>V688+V689</f>
        <v>0</v>
      </c>
      <c r="W687" s="9">
        <v>0</v>
      </c>
      <c r="X687" s="2"/>
    </row>
    <row r="688" spans="1:24" ht="25.5" outlineLevel="6">
      <c r="A688" s="7" t="s">
        <v>67</v>
      </c>
      <c r="B688" s="8" t="s">
        <v>78</v>
      </c>
      <c r="C688" s="8" t="s">
        <v>26</v>
      </c>
      <c r="D688" s="8" t="s">
        <v>483</v>
      </c>
      <c r="E688" s="8" t="s">
        <v>68</v>
      </c>
      <c r="F688" s="25">
        <v>137.75</v>
      </c>
      <c r="G688" s="25"/>
      <c r="H688" s="25"/>
      <c r="I688" s="25"/>
      <c r="J688" s="25"/>
      <c r="K688" s="50">
        <f t="shared" ref="K688:K689" si="426">SUM(F688:J688)</f>
        <v>137.75</v>
      </c>
      <c r="L688" s="9">
        <v>137.75</v>
      </c>
      <c r="M688" s="35">
        <f t="shared" si="408"/>
        <v>0</v>
      </c>
      <c r="N688" s="25"/>
      <c r="O688" s="25"/>
      <c r="P688" s="25"/>
      <c r="Q688" s="30">
        <f t="shared" ref="Q688:Q689" si="427">SUM(N688:P688)</f>
        <v>0</v>
      </c>
      <c r="R688" s="9">
        <v>0</v>
      </c>
      <c r="S688" s="25"/>
      <c r="T688" s="25"/>
      <c r="U688" s="25"/>
      <c r="V688" s="30">
        <f t="shared" ref="V688:V689" si="428">SUM(S688:U688)</f>
        <v>0</v>
      </c>
      <c r="W688" s="9">
        <v>0</v>
      </c>
      <c r="X688" s="2"/>
    </row>
    <row r="689" spans="1:24" outlineLevel="6">
      <c r="A689" s="7" t="s">
        <v>384</v>
      </c>
      <c r="B689" s="8" t="s">
        <v>78</v>
      </c>
      <c r="C689" s="8" t="s">
        <v>26</v>
      </c>
      <c r="D689" s="8" t="s">
        <v>483</v>
      </c>
      <c r="E689" s="8" t="s">
        <v>385</v>
      </c>
      <c r="F689" s="25">
        <v>1411.25</v>
      </c>
      <c r="G689" s="25"/>
      <c r="H689" s="25"/>
      <c r="I689" s="25"/>
      <c r="J689" s="25"/>
      <c r="K689" s="50">
        <f t="shared" si="426"/>
        <v>1411.25</v>
      </c>
      <c r="L689" s="9">
        <v>1411.25</v>
      </c>
      <c r="M689" s="35">
        <f t="shared" si="408"/>
        <v>0</v>
      </c>
      <c r="N689" s="25"/>
      <c r="O689" s="25"/>
      <c r="P689" s="25"/>
      <c r="Q689" s="30">
        <f t="shared" si="427"/>
        <v>0</v>
      </c>
      <c r="R689" s="9">
        <v>0</v>
      </c>
      <c r="S689" s="25"/>
      <c r="T689" s="25"/>
      <c r="U689" s="25"/>
      <c r="V689" s="30">
        <f t="shared" si="428"/>
        <v>0</v>
      </c>
      <c r="W689" s="9">
        <v>0</v>
      </c>
      <c r="X689" s="2"/>
    </row>
    <row r="690" spans="1:24" s="18" customFormat="1" ht="25.5">
      <c r="A690" s="14" t="s">
        <v>484</v>
      </c>
      <c r="B690" s="15"/>
      <c r="C690" s="15"/>
      <c r="D690" s="15" t="s">
        <v>485</v>
      </c>
      <c r="E690" s="15"/>
      <c r="F690" s="24">
        <f>F691+F700</f>
        <v>2379.7399999999998</v>
      </c>
      <c r="G690" s="24"/>
      <c r="H690" s="24"/>
      <c r="I690" s="24"/>
      <c r="J690" s="24"/>
      <c r="K690" s="49">
        <f>K691+K700</f>
        <v>7065.8700000000008</v>
      </c>
      <c r="L690" s="16">
        <v>7065.8649999999998</v>
      </c>
      <c r="M690" s="35">
        <f t="shared" si="408"/>
        <v>-5.0000000010186341E-3</v>
      </c>
      <c r="N690" s="24">
        <f>N691+N700</f>
        <v>0</v>
      </c>
      <c r="O690" s="24"/>
      <c r="P690" s="24"/>
      <c r="Q690" s="24">
        <f>Q691+Q700</f>
        <v>0</v>
      </c>
      <c r="R690" s="16">
        <v>3928</v>
      </c>
      <c r="S690" s="24">
        <f>S691+S700</f>
        <v>0</v>
      </c>
      <c r="T690" s="24"/>
      <c r="U690" s="24"/>
      <c r="V690" s="24">
        <f>V691+V700</f>
        <v>0</v>
      </c>
      <c r="W690" s="16">
        <v>3928</v>
      </c>
      <c r="X690" s="17"/>
    </row>
    <row r="691" spans="1:24" ht="38.25" outlineLevel="2">
      <c r="A691" s="7" t="s">
        <v>486</v>
      </c>
      <c r="B691" s="8"/>
      <c r="C691" s="8"/>
      <c r="D691" s="8" t="s">
        <v>487</v>
      </c>
      <c r="E691" s="8"/>
      <c r="F691" s="25">
        <f>F692+F696</f>
        <v>0</v>
      </c>
      <c r="G691" s="25"/>
      <c r="H691" s="25"/>
      <c r="I691" s="25"/>
      <c r="J691" s="25"/>
      <c r="K691" s="50">
        <f>K692+K696</f>
        <v>1444.44</v>
      </c>
      <c r="L691" s="9">
        <v>1444.44</v>
      </c>
      <c r="M691" s="35">
        <f t="shared" si="408"/>
        <v>0</v>
      </c>
      <c r="N691" s="25">
        <f>N692+N696</f>
        <v>0</v>
      </c>
      <c r="O691" s="25"/>
      <c r="P691" s="25"/>
      <c r="Q691" s="25">
        <f>Q692+Q696</f>
        <v>0</v>
      </c>
      <c r="R691" s="9">
        <v>0</v>
      </c>
      <c r="S691" s="25">
        <f>S692+S696</f>
        <v>0</v>
      </c>
      <c r="T691" s="25"/>
      <c r="U691" s="25"/>
      <c r="V691" s="25">
        <f>V692+V696</f>
        <v>0</v>
      </c>
      <c r="W691" s="9">
        <v>0</v>
      </c>
      <c r="X691" s="2"/>
    </row>
    <row r="692" spans="1:24" ht="63.75" outlineLevel="3">
      <c r="A692" s="7" t="s">
        <v>419</v>
      </c>
      <c r="B692" s="8"/>
      <c r="C692" s="8"/>
      <c r="D692" s="8" t="s">
        <v>488</v>
      </c>
      <c r="E692" s="8"/>
      <c r="F692" s="25">
        <f>F693</f>
        <v>0</v>
      </c>
      <c r="G692" s="25"/>
      <c r="H692" s="25"/>
      <c r="I692" s="25"/>
      <c r="J692" s="25"/>
      <c r="K692" s="50">
        <f>K693</f>
        <v>144.44</v>
      </c>
      <c r="L692" s="9">
        <v>144.44</v>
      </c>
      <c r="M692" s="35">
        <f t="shared" si="408"/>
        <v>0</v>
      </c>
      <c r="N692" s="25">
        <f>N693</f>
        <v>0</v>
      </c>
      <c r="O692" s="25"/>
      <c r="P692" s="25"/>
      <c r="Q692" s="25">
        <f>Q693</f>
        <v>0</v>
      </c>
      <c r="R692" s="9">
        <v>0</v>
      </c>
      <c r="S692" s="25">
        <f>S693</f>
        <v>0</v>
      </c>
      <c r="T692" s="25"/>
      <c r="U692" s="25"/>
      <c r="V692" s="25">
        <f>V693</f>
        <v>0</v>
      </c>
      <c r="W692" s="9">
        <v>0</v>
      </c>
      <c r="X692" s="2"/>
    </row>
    <row r="693" spans="1:24" outlineLevel="4">
      <c r="A693" s="7" t="s">
        <v>421</v>
      </c>
      <c r="B693" s="8" t="s">
        <v>167</v>
      </c>
      <c r="C693" s="8" t="s">
        <v>66</v>
      </c>
      <c r="D693" s="8" t="s">
        <v>488</v>
      </c>
      <c r="E693" s="8"/>
      <c r="F693" s="25">
        <f>F694</f>
        <v>0</v>
      </c>
      <c r="G693" s="25"/>
      <c r="H693" s="25"/>
      <c r="I693" s="25"/>
      <c r="J693" s="25"/>
      <c r="K693" s="50">
        <f>K694</f>
        <v>144.44</v>
      </c>
      <c r="L693" s="9">
        <v>144.44</v>
      </c>
      <c r="M693" s="35">
        <f t="shared" si="408"/>
        <v>0</v>
      </c>
      <c r="N693" s="25">
        <f>N694</f>
        <v>0</v>
      </c>
      <c r="O693" s="25"/>
      <c r="P693" s="25"/>
      <c r="Q693" s="25">
        <f>Q694</f>
        <v>0</v>
      </c>
      <c r="R693" s="9">
        <v>0</v>
      </c>
      <c r="S693" s="25">
        <f>S694</f>
        <v>0</v>
      </c>
      <c r="T693" s="25"/>
      <c r="U693" s="25"/>
      <c r="V693" s="25">
        <f>V694</f>
        <v>0</v>
      </c>
      <c r="W693" s="9">
        <v>0</v>
      </c>
      <c r="X693" s="2"/>
    </row>
    <row r="694" spans="1:24" outlineLevel="5">
      <c r="A694" s="7" t="s">
        <v>271</v>
      </c>
      <c r="B694" s="8" t="s">
        <v>167</v>
      </c>
      <c r="C694" s="8" t="s">
        <v>66</v>
      </c>
      <c r="D694" s="8" t="s">
        <v>488</v>
      </c>
      <c r="E694" s="8"/>
      <c r="F694" s="25">
        <f>F695</f>
        <v>0</v>
      </c>
      <c r="G694" s="25"/>
      <c r="H694" s="25"/>
      <c r="I694" s="25"/>
      <c r="J694" s="25"/>
      <c r="K694" s="50">
        <f>K695</f>
        <v>144.44</v>
      </c>
      <c r="L694" s="9">
        <v>144.44</v>
      </c>
      <c r="M694" s="35">
        <f t="shared" si="408"/>
        <v>0</v>
      </c>
      <c r="N694" s="25">
        <f>N695</f>
        <v>0</v>
      </c>
      <c r="O694" s="25"/>
      <c r="P694" s="25"/>
      <c r="Q694" s="25">
        <f>Q695</f>
        <v>0</v>
      </c>
      <c r="R694" s="9">
        <v>0</v>
      </c>
      <c r="S694" s="25">
        <f>S695</f>
        <v>0</v>
      </c>
      <c r="T694" s="25"/>
      <c r="U694" s="25"/>
      <c r="V694" s="25">
        <f>V695</f>
        <v>0</v>
      </c>
      <c r="W694" s="9">
        <v>0</v>
      </c>
      <c r="X694" s="2"/>
    </row>
    <row r="695" spans="1:24" ht="25.5" outlineLevel="6">
      <c r="A695" s="7" t="s">
        <v>67</v>
      </c>
      <c r="B695" s="8" t="s">
        <v>167</v>
      </c>
      <c r="C695" s="8" t="s">
        <v>66</v>
      </c>
      <c r="D695" s="8" t="s">
        <v>488</v>
      </c>
      <c r="E695" s="8" t="s">
        <v>68</v>
      </c>
      <c r="F695" s="25"/>
      <c r="G695" s="25"/>
      <c r="H695" s="25"/>
      <c r="I695" s="25"/>
      <c r="J695" s="25">
        <v>144.44</v>
      </c>
      <c r="K695" s="50">
        <f t="shared" ref="K695" si="429">SUM(F695:J695)</f>
        <v>144.44</v>
      </c>
      <c r="L695" s="9">
        <v>144.44</v>
      </c>
      <c r="M695" s="35">
        <f t="shared" si="408"/>
        <v>0</v>
      </c>
      <c r="N695" s="25"/>
      <c r="O695" s="25"/>
      <c r="P695" s="25"/>
      <c r="Q695" s="30">
        <f t="shared" ref="Q695" si="430">SUM(N695:P695)</f>
        <v>0</v>
      </c>
      <c r="R695" s="9">
        <v>0</v>
      </c>
      <c r="S695" s="25"/>
      <c r="T695" s="25"/>
      <c r="U695" s="25"/>
      <c r="V695" s="30">
        <f t="shared" ref="V695" si="431">SUM(S695:U695)</f>
        <v>0</v>
      </c>
      <c r="W695" s="9">
        <v>0</v>
      </c>
      <c r="X695" s="2"/>
    </row>
    <row r="696" spans="1:24" ht="63.75" outlineLevel="3">
      <c r="A696" s="7" t="s">
        <v>429</v>
      </c>
      <c r="B696" s="8"/>
      <c r="C696" s="8"/>
      <c r="D696" s="8" t="s">
        <v>489</v>
      </c>
      <c r="E696" s="8"/>
      <c r="F696" s="25">
        <f>F697</f>
        <v>0</v>
      </c>
      <c r="G696" s="25"/>
      <c r="H696" s="25"/>
      <c r="I696" s="25"/>
      <c r="J696" s="25"/>
      <c r="K696" s="50">
        <f>K697</f>
        <v>1300</v>
      </c>
      <c r="L696" s="9">
        <v>1300</v>
      </c>
      <c r="M696" s="35">
        <f t="shared" si="408"/>
        <v>0</v>
      </c>
      <c r="N696" s="25">
        <f>N697</f>
        <v>0</v>
      </c>
      <c r="O696" s="25"/>
      <c r="P696" s="25"/>
      <c r="Q696" s="25">
        <f>Q697</f>
        <v>0</v>
      </c>
      <c r="R696" s="9">
        <v>0</v>
      </c>
      <c r="S696" s="25">
        <f>S697</f>
        <v>0</v>
      </c>
      <c r="T696" s="25"/>
      <c r="U696" s="25"/>
      <c r="V696" s="25">
        <f>V697</f>
        <v>0</v>
      </c>
      <c r="W696" s="9">
        <v>0</v>
      </c>
      <c r="X696" s="2"/>
    </row>
    <row r="697" spans="1:24" outlineLevel="4">
      <c r="A697" s="7" t="s">
        <v>421</v>
      </c>
      <c r="B697" s="8" t="s">
        <v>167</v>
      </c>
      <c r="C697" s="8" t="s">
        <v>66</v>
      </c>
      <c r="D697" s="8" t="s">
        <v>489</v>
      </c>
      <c r="E697" s="8"/>
      <c r="F697" s="25">
        <f>F698</f>
        <v>0</v>
      </c>
      <c r="G697" s="25"/>
      <c r="H697" s="25"/>
      <c r="I697" s="25"/>
      <c r="J697" s="25"/>
      <c r="K697" s="50">
        <f>K698</f>
        <v>1300</v>
      </c>
      <c r="L697" s="9">
        <v>1300</v>
      </c>
      <c r="M697" s="35">
        <f t="shared" si="408"/>
        <v>0</v>
      </c>
      <c r="N697" s="25">
        <f>N698</f>
        <v>0</v>
      </c>
      <c r="O697" s="25"/>
      <c r="P697" s="25"/>
      <c r="Q697" s="25">
        <f>Q698</f>
        <v>0</v>
      </c>
      <c r="R697" s="9">
        <v>0</v>
      </c>
      <c r="S697" s="25">
        <f>S698</f>
        <v>0</v>
      </c>
      <c r="T697" s="25"/>
      <c r="U697" s="25"/>
      <c r="V697" s="25">
        <f>V698</f>
        <v>0</v>
      </c>
      <c r="W697" s="9">
        <v>0</v>
      </c>
      <c r="X697" s="2"/>
    </row>
    <row r="698" spans="1:24" outlineLevel="5">
      <c r="A698" s="7" t="s">
        <v>271</v>
      </c>
      <c r="B698" s="8" t="s">
        <v>167</v>
      </c>
      <c r="C698" s="8" t="s">
        <v>66</v>
      </c>
      <c r="D698" s="8" t="s">
        <v>489</v>
      </c>
      <c r="E698" s="8"/>
      <c r="F698" s="25">
        <f>F699</f>
        <v>0</v>
      </c>
      <c r="G698" s="25"/>
      <c r="H698" s="25"/>
      <c r="I698" s="25"/>
      <c r="J698" s="25"/>
      <c r="K698" s="50">
        <f>K699</f>
        <v>1300</v>
      </c>
      <c r="L698" s="9">
        <v>1300</v>
      </c>
      <c r="M698" s="35">
        <f t="shared" si="408"/>
        <v>0</v>
      </c>
      <c r="N698" s="25">
        <f>N699</f>
        <v>0</v>
      </c>
      <c r="O698" s="25"/>
      <c r="P698" s="25"/>
      <c r="Q698" s="25">
        <f>Q699</f>
        <v>0</v>
      </c>
      <c r="R698" s="9">
        <v>0</v>
      </c>
      <c r="S698" s="25">
        <f>S699</f>
        <v>0</v>
      </c>
      <c r="T698" s="25"/>
      <c r="U698" s="25"/>
      <c r="V698" s="25">
        <f>V699</f>
        <v>0</v>
      </c>
      <c r="W698" s="9">
        <v>0</v>
      </c>
      <c r="X698" s="2"/>
    </row>
    <row r="699" spans="1:24" ht="25.5" outlineLevel="6">
      <c r="A699" s="7" t="s">
        <v>67</v>
      </c>
      <c r="B699" s="8" t="s">
        <v>167</v>
      </c>
      <c r="C699" s="8" t="s">
        <v>66</v>
      </c>
      <c r="D699" s="8" t="s">
        <v>489</v>
      </c>
      <c r="E699" s="8" t="s">
        <v>68</v>
      </c>
      <c r="F699" s="25"/>
      <c r="G699" s="25">
        <v>1300</v>
      </c>
      <c r="H699" s="25"/>
      <c r="I699" s="25"/>
      <c r="J699" s="25"/>
      <c r="K699" s="50">
        <f t="shared" ref="K699" si="432">SUM(F699:J699)</f>
        <v>1300</v>
      </c>
      <c r="L699" s="9">
        <v>1300</v>
      </c>
      <c r="M699" s="35">
        <f t="shared" si="408"/>
        <v>0</v>
      </c>
      <c r="N699" s="25"/>
      <c r="O699" s="25"/>
      <c r="P699" s="25"/>
      <c r="Q699" s="30">
        <f t="shared" ref="Q699" si="433">SUM(N699:P699)</f>
        <v>0</v>
      </c>
      <c r="R699" s="9">
        <v>0</v>
      </c>
      <c r="S699" s="25"/>
      <c r="T699" s="25"/>
      <c r="U699" s="25"/>
      <c r="V699" s="30">
        <f t="shared" ref="V699" si="434">SUM(S699:U699)</f>
        <v>0</v>
      </c>
      <c r="W699" s="9">
        <v>0</v>
      </c>
      <c r="X699" s="2"/>
    </row>
    <row r="700" spans="1:24" ht="38.25" outlineLevel="2">
      <c r="A700" s="7" t="s">
        <v>490</v>
      </c>
      <c r="B700" s="8"/>
      <c r="C700" s="8"/>
      <c r="D700" s="8" t="s">
        <v>491</v>
      </c>
      <c r="E700" s="8"/>
      <c r="F700" s="25">
        <f>F701+F705+F709+F713+F717+F721</f>
        <v>2379.7399999999998</v>
      </c>
      <c r="G700" s="25"/>
      <c r="H700" s="25"/>
      <c r="I700" s="25"/>
      <c r="J700" s="25"/>
      <c r="K700" s="50">
        <f>K701+K705+K709+K713+K717+K721</f>
        <v>5621.43</v>
      </c>
      <c r="L700" s="9">
        <v>5621.4250000000002</v>
      </c>
      <c r="M700" s="35">
        <f t="shared" si="408"/>
        <v>-5.0000000001091394E-3</v>
      </c>
      <c r="N700" s="25">
        <f>N701+N705+N709+N713+N717+N721</f>
        <v>0</v>
      </c>
      <c r="O700" s="25"/>
      <c r="P700" s="25"/>
      <c r="Q700" s="25">
        <f>Q701+Q705+Q709+Q713+Q717+Q721</f>
        <v>0</v>
      </c>
      <c r="R700" s="9">
        <v>3928</v>
      </c>
      <c r="S700" s="25">
        <f>S701+S705+S709+S713+S717+S721</f>
        <v>0</v>
      </c>
      <c r="T700" s="25"/>
      <c r="U700" s="25"/>
      <c r="V700" s="25">
        <f>V701+V705+V709+V713+V717+V721</f>
        <v>0</v>
      </c>
      <c r="W700" s="9">
        <v>3928</v>
      </c>
      <c r="X700" s="2"/>
    </row>
    <row r="701" spans="1:24" outlineLevel="3">
      <c r="A701" s="7" t="s">
        <v>492</v>
      </c>
      <c r="B701" s="8"/>
      <c r="C701" s="8"/>
      <c r="D701" s="8" t="s">
        <v>493</v>
      </c>
      <c r="E701" s="8"/>
      <c r="F701" s="25">
        <f>F702</f>
        <v>600</v>
      </c>
      <c r="G701" s="25"/>
      <c r="H701" s="25"/>
      <c r="I701" s="25"/>
      <c r="J701" s="25"/>
      <c r="K701" s="50">
        <f>K702</f>
        <v>600</v>
      </c>
      <c r="L701" s="9">
        <v>600</v>
      </c>
      <c r="M701" s="35">
        <f t="shared" si="408"/>
        <v>0</v>
      </c>
      <c r="N701" s="25">
        <f>N702</f>
        <v>0</v>
      </c>
      <c r="O701" s="25"/>
      <c r="P701" s="25"/>
      <c r="Q701" s="25">
        <f>Q702</f>
        <v>0</v>
      </c>
      <c r="R701" s="9">
        <v>600</v>
      </c>
      <c r="S701" s="25">
        <f>S702</f>
        <v>0</v>
      </c>
      <c r="T701" s="25"/>
      <c r="U701" s="25"/>
      <c r="V701" s="25">
        <f>V702</f>
        <v>0</v>
      </c>
      <c r="W701" s="9">
        <v>600</v>
      </c>
      <c r="X701" s="2"/>
    </row>
    <row r="702" spans="1:24" outlineLevel="4">
      <c r="A702" s="7" t="s">
        <v>421</v>
      </c>
      <c r="B702" s="8" t="s">
        <v>167</v>
      </c>
      <c r="C702" s="8" t="s">
        <v>66</v>
      </c>
      <c r="D702" s="8" t="s">
        <v>493</v>
      </c>
      <c r="E702" s="8"/>
      <c r="F702" s="25">
        <f>F703</f>
        <v>600</v>
      </c>
      <c r="G702" s="25"/>
      <c r="H702" s="25"/>
      <c r="I702" s="25"/>
      <c r="J702" s="25"/>
      <c r="K702" s="50">
        <f>K703</f>
        <v>600</v>
      </c>
      <c r="L702" s="9">
        <v>600</v>
      </c>
      <c r="M702" s="35">
        <f t="shared" si="408"/>
        <v>0</v>
      </c>
      <c r="N702" s="25">
        <f>N703</f>
        <v>0</v>
      </c>
      <c r="O702" s="25"/>
      <c r="P702" s="25"/>
      <c r="Q702" s="25">
        <f>Q703</f>
        <v>0</v>
      </c>
      <c r="R702" s="9">
        <v>600</v>
      </c>
      <c r="S702" s="25">
        <f>S703</f>
        <v>0</v>
      </c>
      <c r="T702" s="25"/>
      <c r="U702" s="25"/>
      <c r="V702" s="25">
        <f>V703</f>
        <v>0</v>
      </c>
      <c r="W702" s="9">
        <v>600</v>
      </c>
      <c r="X702" s="2"/>
    </row>
    <row r="703" spans="1:24" outlineLevel="5">
      <c r="A703" s="7" t="s">
        <v>271</v>
      </c>
      <c r="B703" s="8" t="s">
        <v>167</v>
      </c>
      <c r="C703" s="8" t="s">
        <v>66</v>
      </c>
      <c r="D703" s="8" t="s">
        <v>493</v>
      </c>
      <c r="E703" s="8"/>
      <c r="F703" s="25">
        <f>F704</f>
        <v>600</v>
      </c>
      <c r="G703" s="25"/>
      <c r="H703" s="25"/>
      <c r="I703" s="25"/>
      <c r="J703" s="25"/>
      <c r="K703" s="50">
        <f>K704</f>
        <v>600</v>
      </c>
      <c r="L703" s="9">
        <v>600</v>
      </c>
      <c r="M703" s="35">
        <f t="shared" si="408"/>
        <v>0</v>
      </c>
      <c r="N703" s="25">
        <f>N704</f>
        <v>0</v>
      </c>
      <c r="O703" s="25"/>
      <c r="P703" s="25"/>
      <c r="Q703" s="25">
        <f>Q704</f>
        <v>0</v>
      </c>
      <c r="R703" s="9">
        <v>600</v>
      </c>
      <c r="S703" s="25">
        <f>S704</f>
        <v>0</v>
      </c>
      <c r="T703" s="25"/>
      <c r="U703" s="25"/>
      <c r="V703" s="25">
        <f>V704</f>
        <v>0</v>
      </c>
      <c r="W703" s="9">
        <v>600</v>
      </c>
      <c r="X703" s="2"/>
    </row>
    <row r="704" spans="1:24" ht="25.5" outlineLevel="6">
      <c r="A704" s="7" t="s">
        <v>67</v>
      </c>
      <c r="B704" s="8" t="s">
        <v>167</v>
      </c>
      <c r="C704" s="8" t="s">
        <v>66</v>
      </c>
      <c r="D704" s="8" t="s">
        <v>493</v>
      </c>
      <c r="E704" s="8" t="s">
        <v>68</v>
      </c>
      <c r="F704" s="25">
        <v>600</v>
      </c>
      <c r="G704" s="25"/>
      <c r="H704" s="25"/>
      <c r="I704" s="25"/>
      <c r="J704" s="25"/>
      <c r="K704" s="50">
        <f t="shared" ref="K704" si="435">SUM(F704:J704)</f>
        <v>600</v>
      </c>
      <c r="L704" s="9">
        <v>600</v>
      </c>
      <c r="M704" s="35">
        <f t="shared" si="408"/>
        <v>0</v>
      </c>
      <c r="N704" s="25"/>
      <c r="O704" s="25"/>
      <c r="P704" s="25"/>
      <c r="Q704" s="30">
        <f t="shared" ref="Q704" si="436">SUM(N704:P704)</f>
        <v>0</v>
      </c>
      <c r="R704" s="9">
        <v>600</v>
      </c>
      <c r="S704" s="25"/>
      <c r="T704" s="25"/>
      <c r="U704" s="25"/>
      <c r="V704" s="30">
        <f t="shared" ref="V704" si="437">SUM(S704:U704)</f>
        <v>0</v>
      </c>
      <c r="W704" s="9">
        <v>600</v>
      </c>
      <c r="X704" s="2"/>
    </row>
    <row r="705" spans="1:24" outlineLevel="3">
      <c r="A705" s="7" t="s">
        <v>494</v>
      </c>
      <c r="B705" s="8"/>
      <c r="C705" s="8"/>
      <c r="D705" s="8" t="s">
        <v>495</v>
      </c>
      <c r="E705" s="8"/>
      <c r="F705" s="25">
        <f>F706</f>
        <v>420.57</v>
      </c>
      <c r="G705" s="25"/>
      <c r="H705" s="25"/>
      <c r="I705" s="25"/>
      <c r="J705" s="25"/>
      <c r="K705" s="50">
        <f>K706</f>
        <v>248.57</v>
      </c>
      <c r="L705" s="9">
        <v>248.57</v>
      </c>
      <c r="M705" s="35">
        <f t="shared" si="408"/>
        <v>0</v>
      </c>
      <c r="N705" s="25">
        <f>N706</f>
        <v>0</v>
      </c>
      <c r="O705" s="25"/>
      <c r="P705" s="25"/>
      <c r="Q705" s="25">
        <f>Q706</f>
        <v>0</v>
      </c>
      <c r="R705" s="9">
        <v>420.57</v>
      </c>
      <c r="S705" s="25">
        <f>S706</f>
        <v>0</v>
      </c>
      <c r="T705" s="25"/>
      <c r="U705" s="25"/>
      <c r="V705" s="25">
        <f>V706</f>
        <v>0</v>
      </c>
      <c r="W705" s="9">
        <v>420.57</v>
      </c>
      <c r="X705" s="2"/>
    </row>
    <row r="706" spans="1:24" outlineLevel="4">
      <c r="A706" s="7" t="s">
        <v>421</v>
      </c>
      <c r="B706" s="8" t="s">
        <v>167</v>
      </c>
      <c r="C706" s="8" t="s">
        <v>66</v>
      </c>
      <c r="D706" s="8" t="s">
        <v>495</v>
      </c>
      <c r="E706" s="8"/>
      <c r="F706" s="25">
        <f>F707</f>
        <v>420.57</v>
      </c>
      <c r="G706" s="25"/>
      <c r="H706" s="25"/>
      <c r="I706" s="25"/>
      <c r="J706" s="25"/>
      <c r="K706" s="50">
        <f>K707</f>
        <v>248.57</v>
      </c>
      <c r="L706" s="9">
        <v>248.57</v>
      </c>
      <c r="M706" s="35">
        <f t="shared" si="408"/>
        <v>0</v>
      </c>
      <c r="N706" s="25">
        <f>N707</f>
        <v>0</v>
      </c>
      <c r="O706" s="25"/>
      <c r="P706" s="25"/>
      <c r="Q706" s="25">
        <f>Q707</f>
        <v>0</v>
      </c>
      <c r="R706" s="9">
        <v>420.57</v>
      </c>
      <c r="S706" s="25">
        <f>S707</f>
        <v>0</v>
      </c>
      <c r="T706" s="25"/>
      <c r="U706" s="25"/>
      <c r="V706" s="25">
        <f>V707</f>
        <v>0</v>
      </c>
      <c r="W706" s="9">
        <v>420.57</v>
      </c>
      <c r="X706" s="2"/>
    </row>
    <row r="707" spans="1:24" outlineLevel="5">
      <c r="A707" s="7" t="s">
        <v>271</v>
      </c>
      <c r="B707" s="8" t="s">
        <v>167</v>
      </c>
      <c r="C707" s="8" t="s">
        <v>66</v>
      </c>
      <c r="D707" s="8" t="s">
        <v>495</v>
      </c>
      <c r="E707" s="8"/>
      <c r="F707" s="25">
        <f>F708</f>
        <v>420.57</v>
      </c>
      <c r="G707" s="25"/>
      <c r="H707" s="25"/>
      <c r="I707" s="25"/>
      <c r="J707" s="25"/>
      <c r="K707" s="50">
        <f>K708</f>
        <v>248.57</v>
      </c>
      <c r="L707" s="9">
        <v>248.57</v>
      </c>
      <c r="M707" s="35">
        <f t="shared" si="408"/>
        <v>0</v>
      </c>
      <c r="N707" s="25">
        <f>N708</f>
        <v>0</v>
      </c>
      <c r="O707" s="25"/>
      <c r="P707" s="25"/>
      <c r="Q707" s="25">
        <f>Q708</f>
        <v>0</v>
      </c>
      <c r="R707" s="9">
        <v>420.57</v>
      </c>
      <c r="S707" s="25">
        <f>S708</f>
        <v>0</v>
      </c>
      <c r="T707" s="25"/>
      <c r="U707" s="25"/>
      <c r="V707" s="25">
        <f>V708</f>
        <v>0</v>
      </c>
      <c r="W707" s="9">
        <v>420.57</v>
      </c>
      <c r="X707" s="2"/>
    </row>
    <row r="708" spans="1:24" ht="25.5" outlineLevel="6">
      <c r="A708" s="7" t="s">
        <v>67</v>
      </c>
      <c r="B708" s="8" t="s">
        <v>167</v>
      </c>
      <c r="C708" s="8" t="s">
        <v>66</v>
      </c>
      <c r="D708" s="8" t="s">
        <v>495</v>
      </c>
      <c r="E708" s="8" t="s">
        <v>68</v>
      </c>
      <c r="F708" s="25">
        <v>420.57</v>
      </c>
      <c r="G708" s="25"/>
      <c r="H708" s="25"/>
      <c r="I708" s="25"/>
      <c r="J708" s="25">
        <v>-172</v>
      </c>
      <c r="K708" s="50">
        <f t="shared" ref="K708" si="438">SUM(F708:J708)</f>
        <v>248.57</v>
      </c>
      <c r="L708" s="9">
        <v>248.57</v>
      </c>
      <c r="M708" s="35">
        <f t="shared" si="408"/>
        <v>0</v>
      </c>
      <c r="N708" s="25"/>
      <c r="O708" s="25"/>
      <c r="P708" s="25"/>
      <c r="Q708" s="30">
        <f t="shared" ref="Q708" si="439">SUM(N708:P708)</f>
        <v>0</v>
      </c>
      <c r="R708" s="9">
        <v>420.57</v>
      </c>
      <c r="S708" s="25"/>
      <c r="T708" s="25"/>
      <c r="U708" s="25"/>
      <c r="V708" s="30">
        <f t="shared" ref="V708" si="440">SUM(S708:U708)</f>
        <v>0</v>
      </c>
      <c r="W708" s="9">
        <v>420.57</v>
      </c>
      <c r="X708" s="2"/>
    </row>
    <row r="709" spans="1:24" outlineLevel="3">
      <c r="A709" s="7" t="s">
        <v>496</v>
      </c>
      <c r="B709" s="8"/>
      <c r="C709" s="8"/>
      <c r="D709" s="8" t="s">
        <v>497</v>
      </c>
      <c r="E709" s="8"/>
      <c r="F709" s="25">
        <f>F710</f>
        <v>423.14</v>
      </c>
      <c r="G709" s="25"/>
      <c r="H709" s="25"/>
      <c r="I709" s="25"/>
      <c r="J709" s="25"/>
      <c r="K709" s="50">
        <f>K710</f>
        <v>250.04</v>
      </c>
      <c r="L709" s="9">
        <v>250.04</v>
      </c>
      <c r="M709" s="35">
        <f t="shared" si="408"/>
        <v>0</v>
      </c>
      <c r="N709" s="25">
        <f>N710</f>
        <v>0</v>
      </c>
      <c r="O709" s="25"/>
      <c r="P709" s="25"/>
      <c r="Q709" s="25">
        <f>Q710</f>
        <v>0</v>
      </c>
      <c r="R709" s="9">
        <v>423.14</v>
      </c>
      <c r="S709" s="25">
        <f>S710</f>
        <v>0</v>
      </c>
      <c r="T709" s="25"/>
      <c r="U709" s="25"/>
      <c r="V709" s="25">
        <f>V710</f>
        <v>0</v>
      </c>
      <c r="W709" s="9">
        <v>423.14</v>
      </c>
      <c r="X709" s="2"/>
    </row>
    <row r="710" spans="1:24" outlineLevel="4">
      <c r="A710" s="7" t="s">
        <v>421</v>
      </c>
      <c r="B710" s="8" t="s">
        <v>167</v>
      </c>
      <c r="C710" s="8" t="s">
        <v>66</v>
      </c>
      <c r="D710" s="8" t="s">
        <v>497</v>
      </c>
      <c r="E710" s="8"/>
      <c r="F710" s="25">
        <f>F711</f>
        <v>423.14</v>
      </c>
      <c r="G710" s="25"/>
      <c r="H710" s="25"/>
      <c r="I710" s="25"/>
      <c r="J710" s="25"/>
      <c r="K710" s="50">
        <f>K711</f>
        <v>250.04</v>
      </c>
      <c r="L710" s="9">
        <v>250.04</v>
      </c>
      <c r="M710" s="35">
        <f t="shared" si="408"/>
        <v>0</v>
      </c>
      <c r="N710" s="25">
        <f>N711</f>
        <v>0</v>
      </c>
      <c r="O710" s="25"/>
      <c r="P710" s="25"/>
      <c r="Q710" s="25">
        <f>Q711</f>
        <v>0</v>
      </c>
      <c r="R710" s="9">
        <v>423.14</v>
      </c>
      <c r="S710" s="25">
        <f>S711</f>
        <v>0</v>
      </c>
      <c r="T710" s="25"/>
      <c r="U710" s="25"/>
      <c r="V710" s="25">
        <f>V711</f>
        <v>0</v>
      </c>
      <c r="W710" s="9">
        <v>423.14</v>
      </c>
      <c r="X710" s="2"/>
    </row>
    <row r="711" spans="1:24" outlineLevel="5">
      <c r="A711" s="7" t="s">
        <v>271</v>
      </c>
      <c r="B711" s="8" t="s">
        <v>167</v>
      </c>
      <c r="C711" s="8" t="s">
        <v>66</v>
      </c>
      <c r="D711" s="8" t="s">
        <v>497</v>
      </c>
      <c r="E711" s="8"/>
      <c r="F711" s="25">
        <f>F712</f>
        <v>423.14</v>
      </c>
      <c r="G711" s="25"/>
      <c r="H711" s="25"/>
      <c r="I711" s="25"/>
      <c r="J711" s="25"/>
      <c r="K711" s="50">
        <f>K712</f>
        <v>250.04</v>
      </c>
      <c r="L711" s="9">
        <v>250.04</v>
      </c>
      <c r="M711" s="35">
        <f t="shared" si="408"/>
        <v>0</v>
      </c>
      <c r="N711" s="25">
        <f>N712</f>
        <v>0</v>
      </c>
      <c r="O711" s="25"/>
      <c r="P711" s="25"/>
      <c r="Q711" s="25">
        <f>Q712</f>
        <v>0</v>
      </c>
      <c r="R711" s="9">
        <v>423.14</v>
      </c>
      <c r="S711" s="25">
        <f>S712</f>
        <v>0</v>
      </c>
      <c r="T711" s="25"/>
      <c r="U711" s="25"/>
      <c r="V711" s="25">
        <f>V712</f>
        <v>0</v>
      </c>
      <c r="W711" s="9">
        <v>423.14</v>
      </c>
      <c r="X711" s="2"/>
    </row>
    <row r="712" spans="1:24" ht="25.5" outlineLevel="6">
      <c r="A712" s="7" t="s">
        <v>67</v>
      </c>
      <c r="B712" s="8" t="s">
        <v>167</v>
      </c>
      <c r="C712" s="8" t="s">
        <v>66</v>
      </c>
      <c r="D712" s="8" t="s">
        <v>497</v>
      </c>
      <c r="E712" s="8" t="s">
        <v>68</v>
      </c>
      <c r="F712" s="25">
        <v>423.14</v>
      </c>
      <c r="G712" s="25"/>
      <c r="H712" s="25"/>
      <c r="I712" s="25"/>
      <c r="J712" s="25">
        <v>-173.1</v>
      </c>
      <c r="K712" s="50">
        <f t="shared" ref="K712" si="441">SUM(F712:J712)</f>
        <v>250.04</v>
      </c>
      <c r="L712" s="9">
        <v>250.04</v>
      </c>
      <c r="M712" s="35">
        <f t="shared" si="408"/>
        <v>0</v>
      </c>
      <c r="N712" s="25"/>
      <c r="O712" s="25"/>
      <c r="P712" s="25"/>
      <c r="Q712" s="30">
        <f t="shared" ref="Q712" si="442">SUM(N712:P712)</f>
        <v>0</v>
      </c>
      <c r="R712" s="9">
        <v>423.14</v>
      </c>
      <c r="S712" s="25"/>
      <c r="T712" s="25"/>
      <c r="U712" s="25"/>
      <c r="V712" s="30">
        <f t="shared" ref="V712" si="443">SUM(S712:U712)</f>
        <v>0</v>
      </c>
      <c r="W712" s="9">
        <v>423.14</v>
      </c>
      <c r="X712" s="2"/>
    </row>
    <row r="713" spans="1:24" outlineLevel="3">
      <c r="A713" s="7" t="s">
        <v>498</v>
      </c>
      <c r="B713" s="8"/>
      <c r="C713" s="8"/>
      <c r="D713" s="8" t="s">
        <v>499</v>
      </c>
      <c r="E713" s="8"/>
      <c r="F713" s="25">
        <f>F714</f>
        <v>936.03</v>
      </c>
      <c r="G713" s="25"/>
      <c r="H713" s="25"/>
      <c r="I713" s="25"/>
      <c r="J713" s="25"/>
      <c r="K713" s="50">
        <f>K714</f>
        <v>871.03</v>
      </c>
      <c r="L713" s="9">
        <v>936.03</v>
      </c>
      <c r="M713" s="35">
        <f t="shared" si="408"/>
        <v>65</v>
      </c>
      <c r="N713" s="25">
        <f>N714</f>
        <v>0</v>
      </c>
      <c r="O713" s="25"/>
      <c r="P713" s="25"/>
      <c r="Q713" s="25">
        <f>Q714</f>
        <v>0</v>
      </c>
      <c r="R713" s="9">
        <v>2484.29</v>
      </c>
      <c r="S713" s="25">
        <f>S714</f>
        <v>0</v>
      </c>
      <c r="T713" s="25"/>
      <c r="U713" s="25"/>
      <c r="V713" s="25">
        <f>V714</f>
        <v>0</v>
      </c>
      <c r="W713" s="9">
        <v>2484.29</v>
      </c>
      <c r="X713" s="2"/>
    </row>
    <row r="714" spans="1:24" outlineLevel="4">
      <c r="A714" s="7" t="s">
        <v>421</v>
      </c>
      <c r="B714" s="8" t="s">
        <v>167</v>
      </c>
      <c r="C714" s="8" t="s">
        <v>66</v>
      </c>
      <c r="D714" s="8" t="s">
        <v>499</v>
      </c>
      <c r="E714" s="8"/>
      <c r="F714" s="25">
        <f>F715</f>
        <v>936.03</v>
      </c>
      <c r="G714" s="25"/>
      <c r="H714" s="25"/>
      <c r="I714" s="25"/>
      <c r="J714" s="25"/>
      <c r="K714" s="50">
        <f>K715</f>
        <v>871.03</v>
      </c>
      <c r="L714" s="9">
        <v>936.03</v>
      </c>
      <c r="M714" s="35">
        <f t="shared" si="408"/>
        <v>65</v>
      </c>
      <c r="N714" s="25">
        <f>N715</f>
        <v>0</v>
      </c>
      <c r="O714" s="25"/>
      <c r="P714" s="25"/>
      <c r="Q714" s="25">
        <f>Q715</f>
        <v>0</v>
      </c>
      <c r="R714" s="9">
        <v>2484.29</v>
      </c>
      <c r="S714" s="25">
        <f>S715</f>
        <v>0</v>
      </c>
      <c r="T714" s="25"/>
      <c r="U714" s="25"/>
      <c r="V714" s="25">
        <f>V715</f>
        <v>0</v>
      </c>
      <c r="W714" s="9">
        <v>2484.29</v>
      </c>
      <c r="X714" s="2"/>
    </row>
    <row r="715" spans="1:24" outlineLevel="5">
      <c r="A715" s="7" t="s">
        <v>271</v>
      </c>
      <c r="B715" s="8" t="s">
        <v>167</v>
      </c>
      <c r="C715" s="8" t="s">
        <v>66</v>
      </c>
      <c r="D715" s="8" t="s">
        <v>499</v>
      </c>
      <c r="E715" s="8"/>
      <c r="F715" s="25">
        <f>F716</f>
        <v>936.03</v>
      </c>
      <c r="G715" s="25"/>
      <c r="H715" s="25"/>
      <c r="I715" s="25"/>
      <c r="J715" s="25"/>
      <c r="K715" s="50">
        <f>K716</f>
        <v>871.03</v>
      </c>
      <c r="L715" s="9">
        <v>936.03</v>
      </c>
      <c r="M715" s="35">
        <f t="shared" si="408"/>
        <v>65</v>
      </c>
      <c r="N715" s="25">
        <f>N716</f>
        <v>0</v>
      </c>
      <c r="O715" s="25"/>
      <c r="P715" s="25"/>
      <c r="Q715" s="25">
        <f>Q716</f>
        <v>0</v>
      </c>
      <c r="R715" s="9">
        <v>2484.29</v>
      </c>
      <c r="S715" s="25">
        <f>S716</f>
        <v>0</v>
      </c>
      <c r="T715" s="25"/>
      <c r="U715" s="25"/>
      <c r="V715" s="25">
        <f>V716</f>
        <v>0</v>
      </c>
      <c r="W715" s="9">
        <v>2484.29</v>
      </c>
      <c r="X715" s="2"/>
    </row>
    <row r="716" spans="1:24" ht="25.5" outlineLevel="6">
      <c r="A716" s="7" t="s">
        <v>67</v>
      </c>
      <c r="B716" s="8" t="s">
        <v>167</v>
      </c>
      <c r="C716" s="8" t="s">
        <v>66</v>
      </c>
      <c r="D716" s="8" t="s">
        <v>499</v>
      </c>
      <c r="E716" s="8" t="s">
        <v>68</v>
      </c>
      <c r="F716" s="25">
        <v>936.03</v>
      </c>
      <c r="G716" s="25"/>
      <c r="H716" s="25"/>
      <c r="I716" s="25"/>
      <c r="J716" s="25">
        <v>-65</v>
      </c>
      <c r="K716" s="50">
        <f t="shared" ref="K716" si="444">SUM(F716:J716)</f>
        <v>871.03</v>
      </c>
      <c r="L716" s="9">
        <v>936.03</v>
      </c>
      <c r="M716" s="35">
        <f t="shared" si="408"/>
        <v>65</v>
      </c>
      <c r="N716" s="25"/>
      <c r="O716" s="25"/>
      <c r="P716" s="25"/>
      <c r="Q716" s="30">
        <f t="shared" ref="Q716" si="445">SUM(N716:P716)</f>
        <v>0</v>
      </c>
      <c r="R716" s="9">
        <v>2484.29</v>
      </c>
      <c r="S716" s="25"/>
      <c r="T716" s="25"/>
      <c r="U716" s="25"/>
      <c r="V716" s="30">
        <f t="shared" ref="V716" si="446">SUM(S716:U716)</f>
        <v>0</v>
      </c>
      <c r="W716" s="9">
        <v>2484.29</v>
      </c>
      <c r="X716" s="2"/>
    </row>
    <row r="717" spans="1:24" outlineLevel="3">
      <c r="A717" s="7" t="s">
        <v>500</v>
      </c>
      <c r="B717" s="8"/>
      <c r="C717" s="8"/>
      <c r="D717" s="8" t="s">
        <v>501</v>
      </c>
      <c r="E717" s="8"/>
      <c r="F717" s="25">
        <f>F718</f>
        <v>0</v>
      </c>
      <c r="G717" s="25"/>
      <c r="H717" s="25"/>
      <c r="I717" s="25"/>
      <c r="J717" s="25"/>
      <c r="K717" s="50">
        <f>K718</f>
        <v>3286.79</v>
      </c>
      <c r="L717" s="9">
        <v>3286.7849999999999</v>
      </c>
      <c r="M717" s="35">
        <f t="shared" si="408"/>
        <v>-5.0000000001091394E-3</v>
      </c>
      <c r="N717" s="25">
        <f>N718</f>
        <v>0</v>
      </c>
      <c r="O717" s="25"/>
      <c r="P717" s="25"/>
      <c r="Q717" s="25">
        <f>Q718</f>
        <v>0</v>
      </c>
      <c r="R717" s="9">
        <v>0</v>
      </c>
      <c r="S717" s="25">
        <f>S718</f>
        <v>0</v>
      </c>
      <c r="T717" s="25"/>
      <c r="U717" s="25"/>
      <c r="V717" s="25">
        <f>V718</f>
        <v>0</v>
      </c>
      <c r="W717" s="9">
        <v>0</v>
      </c>
      <c r="X717" s="2"/>
    </row>
    <row r="718" spans="1:24" outlineLevel="4">
      <c r="A718" s="7" t="s">
        <v>421</v>
      </c>
      <c r="B718" s="8" t="s">
        <v>167</v>
      </c>
      <c r="C718" s="8" t="s">
        <v>66</v>
      </c>
      <c r="D718" s="8" t="s">
        <v>501</v>
      </c>
      <c r="E718" s="8"/>
      <c r="F718" s="25">
        <f>F719</f>
        <v>0</v>
      </c>
      <c r="G718" s="25"/>
      <c r="H718" s="25"/>
      <c r="I718" s="25"/>
      <c r="J718" s="25"/>
      <c r="K718" s="50">
        <f>K719</f>
        <v>3286.79</v>
      </c>
      <c r="L718" s="9">
        <v>3286.7849999999999</v>
      </c>
      <c r="M718" s="35">
        <f t="shared" si="408"/>
        <v>-5.0000000001091394E-3</v>
      </c>
      <c r="N718" s="25">
        <f>N719</f>
        <v>0</v>
      </c>
      <c r="O718" s="25"/>
      <c r="P718" s="25"/>
      <c r="Q718" s="25">
        <f>Q719</f>
        <v>0</v>
      </c>
      <c r="R718" s="9">
        <v>0</v>
      </c>
      <c r="S718" s="25">
        <f>S719</f>
        <v>0</v>
      </c>
      <c r="T718" s="25"/>
      <c r="U718" s="25"/>
      <c r="V718" s="25">
        <f>V719</f>
        <v>0</v>
      </c>
      <c r="W718" s="9">
        <v>0</v>
      </c>
      <c r="X718" s="2"/>
    </row>
    <row r="719" spans="1:24" outlineLevel="5">
      <c r="A719" s="7" t="s">
        <v>271</v>
      </c>
      <c r="B719" s="8" t="s">
        <v>167</v>
      </c>
      <c r="C719" s="8" t="s">
        <v>66</v>
      </c>
      <c r="D719" s="8" t="s">
        <v>501</v>
      </c>
      <c r="E719" s="8"/>
      <c r="F719" s="25">
        <f>F720</f>
        <v>0</v>
      </c>
      <c r="G719" s="25"/>
      <c r="H719" s="25"/>
      <c r="I719" s="25"/>
      <c r="J719" s="25"/>
      <c r="K719" s="50">
        <f>K720</f>
        <v>3286.79</v>
      </c>
      <c r="L719" s="9">
        <v>3286.7849999999999</v>
      </c>
      <c r="M719" s="35">
        <f t="shared" si="408"/>
        <v>-5.0000000001091394E-3</v>
      </c>
      <c r="N719" s="25">
        <f>N720</f>
        <v>0</v>
      </c>
      <c r="O719" s="25"/>
      <c r="P719" s="25"/>
      <c r="Q719" s="25">
        <f>Q720</f>
        <v>0</v>
      </c>
      <c r="R719" s="9">
        <v>0</v>
      </c>
      <c r="S719" s="25">
        <f>S720</f>
        <v>0</v>
      </c>
      <c r="T719" s="25"/>
      <c r="U719" s="25"/>
      <c r="V719" s="25">
        <f>V720</f>
        <v>0</v>
      </c>
      <c r="W719" s="9">
        <v>0</v>
      </c>
      <c r="X719" s="2"/>
    </row>
    <row r="720" spans="1:24" ht="25.5" outlineLevel="6">
      <c r="A720" s="7" t="s">
        <v>67</v>
      </c>
      <c r="B720" s="8" t="s">
        <v>167</v>
      </c>
      <c r="C720" s="8" t="s">
        <v>66</v>
      </c>
      <c r="D720" s="8" t="s">
        <v>501</v>
      </c>
      <c r="E720" s="8" t="s">
        <v>68</v>
      </c>
      <c r="F720" s="25"/>
      <c r="G720" s="25"/>
      <c r="H720" s="25"/>
      <c r="I720" s="25"/>
      <c r="J720" s="25">
        <v>3286.79</v>
      </c>
      <c r="K720" s="50">
        <f t="shared" ref="K720" si="447">SUM(F720:J720)</f>
        <v>3286.79</v>
      </c>
      <c r="L720" s="9">
        <v>3286.7849999999999</v>
      </c>
      <c r="M720" s="35">
        <f t="shared" si="408"/>
        <v>-5.0000000001091394E-3</v>
      </c>
      <c r="N720" s="25"/>
      <c r="O720" s="25"/>
      <c r="P720" s="25"/>
      <c r="Q720" s="30">
        <f t="shared" ref="Q720" si="448">SUM(N720:P720)</f>
        <v>0</v>
      </c>
      <c r="R720" s="9">
        <v>0</v>
      </c>
      <c r="S720" s="25"/>
      <c r="T720" s="25"/>
      <c r="U720" s="25"/>
      <c r="V720" s="30">
        <f t="shared" ref="V720" si="449">SUM(S720:U720)</f>
        <v>0</v>
      </c>
      <c r="W720" s="9">
        <v>0</v>
      </c>
      <c r="X720" s="2"/>
    </row>
    <row r="721" spans="1:24" outlineLevel="3">
      <c r="A721" s="7" t="s">
        <v>502</v>
      </c>
      <c r="B721" s="8"/>
      <c r="C721" s="8"/>
      <c r="D721" s="8" t="s">
        <v>503</v>
      </c>
      <c r="E721" s="8"/>
      <c r="F721" s="25">
        <f>F722</f>
        <v>0</v>
      </c>
      <c r="G721" s="25"/>
      <c r="H721" s="25"/>
      <c r="I721" s="25"/>
      <c r="J721" s="25"/>
      <c r="K721" s="50">
        <f>K722</f>
        <v>365</v>
      </c>
      <c r="L721" s="9">
        <v>300</v>
      </c>
      <c r="M721" s="35">
        <f t="shared" si="408"/>
        <v>-65</v>
      </c>
      <c r="N721" s="25">
        <f>N722</f>
        <v>0</v>
      </c>
      <c r="O721" s="25"/>
      <c r="P721" s="25"/>
      <c r="Q721" s="25">
        <f>Q722</f>
        <v>0</v>
      </c>
      <c r="R721" s="9">
        <v>0</v>
      </c>
      <c r="S721" s="25">
        <f>S722</f>
        <v>0</v>
      </c>
      <c r="T721" s="25"/>
      <c r="U721" s="25"/>
      <c r="V721" s="25">
        <f>V722</f>
        <v>0</v>
      </c>
      <c r="W721" s="9">
        <v>0</v>
      </c>
      <c r="X721" s="2"/>
    </row>
    <row r="722" spans="1:24" outlineLevel="4">
      <c r="A722" s="7" t="s">
        <v>421</v>
      </c>
      <c r="B722" s="8" t="s">
        <v>167</v>
      </c>
      <c r="C722" s="8" t="s">
        <v>66</v>
      </c>
      <c r="D722" s="8" t="s">
        <v>503</v>
      </c>
      <c r="E722" s="8"/>
      <c r="F722" s="25">
        <f>F723</f>
        <v>0</v>
      </c>
      <c r="G722" s="25"/>
      <c r="H722" s="25"/>
      <c r="I722" s="25"/>
      <c r="J722" s="25"/>
      <c r="K722" s="50">
        <f>K723</f>
        <v>365</v>
      </c>
      <c r="L722" s="9">
        <v>300</v>
      </c>
      <c r="M722" s="35">
        <f t="shared" si="408"/>
        <v>-65</v>
      </c>
      <c r="N722" s="25">
        <f>N723</f>
        <v>0</v>
      </c>
      <c r="O722" s="25"/>
      <c r="P722" s="25"/>
      <c r="Q722" s="25">
        <f>Q723</f>
        <v>0</v>
      </c>
      <c r="R722" s="9">
        <v>0</v>
      </c>
      <c r="S722" s="25">
        <f>S723</f>
        <v>0</v>
      </c>
      <c r="T722" s="25"/>
      <c r="U722" s="25"/>
      <c r="V722" s="25">
        <f>V723</f>
        <v>0</v>
      </c>
      <c r="W722" s="9">
        <v>0</v>
      </c>
      <c r="X722" s="2"/>
    </row>
    <row r="723" spans="1:24" outlineLevel="5">
      <c r="A723" s="7" t="s">
        <v>271</v>
      </c>
      <c r="B723" s="8" t="s">
        <v>167</v>
      </c>
      <c r="C723" s="8" t="s">
        <v>66</v>
      </c>
      <c r="D723" s="8" t="s">
        <v>503</v>
      </c>
      <c r="E723" s="8"/>
      <c r="F723" s="25">
        <f>F724</f>
        <v>0</v>
      </c>
      <c r="G723" s="25"/>
      <c r="H723" s="25"/>
      <c r="I723" s="25"/>
      <c r="J723" s="25"/>
      <c r="K723" s="50">
        <f>K724</f>
        <v>365</v>
      </c>
      <c r="L723" s="9">
        <v>300</v>
      </c>
      <c r="M723" s="35">
        <f t="shared" si="408"/>
        <v>-65</v>
      </c>
      <c r="N723" s="25">
        <f>N724</f>
        <v>0</v>
      </c>
      <c r="O723" s="25"/>
      <c r="P723" s="25"/>
      <c r="Q723" s="25">
        <f>Q724</f>
        <v>0</v>
      </c>
      <c r="R723" s="9">
        <v>0</v>
      </c>
      <c r="S723" s="25">
        <f>S724</f>
        <v>0</v>
      </c>
      <c r="T723" s="25"/>
      <c r="U723" s="25"/>
      <c r="V723" s="25">
        <f>V724</f>
        <v>0</v>
      </c>
      <c r="W723" s="9">
        <v>0</v>
      </c>
      <c r="X723" s="2"/>
    </row>
    <row r="724" spans="1:24" ht="25.5" outlineLevel="6">
      <c r="A724" s="7" t="s">
        <v>67</v>
      </c>
      <c r="B724" s="8" t="s">
        <v>167</v>
      </c>
      <c r="C724" s="8" t="s">
        <v>66</v>
      </c>
      <c r="D724" s="8" t="s">
        <v>503</v>
      </c>
      <c r="E724" s="8" t="s">
        <v>68</v>
      </c>
      <c r="F724" s="25"/>
      <c r="G724" s="25"/>
      <c r="H724" s="25"/>
      <c r="I724" s="25"/>
      <c r="J724" s="25">
        <f>300+65</f>
        <v>365</v>
      </c>
      <c r="K724" s="50">
        <f t="shared" ref="K724" si="450">SUM(F724:J724)</f>
        <v>365</v>
      </c>
      <c r="L724" s="9">
        <v>300</v>
      </c>
      <c r="M724" s="35">
        <f t="shared" si="408"/>
        <v>-65</v>
      </c>
      <c r="N724" s="25"/>
      <c r="O724" s="25"/>
      <c r="P724" s="25"/>
      <c r="Q724" s="30">
        <f t="shared" ref="Q724" si="451">SUM(N724:P724)</f>
        <v>0</v>
      </c>
      <c r="R724" s="9">
        <v>0</v>
      </c>
      <c r="S724" s="25"/>
      <c r="T724" s="25"/>
      <c r="U724" s="25"/>
      <c r="V724" s="30">
        <f t="shared" ref="V724" si="452">SUM(S724:U724)</f>
        <v>0</v>
      </c>
      <c r="W724" s="9">
        <v>0</v>
      </c>
      <c r="X724" s="2"/>
    </row>
    <row r="725" spans="1:24" s="18" customFormat="1" ht="25.5">
      <c r="A725" s="14" t="s">
        <v>504</v>
      </c>
      <c r="B725" s="15"/>
      <c r="C725" s="15"/>
      <c r="D725" s="15" t="s">
        <v>505</v>
      </c>
      <c r="E725" s="15"/>
      <c r="F725" s="24">
        <f>F726+F834</f>
        <v>63474.98</v>
      </c>
      <c r="G725" s="24"/>
      <c r="H725" s="24"/>
      <c r="I725" s="24"/>
      <c r="J725" s="24"/>
      <c r="K725" s="49">
        <f>K726+K834</f>
        <v>72266.180000000008</v>
      </c>
      <c r="L725" s="16">
        <v>72603.16</v>
      </c>
      <c r="M725" s="35">
        <f t="shared" ref="M725:M788" si="453">L725-K725</f>
        <v>336.97999999999593</v>
      </c>
      <c r="N725" s="24">
        <f>N726+N834</f>
        <v>0</v>
      </c>
      <c r="O725" s="24"/>
      <c r="P725" s="24"/>
      <c r="Q725" s="24">
        <f>Q726+Q834</f>
        <v>0</v>
      </c>
      <c r="R725" s="16">
        <v>69433.960000000006</v>
      </c>
      <c r="S725" s="24">
        <f>S726+S834</f>
        <v>0</v>
      </c>
      <c r="T725" s="24"/>
      <c r="U725" s="24"/>
      <c r="V725" s="24">
        <f>V726+V834</f>
        <v>0</v>
      </c>
      <c r="W725" s="16">
        <v>56902.92</v>
      </c>
      <c r="X725" s="17"/>
    </row>
    <row r="726" spans="1:24" ht="25.5" outlineLevel="1">
      <c r="A726" s="7" t="s">
        <v>504</v>
      </c>
      <c r="B726" s="8"/>
      <c r="C726" s="8"/>
      <c r="D726" s="8" t="s">
        <v>505</v>
      </c>
      <c r="E726" s="8"/>
      <c r="F726" s="25">
        <f>F727+F740+F745+F758+F783+F808+F829</f>
        <v>43858.43</v>
      </c>
      <c r="G726" s="25"/>
      <c r="H726" s="25"/>
      <c r="I726" s="25"/>
      <c r="J726" s="25"/>
      <c r="K726" s="50">
        <f>K727+K740+K745+K758+K783+K808+K829</f>
        <v>52649.630000000005</v>
      </c>
      <c r="L726" s="9">
        <v>52986.61</v>
      </c>
      <c r="M726" s="35">
        <f t="shared" si="453"/>
        <v>336.97999999999593</v>
      </c>
      <c r="N726" s="25">
        <f>N727+N740+N745+N758+N783+N808+N829</f>
        <v>0</v>
      </c>
      <c r="O726" s="25"/>
      <c r="P726" s="25"/>
      <c r="Q726" s="25">
        <f>Q727+Q740+Q745+Q758+Q783+Q808+Q829</f>
        <v>0</v>
      </c>
      <c r="R726" s="9">
        <v>41525.620000000003</v>
      </c>
      <c r="S726" s="25">
        <f>S727+S740+S745+S758+S783+S808+S829</f>
        <v>0</v>
      </c>
      <c r="T726" s="25"/>
      <c r="U726" s="25"/>
      <c r="V726" s="25">
        <f>V727+V740+V745+V758+V783+V808+V829</f>
        <v>0</v>
      </c>
      <c r="W726" s="9">
        <v>41239.72</v>
      </c>
      <c r="X726" s="2"/>
    </row>
    <row r="727" spans="1:24" s="58" customFormat="1" ht="63.75" outlineLevel="2">
      <c r="A727" s="43" t="s">
        <v>506</v>
      </c>
      <c r="B727" s="44"/>
      <c r="C727" s="44"/>
      <c r="D727" s="44" t="s">
        <v>507</v>
      </c>
      <c r="E727" s="44"/>
      <c r="F727" s="45">
        <f>F728+F732+F736</f>
        <v>1185.6500000000001</v>
      </c>
      <c r="G727" s="45"/>
      <c r="H727" s="45"/>
      <c r="I727" s="45"/>
      <c r="J727" s="45"/>
      <c r="K727" s="51">
        <f>K728+K732+K736</f>
        <v>1185.6500000000001</v>
      </c>
      <c r="L727" s="55">
        <v>1185.6500000000001</v>
      </c>
      <c r="M727" s="56">
        <f t="shared" si="453"/>
        <v>0</v>
      </c>
      <c r="N727" s="45">
        <f>N728+N732+N736</f>
        <v>0</v>
      </c>
      <c r="O727" s="45"/>
      <c r="P727" s="45"/>
      <c r="Q727" s="45">
        <f>Q728+Q732+Q736</f>
        <v>0</v>
      </c>
      <c r="R727" s="55">
        <v>904.34</v>
      </c>
      <c r="S727" s="45">
        <f>S728+S732+S736</f>
        <v>0</v>
      </c>
      <c r="T727" s="45"/>
      <c r="U727" s="45"/>
      <c r="V727" s="45">
        <f>V728+V732+V736</f>
        <v>0</v>
      </c>
      <c r="W727" s="55">
        <v>926.34</v>
      </c>
      <c r="X727" s="57"/>
    </row>
    <row r="728" spans="1:24" ht="38.25" outlineLevel="3">
      <c r="A728" s="7" t="s">
        <v>508</v>
      </c>
      <c r="B728" s="8"/>
      <c r="C728" s="8"/>
      <c r="D728" s="8" t="s">
        <v>509</v>
      </c>
      <c r="E728" s="8"/>
      <c r="F728" s="25">
        <f>F729</f>
        <v>0</v>
      </c>
      <c r="G728" s="25"/>
      <c r="H728" s="25"/>
      <c r="I728" s="25"/>
      <c r="J728" s="25"/>
      <c r="K728" s="50">
        <f>K729</f>
        <v>522.95000000000005</v>
      </c>
      <c r="L728" s="9">
        <v>522.95000000000005</v>
      </c>
      <c r="M728" s="35">
        <f t="shared" si="453"/>
        <v>0</v>
      </c>
      <c r="N728" s="25">
        <f>N729</f>
        <v>0</v>
      </c>
      <c r="O728" s="25"/>
      <c r="P728" s="25"/>
      <c r="Q728" s="25">
        <f>Q729</f>
        <v>0</v>
      </c>
      <c r="R728" s="9">
        <v>0</v>
      </c>
      <c r="S728" s="25">
        <f>S729</f>
        <v>0</v>
      </c>
      <c r="T728" s="25"/>
      <c r="U728" s="25"/>
      <c r="V728" s="25">
        <f>V729</f>
        <v>0</v>
      </c>
      <c r="W728" s="9">
        <v>0</v>
      </c>
      <c r="X728" s="2"/>
    </row>
    <row r="729" spans="1:24" outlineLevel="4">
      <c r="A729" s="7" t="s">
        <v>269</v>
      </c>
      <c r="B729" s="8" t="s">
        <v>167</v>
      </c>
      <c r="C729" s="8" t="s">
        <v>270</v>
      </c>
      <c r="D729" s="8" t="s">
        <v>509</v>
      </c>
      <c r="E729" s="8"/>
      <c r="F729" s="25">
        <f>F730</f>
        <v>0</v>
      </c>
      <c r="G729" s="25"/>
      <c r="H729" s="25"/>
      <c r="I729" s="25"/>
      <c r="J729" s="25"/>
      <c r="K729" s="50">
        <f>K730</f>
        <v>522.95000000000005</v>
      </c>
      <c r="L729" s="9">
        <v>522.95000000000005</v>
      </c>
      <c r="M729" s="35">
        <f t="shared" si="453"/>
        <v>0</v>
      </c>
      <c r="N729" s="25">
        <f>N730</f>
        <v>0</v>
      </c>
      <c r="O729" s="25"/>
      <c r="P729" s="25"/>
      <c r="Q729" s="25">
        <f>Q730</f>
        <v>0</v>
      </c>
      <c r="R729" s="9">
        <v>0</v>
      </c>
      <c r="S729" s="25">
        <f>S730</f>
        <v>0</v>
      </c>
      <c r="T729" s="25"/>
      <c r="U729" s="25"/>
      <c r="V729" s="25">
        <f>V730</f>
        <v>0</v>
      </c>
      <c r="W729" s="9">
        <v>0</v>
      </c>
      <c r="X729" s="2"/>
    </row>
    <row r="730" spans="1:24" outlineLevel="5">
      <c r="A730" s="7" t="s">
        <v>271</v>
      </c>
      <c r="B730" s="8" t="s">
        <v>167</v>
      </c>
      <c r="C730" s="8" t="s">
        <v>270</v>
      </c>
      <c r="D730" s="8" t="s">
        <v>509</v>
      </c>
      <c r="E730" s="8"/>
      <c r="F730" s="25">
        <f>F731</f>
        <v>0</v>
      </c>
      <c r="G730" s="25"/>
      <c r="H730" s="25"/>
      <c r="I730" s="25"/>
      <c r="J730" s="25"/>
      <c r="K730" s="50">
        <f>K731</f>
        <v>522.95000000000005</v>
      </c>
      <c r="L730" s="9">
        <v>522.95000000000005</v>
      </c>
      <c r="M730" s="35">
        <f t="shared" si="453"/>
        <v>0</v>
      </c>
      <c r="N730" s="25">
        <f>N731</f>
        <v>0</v>
      </c>
      <c r="O730" s="25"/>
      <c r="P730" s="25"/>
      <c r="Q730" s="25">
        <f>Q731</f>
        <v>0</v>
      </c>
      <c r="R730" s="9">
        <v>0</v>
      </c>
      <c r="S730" s="25">
        <f>S731</f>
        <v>0</v>
      </c>
      <c r="T730" s="25"/>
      <c r="U730" s="25"/>
      <c r="V730" s="25">
        <f>V731</f>
        <v>0</v>
      </c>
      <c r="W730" s="9">
        <v>0</v>
      </c>
      <c r="X730" s="2"/>
    </row>
    <row r="731" spans="1:24" outlineLevel="6">
      <c r="A731" s="7" t="s">
        <v>21</v>
      </c>
      <c r="B731" s="8" t="s">
        <v>167</v>
      </c>
      <c r="C731" s="8" t="s">
        <v>270</v>
      </c>
      <c r="D731" s="8" t="s">
        <v>509</v>
      </c>
      <c r="E731" s="8" t="s">
        <v>22</v>
      </c>
      <c r="F731" s="25"/>
      <c r="G731" s="25">
        <v>522.95000000000005</v>
      </c>
      <c r="H731" s="25"/>
      <c r="I731" s="25"/>
      <c r="J731" s="25"/>
      <c r="K731" s="50">
        <f t="shared" ref="K731" si="454">SUM(F731:J731)</f>
        <v>522.95000000000005</v>
      </c>
      <c r="L731" s="9">
        <v>522.95000000000005</v>
      </c>
      <c r="M731" s="35">
        <f t="shared" si="453"/>
        <v>0</v>
      </c>
      <c r="N731" s="25"/>
      <c r="O731" s="25"/>
      <c r="P731" s="25"/>
      <c r="Q731" s="30">
        <f t="shared" ref="Q731" si="455">SUM(N731:P731)</f>
        <v>0</v>
      </c>
      <c r="R731" s="9">
        <v>0</v>
      </c>
      <c r="S731" s="25"/>
      <c r="T731" s="25"/>
      <c r="U731" s="25"/>
      <c r="V731" s="30">
        <f t="shared" ref="V731" si="456">SUM(S731:U731)</f>
        <v>0</v>
      </c>
      <c r="W731" s="9">
        <v>0</v>
      </c>
      <c r="X731" s="2"/>
    </row>
    <row r="732" spans="1:24" ht="25.5" outlineLevel="3">
      <c r="A732" s="7" t="s">
        <v>510</v>
      </c>
      <c r="B732" s="8"/>
      <c r="C732" s="8"/>
      <c r="D732" s="8" t="s">
        <v>511</v>
      </c>
      <c r="E732" s="8"/>
      <c r="F732" s="25">
        <f>F733</f>
        <v>997.04</v>
      </c>
      <c r="G732" s="25"/>
      <c r="H732" s="25"/>
      <c r="I732" s="25"/>
      <c r="J732" s="25"/>
      <c r="K732" s="50">
        <f>K733</f>
        <v>474.08999999999992</v>
      </c>
      <c r="L732" s="9">
        <v>474.09</v>
      </c>
      <c r="M732" s="35">
        <f t="shared" si="453"/>
        <v>0</v>
      </c>
      <c r="N732" s="25">
        <f>N733</f>
        <v>0</v>
      </c>
      <c r="O732" s="25"/>
      <c r="P732" s="25"/>
      <c r="Q732" s="25">
        <f>Q733</f>
        <v>0</v>
      </c>
      <c r="R732" s="9">
        <v>699.74</v>
      </c>
      <c r="S732" s="25">
        <f>S733</f>
        <v>0</v>
      </c>
      <c r="T732" s="25"/>
      <c r="U732" s="25"/>
      <c r="V732" s="25">
        <f>V733</f>
        <v>0</v>
      </c>
      <c r="W732" s="9">
        <v>721.74</v>
      </c>
      <c r="X732" s="2"/>
    </row>
    <row r="733" spans="1:24" outlineLevel="4">
      <c r="A733" s="7" t="s">
        <v>269</v>
      </c>
      <c r="B733" s="8" t="s">
        <v>167</v>
      </c>
      <c r="C733" s="8" t="s">
        <v>270</v>
      </c>
      <c r="D733" s="8" t="s">
        <v>511</v>
      </c>
      <c r="E733" s="8"/>
      <c r="F733" s="25">
        <f>F734</f>
        <v>997.04</v>
      </c>
      <c r="G733" s="25"/>
      <c r="H733" s="25"/>
      <c r="I733" s="25"/>
      <c r="J733" s="25"/>
      <c r="K733" s="50">
        <f>K734</f>
        <v>474.08999999999992</v>
      </c>
      <c r="L733" s="9">
        <v>474.09</v>
      </c>
      <c r="M733" s="35">
        <f t="shared" si="453"/>
        <v>0</v>
      </c>
      <c r="N733" s="25">
        <f>N734</f>
        <v>0</v>
      </c>
      <c r="O733" s="25"/>
      <c r="P733" s="25"/>
      <c r="Q733" s="25">
        <f>Q734</f>
        <v>0</v>
      </c>
      <c r="R733" s="9">
        <v>699.74</v>
      </c>
      <c r="S733" s="25">
        <f>S734</f>
        <v>0</v>
      </c>
      <c r="T733" s="25"/>
      <c r="U733" s="25"/>
      <c r="V733" s="25">
        <f>V734</f>
        <v>0</v>
      </c>
      <c r="W733" s="9">
        <v>721.74</v>
      </c>
      <c r="X733" s="2"/>
    </row>
    <row r="734" spans="1:24" outlineLevel="5">
      <c r="A734" s="7" t="s">
        <v>271</v>
      </c>
      <c r="B734" s="8" t="s">
        <v>167</v>
      </c>
      <c r="C734" s="8" t="s">
        <v>270</v>
      </c>
      <c r="D734" s="8" t="s">
        <v>511</v>
      </c>
      <c r="E734" s="8"/>
      <c r="F734" s="25">
        <f>F735</f>
        <v>997.04</v>
      </c>
      <c r="G734" s="25"/>
      <c r="H734" s="25"/>
      <c r="I734" s="25"/>
      <c r="J734" s="25"/>
      <c r="K734" s="50">
        <f>K735</f>
        <v>474.08999999999992</v>
      </c>
      <c r="L734" s="9">
        <v>474.09</v>
      </c>
      <c r="M734" s="35">
        <f t="shared" si="453"/>
        <v>0</v>
      </c>
      <c r="N734" s="25">
        <f>N735</f>
        <v>0</v>
      </c>
      <c r="O734" s="25"/>
      <c r="P734" s="25"/>
      <c r="Q734" s="25">
        <f>Q735</f>
        <v>0</v>
      </c>
      <c r="R734" s="9">
        <v>699.74</v>
      </c>
      <c r="S734" s="25">
        <f>S735</f>
        <v>0</v>
      </c>
      <c r="T734" s="25"/>
      <c r="U734" s="25"/>
      <c r="V734" s="25">
        <f>V735</f>
        <v>0</v>
      </c>
      <c r="W734" s="9">
        <v>721.74</v>
      </c>
      <c r="X734" s="2"/>
    </row>
    <row r="735" spans="1:24" ht="25.5" outlineLevel="6">
      <c r="A735" s="7" t="s">
        <v>67</v>
      </c>
      <c r="B735" s="8" t="s">
        <v>167</v>
      </c>
      <c r="C735" s="8" t="s">
        <v>270</v>
      </c>
      <c r="D735" s="8" t="s">
        <v>511</v>
      </c>
      <c r="E735" s="8" t="s">
        <v>68</v>
      </c>
      <c r="F735" s="25">
        <v>997.04</v>
      </c>
      <c r="G735" s="25">
        <v>-522.95000000000005</v>
      </c>
      <c r="H735" s="25"/>
      <c r="I735" s="25"/>
      <c r="J735" s="25"/>
      <c r="K735" s="50">
        <f t="shared" ref="K735" si="457">SUM(F735:J735)</f>
        <v>474.08999999999992</v>
      </c>
      <c r="L735" s="9">
        <v>474.09</v>
      </c>
      <c r="M735" s="35">
        <f t="shared" si="453"/>
        <v>0</v>
      </c>
      <c r="N735" s="25"/>
      <c r="O735" s="25"/>
      <c r="P735" s="25"/>
      <c r="Q735" s="30">
        <f t="shared" ref="Q735" si="458">SUM(N735:P735)</f>
        <v>0</v>
      </c>
      <c r="R735" s="9">
        <v>699.74</v>
      </c>
      <c r="S735" s="25"/>
      <c r="T735" s="25"/>
      <c r="U735" s="25"/>
      <c r="V735" s="30">
        <f t="shared" ref="V735" si="459">SUM(S735:U735)</f>
        <v>0</v>
      </c>
      <c r="W735" s="9">
        <v>721.74</v>
      </c>
      <c r="X735" s="2"/>
    </row>
    <row r="736" spans="1:24" ht="25.5" outlineLevel="3">
      <c r="A736" s="7" t="s">
        <v>512</v>
      </c>
      <c r="B736" s="8"/>
      <c r="C736" s="8"/>
      <c r="D736" s="8" t="s">
        <v>513</v>
      </c>
      <c r="E736" s="8"/>
      <c r="F736" s="25">
        <f>F737</f>
        <v>188.61</v>
      </c>
      <c r="G736" s="25"/>
      <c r="H736" s="25"/>
      <c r="I736" s="25"/>
      <c r="J736" s="25"/>
      <c r="K736" s="50">
        <f>K737</f>
        <v>188.61</v>
      </c>
      <c r="L736" s="9">
        <v>188.61</v>
      </c>
      <c r="M736" s="35">
        <f t="shared" si="453"/>
        <v>0</v>
      </c>
      <c r="N736" s="25">
        <f>N737</f>
        <v>0</v>
      </c>
      <c r="O736" s="25"/>
      <c r="P736" s="25"/>
      <c r="Q736" s="25">
        <f>Q737</f>
        <v>0</v>
      </c>
      <c r="R736" s="9">
        <v>204.6</v>
      </c>
      <c r="S736" s="25">
        <f>S737</f>
        <v>0</v>
      </c>
      <c r="T736" s="25"/>
      <c r="U736" s="25"/>
      <c r="V736" s="25">
        <f>V737</f>
        <v>0</v>
      </c>
      <c r="W736" s="9">
        <v>204.6</v>
      </c>
      <c r="X736" s="2"/>
    </row>
    <row r="737" spans="1:24" outlineLevel="4">
      <c r="A737" s="7" t="s">
        <v>269</v>
      </c>
      <c r="B737" s="8" t="s">
        <v>167</v>
      </c>
      <c r="C737" s="8" t="s">
        <v>270</v>
      </c>
      <c r="D737" s="8" t="s">
        <v>513</v>
      </c>
      <c r="E737" s="8"/>
      <c r="F737" s="25">
        <f>F738</f>
        <v>188.61</v>
      </c>
      <c r="G737" s="25"/>
      <c r="H737" s="25"/>
      <c r="I737" s="25"/>
      <c r="J737" s="25"/>
      <c r="K737" s="50">
        <f>K738</f>
        <v>188.61</v>
      </c>
      <c r="L737" s="9">
        <v>188.61</v>
      </c>
      <c r="M737" s="35">
        <f t="shared" si="453"/>
        <v>0</v>
      </c>
      <c r="N737" s="25">
        <f>N738</f>
        <v>0</v>
      </c>
      <c r="O737" s="25"/>
      <c r="P737" s="25"/>
      <c r="Q737" s="25">
        <f>Q738</f>
        <v>0</v>
      </c>
      <c r="R737" s="9">
        <v>204.6</v>
      </c>
      <c r="S737" s="25">
        <f>S738</f>
        <v>0</v>
      </c>
      <c r="T737" s="25"/>
      <c r="U737" s="25"/>
      <c r="V737" s="25">
        <f>V738</f>
        <v>0</v>
      </c>
      <c r="W737" s="9">
        <v>204.6</v>
      </c>
      <c r="X737" s="2"/>
    </row>
    <row r="738" spans="1:24" outlineLevel="5">
      <c r="A738" s="7" t="s">
        <v>271</v>
      </c>
      <c r="B738" s="8" t="s">
        <v>167</v>
      </c>
      <c r="C738" s="8" t="s">
        <v>270</v>
      </c>
      <c r="D738" s="8" t="s">
        <v>513</v>
      </c>
      <c r="E738" s="8"/>
      <c r="F738" s="25">
        <f>F739</f>
        <v>188.61</v>
      </c>
      <c r="G738" s="25"/>
      <c r="H738" s="25"/>
      <c r="I738" s="25"/>
      <c r="J738" s="25"/>
      <c r="K738" s="50">
        <f>K739</f>
        <v>188.61</v>
      </c>
      <c r="L738" s="9">
        <v>188.61</v>
      </c>
      <c r="M738" s="35">
        <f t="shared" si="453"/>
        <v>0</v>
      </c>
      <c r="N738" s="25">
        <f>N739</f>
        <v>0</v>
      </c>
      <c r="O738" s="25"/>
      <c r="P738" s="25"/>
      <c r="Q738" s="25">
        <f>Q739</f>
        <v>0</v>
      </c>
      <c r="R738" s="9">
        <v>204.6</v>
      </c>
      <c r="S738" s="25">
        <f>S739</f>
        <v>0</v>
      </c>
      <c r="T738" s="25"/>
      <c r="U738" s="25"/>
      <c r="V738" s="25">
        <f>V739</f>
        <v>0</v>
      </c>
      <c r="W738" s="9">
        <v>204.6</v>
      </c>
      <c r="X738" s="2"/>
    </row>
    <row r="739" spans="1:24" ht="25.5" outlineLevel="6">
      <c r="A739" s="7" t="s">
        <v>67</v>
      </c>
      <c r="B739" s="8" t="s">
        <v>167</v>
      </c>
      <c r="C739" s="8" t="s">
        <v>270</v>
      </c>
      <c r="D739" s="8" t="s">
        <v>513</v>
      </c>
      <c r="E739" s="8" t="s">
        <v>68</v>
      </c>
      <c r="F739" s="25">
        <v>188.61</v>
      </c>
      <c r="G739" s="25"/>
      <c r="H739" s="25"/>
      <c r="I739" s="25"/>
      <c r="J739" s="25"/>
      <c r="K739" s="50">
        <f t="shared" ref="K739" si="460">SUM(F739:J739)</f>
        <v>188.61</v>
      </c>
      <c r="L739" s="9">
        <v>188.61</v>
      </c>
      <c r="M739" s="35">
        <f t="shared" si="453"/>
        <v>0</v>
      </c>
      <c r="N739" s="25"/>
      <c r="O739" s="25"/>
      <c r="P739" s="25"/>
      <c r="Q739" s="30">
        <f t="shared" ref="Q739" si="461">SUM(N739:P739)</f>
        <v>0</v>
      </c>
      <c r="R739" s="9">
        <v>204.6</v>
      </c>
      <c r="S739" s="25"/>
      <c r="T739" s="25"/>
      <c r="U739" s="25"/>
      <c r="V739" s="30">
        <f t="shared" ref="V739" si="462">SUM(S739:U739)</f>
        <v>0</v>
      </c>
      <c r="W739" s="9">
        <v>204.6</v>
      </c>
      <c r="X739" s="2"/>
    </row>
    <row r="740" spans="1:24" s="58" customFormat="1" ht="38.25" outlineLevel="2">
      <c r="A740" s="43" t="s">
        <v>514</v>
      </c>
      <c r="B740" s="44"/>
      <c r="C740" s="44"/>
      <c r="D740" s="44" t="s">
        <v>515</v>
      </c>
      <c r="E740" s="44"/>
      <c r="F740" s="45">
        <f>F741</f>
        <v>8400</v>
      </c>
      <c r="G740" s="45"/>
      <c r="H740" s="45"/>
      <c r="I740" s="45"/>
      <c r="J740" s="45"/>
      <c r="K740" s="51">
        <f>K741</f>
        <v>8400</v>
      </c>
      <c r="L740" s="55">
        <v>8400</v>
      </c>
      <c r="M740" s="56">
        <f t="shared" si="453"/>
        <v>0</v>
      </c>
      <c r="N740" s="45">
        <f>N741</f>
        <v>0</v>
      </c>
      <c r="O740" s="45"/>
      <c r="P740" s="45"/>
      <c r="Q740" s="45">
        <f>Q741</f>
        <v>0</v>
      </c>
      <c r="R740" s="55">
        <v>11863</v>
      </c>
      <c r="S740" s="45">
        <f>S741</f>
        <v>0</v>
      </c>
      <c r="T740" s="45"/>
      <c r="U740" s="45"/>
      <c r="V740" s="45">
        <f>V741</f>
        <v>0</v>
      </c>
      <c r="W740" s="55">
        <v>12263</v>
      </c>
      <c r="X740" s="57"/>
    </row>
    <row r="741" spans="1:24" ht="38.25" outlineLevel="3">
      <c r="A741" s="7" t="s">
        <v>516</v>
      </c>
      <c r="B741" s="8"/>
      <c r="C741" s="8"/>
      <c r="D741" s="8" t="s">
        <v>517</v>
      </c>
      <c r="E741" s="8"/>
      <c r="F741" s="25">
        <f>F742</f>
        <v>8400</v>
      </c>
      <c r="G741" s="25"/>
      <c r="H741" s="25"/>
      <c r="I741" s="25"/>
      <c r="J741" s="25"/>
      <c r="K741" s="50">
        <f>K742</f>
        <v>8400</v>
      </c>
      <c r="L741" s="9">
        <v>8400</v>
      </c>
      <c r="M741" s="35">
        <f t="shared" si="453"/>
        <v>0</v>
      </c>
      <c r="N741" s="25">
        <f>N742</f>
        <v>0</v>
      </c>
      <c r="O741" s="25"/>
      <c r="P741" s="25"/>
      <c r="Q741" s="25">
        <f>Q742</f>
        <v>0</v>
      </c>
      <c r="R741" s="9">
        <v>11863</v>
      </c>
      <c r="S741" s="25">
        <f>S742</f>
        <v>0</v>
      </c>
      <c r="T741" s="25"/>
      <c r="U741" s="25"/>
      <c r="V741" s="25">
        <f>V742</f>
        <v>0</v>
      </c>
      <c r="W741" s="9">
        <v>12263</v>
      </c>
      <c r="X741" s="2"/>
    </row>
    <row r="742" spans="1:24" outlineLevel="4">
      <c r="A742" s="7" t="s">
        <v>477</v>
      </c>
      <c r="B742" s="8" t="s">
        <v>78</v>
      </c>
      <c r="C742" s="8" t="s">
        <v>26</v>
      </c>
      <c r="D742" s="8" t="s">
        <v>517</v>
      </c>
      <c r="E742" s="8"/>
      <c r="F742" s="25">
        <f>F743</f>
        <v>8400</v>
      </c>
      <c r="G742" s="25"/>
      <c r="H742" s="25"/>
      <c r="I742" s="25"/>
      <c r="J742" s="25"/>
      <c r="K742" s="50">
        <f>K743</f>
        <v>8400</v>
      </c>
      <c r="L742" s="9">
        <v>8400</v>
      </c>
      <c r="M742" s="35">
        <f t="shared" si="453"/>
        <v>0</v>
      </c>
      <c r="N742" s="25">
        <f>N743</f>
        <v>0</v>
      </c>
      <c r="O742" s="25"/>
      <c r="P742" s="25"/>
      <c r="Q742" s="25">
        <f>Q743</f>
        <v>0</v>
      </c>
      <c r="R742" s="9">
        <v>11863</v>
      </c>
      <c r="S742" s="25">
        <f>S743</f>
        <v>0</v>
      </c>
      <c r="T742" s="25"/>
      <c r="U742" s="25"/>
      <c r="V742" s="25">
        <f>V743</f>
        <v>0</v>
      </c>
      <c r="W742" s="9">
        <v>12263</v>
      </c>
      <c r="X742" s="2"/>
    </row>
    <row r="743" spans="1:24" outlineLevel="5">
      <c r="A743" s="7" t="s">
        <v>332</v>
      </c>
      <c r="B743" s="8" t="s">
        <v>78</v>
      </c>
      <c r="C743" s="8" t="s">
        <v>26</v>
      </c>
      <c r="D743" s="8" t="s">
        <v>517</v>
      </c>
      <c r="E743" s="8"/>
      <c r="F743" s="25">
        <f>F744</f>
        <v>8400</v>
      </c>
      <c r="G743" s="25"/>
      <c r="H743" s="25"/>
      <c r="I743" s="25"/>
      <c r="J743" s="25"/>
      <c r="K743" s="50">
        <f>K744</f>
        <v>8400</v>
      </c>
      <c r="L743" s="9">
        <v>8400</v>
      </c>
      <c r="M743" s="35">
        <f t="shared" si="453"/>
        <v>0</v>
      </c>
      <c r="N743" s="25">
        <f>N744</f>
        <v>0</v>
      </c>
      <c r="O743" s="25"/>
      <c r="P743" s="25"/>
      <c r="Q743" s="25">
        <f>Q744</f>
        <v>0</v>
      </c>
      <c r="R743" s="9">
        <v>11863</v>
      </c>
      <c r="S743" s="25">
        <f>S744</f>
        <v>0</v>
      </c>
      <c r="T743" s="25"/>
      <c r="U743" s="25"/>
      <c r="V743" s="25">
        <f>V744</f>
        <v>0</v>
      </c>
      <c r="W743" s="9">
        <v>12263</v>
      </c>
      <c r="X743" s="2"/>
    </row>
    <row r="744" spans="1:24" ht="25.5" outlineLevel="6">
      <c r="A744" s="7" t="s">
        <v>67</v>
      </c>
      <c r="B744" s="8" t="s">
        <v>78</v>
      </c>
      <c r="C744" s="8" t="s">
        <v>26</v>
      </c>
      <c r="D744" s="8" t="s">
        <v>517</v>
      </c>
      <c r="E744" s="8" t="s">
        <v>68</v>
      </c>
      <c r="F744" s="25">
        <v>8400</v>
      </c>
      <c r="G744" s="25"/>
      <c r="H744" s="25"/>
      <c r="I744" s="25"/>
      <c r="J744" s="25"/>
      <c r="K744" s="50">
        <f t="shared" ref="K744" si="463">SUM(F744:J744)</f>
        <v>8400</v>
      </c>
      <c r="L744" s="9">
        <v>8400</v>
      </c>
      <c r="M744" s="35">
        <f t="shared" si="453"/>
        <v>0</v>
      </c>
      <c r="N744" s="25"/>
      <c r="O744" s="25"/>
      <c r="P744" s="25"/>
      <c r="Q744" s="30">
        <f t="shared" ref="Q744" si="464">SUM(N744:P744)</f>
        <v>0</v>
      </c>
      <c r="R744" s="9">
        <v>11863</v>
      </c>
      <c r="S744" s="25"/>
      <c r="T744" s="25"/>
      <c r="U744" s="25"/>
      <c r="V744" s="30">
        <f t="shared" ref="V744" si="465">SUM(S744:U744)</f>
        <v>0</v>
      </c>
      <c r="W744" s="9">
        <v>12263</v>
      </c>
      <c r="X744" s="2"/>
    </row>
    <row r="745" spans="1:24" s="58" customFormat="1" ht="38.25" outlineLevel="2">
      <c r="A745" s="43" t="s">
        <v>518</v>
      </c>
      <c r="B745" s="44"/>
      <c r="C745" s="44"/>
      <c r="D745" s="44" t="s">
        <v>519</v>
      </c>
      <c r="E745" s="44"/>
      <c r="F745" s="45">
        <f>F746+F750+F754</f>
        <v>3500</v>
      </c>
      <c r="G745" s="45"/>
      <c r="H745" s="45"/>
      <c r="I745" s="45"/>
      <c r="J745" s="45"/>
      <c r="K745" s="51">
        <f>K746+K750+K754</f>
        <v>11500</v>
      </c>
      <c r="L745" s="55">
        <v>11500</v>
      </c>
      <c r="M745" s="56">
        <f t="shared" si="453"/>
        <v>0</v>
      </c>
      <c r="N745" s="45">
        <f>N746+N750+N754</f>
        <v>0</v>
      </c>
      <c r="O745" s="45"/>
      <c r="P745" s="45"/>
      <c r="Q745" s="45">
        <f>Q746+Q750+Q754</f>
        <v>0</v>
      </c>
      <c r="R745" s="55">
        <v>0</v>
      </c>
      <c r="S745" s="45">
        <f>S746+S750+S754</f>
        <v>0</v>
      </c>
      <c r="T745" s="45"/>
      <c r="U745" s="45"/>
      <c r="V745" s="45">
        <f>V746+V750+V754</f>
        <v>0</v>
      </c>
      <c r="W745" s="55">
        <v>0</v>
      </c>
      <c r="X745" s="57"/>
    </row>
    <row r="746" spans="1:24" ht="38.25" outlineLevel="3">
      <c r="A746" s="7" t="s">
        <v>520</v>
      </c>
      <c r="B746" s="8"/>
      <c r="C746" s="8"/>
      <c r="D746" s="8" t="s">
        <v>521</v>
      </c>
      <c r="E746" s="8"/>
      <c r="F746" s="25">
        <f>F747</f>
        <v>0</v>
      </c>
      <c r="G746" s="25"/>
      <c r="H746" s="25"/>
      <c r="I746" s="25"/>
      <c r="J746" s="25"/>
      <c r="K746" s="50">
        <f>K747</f>
        <v>5.01</v>
      </c>
      <c r="L746" s="9">
        <v>5.0049999999999999</v>
      </c>
      <c r="M746" s="35">
        <f t="shared" si="453"/>
        <v>-4.9999999999998934E-3</v>
      </c>
      <c r="N746" s="25">
        <f>N747</f>
        <v>0</v>
      </c>
      <c r="O746" s="25"/>
      <c r="P746" s="25"/>
      <c r="Q746" s="25">
        <f>Q747</f>
        <v>0</v>
      </c>
      <c r="R746" s="9">
        <v>0</v>
      </c>
      <c r="S746" s="25">
        <f>S747</f>
        <v>0</v>
      </c>
      <c r="T746" s="25"/>
      <c r="U746" s="25"/>
      <c r="V746" s="25">
        <f>V747</f>
        <v>0</v>
      </c>
      <c r="W746" s="9">
        <v>0</v>
      </c>
      <c r="X746" s="2"/>
    </row>
    <row r="747" spans="1:24" outlineLevel="4">
      <c r="A747" s="7" t="s">
        <v>477</v>
      </c>
      <c r="B747" s="8" t="s">
        <v>78</v>
      </c>
      <c r="C747" s="8" t="s">
        <v>26</v>
      </c>
      <c r="D747" s="8" t="s">
        <v>521</v>
      </c>
      <c r="E747" s="8"/>
      <c r="F747" s="25">
        <f>F748</f>
        <v>0</v>
      </c>
      <c r="G747" s="25"/>
      <c r="H747" s="25"/>
      <c r="I747" s="25"/>
      <c r="J747" s="25"/>
      <c r="K747" s="50">
        <f>K748</f>
        <v>5.01</v>
      </c>
      <c r="L747" s="9">
        <v>5.0049999999999999</v>
      </c>
      <c r="M747" s="35">
        <f t="shared" si="453"/>
        <v>-4.9999999999998934E-3</v>
      </c>
      <c r="N747" s="25">
        <f>N748</f>
        <v>0</v>
      </c>
      <c r="O747" s="25"/>
      <c r="P747" s="25"/>
      <c r="Q747" s="25">
        <f>Q748</f>
        <v>0</v>
      </c>
      <c r="R747" s="9">
        <v>0</v>
      </c>
      <c r="S747" s="25">
        <f>S748</f>
        <v>0</v>
      </c>
      <c r="T747" s="25"/>
      <c r="U747" s="25"/>
      <c r="V747" s="25">
        <f>V748</f>
        <v>0</v>
      </c>
      <c r="W747" s="9">
        <v>0</v>
      </c>
      <c r="X747" s="2"/>
    </row>
    <row r="748" spans="1:24" outlineLevel="5">
      <c r="A748" s="7" t="s">
        <v>332</v>
      </c>
      <c r="B748" s="8" t="s">
        <v>78</v>
      </c>
      <c r="C748" s="8" t="s">
        <v>26</v>
      </c>
      <c r="D748" s="8" t="s">
        <v>521</v>
      </c>
      <c r="E748" s="8"/>
      <c r="F748" s="25">
        <f>F749</f>
        <v>0</v>
      </c>
      <c r="G748" s="25"/>
      <c r="H748" s="25"/>
      <c r="I748" s="25"/>
      <c r="J748" s="25"/>
      <c r="K748" s="50">
        <f>K749</f>
        <v>5.01</v>
      </c>
      <c r="L748" s="9">
        <v>5.0049999999999999</v>
      </c>
      <c r="M748" s="35">
        <f t="shared" si="453"/>
        <v>-4.9999999999998934E-3</v>
      </c>
      <c r="N748" s="25">
        <f>N749</f>
        <v>0</v>
      </c>
      <c r="O748" s="25"/>
      <c r="P748" s="25"/>
      <c r="Q748" s="25">
        <f>Q749</f>
        <v>0</v>
      </c>
      <c r="R748" s="9">
        <v>0</v>
      </c>
      <c r="S748" s="25">
        <f>S749</f>
        <v>0</v>
      </c>
      <c r="T748" s="25"/>
      <c r="U748" s="25"/>
      <c r="V748" s="25">
        <f>V749</f>
        <v>0</v>
      </c>
      <c r="W748" s="9">
        <v>0</v>
      </c>
      <c r="X748" s="2"/>
    </row>
    <row r="749" spans="1:24" ht="51" outlineLevel="6">
      <c r="A749" s="7" t="s">
        <v>53</v>
      </c>
      <c r="B749" s="8" t="s">
        <v>78</v>
      </c>
      <c r="C749" s="8" t="s">
        <v>26</v>
      </c>
      <c r="D749" s="8" t="s">
        <v>521</v>
      </c>
      <c r="E749" s="8" t="s">
        <v>54</v>
      </c>
      <c r="F749" s="25"/>
      <c r="G749" s="25">
        <v>5.01</v>
      </c>
      <c r="H749" s="25"/>
      <c r="I749" s="25"/>
      <c r="J749" s="25"/>
      <c r="K749" s="50">
        <f t="shared" ref="K749" si="466">SUM(F749:J749)</f>
        <v>5.01</v>
      </c>
      <c r="L749" s="9">
        <v>5.0049999999999999</v>
      </c>
      <c r="M749" s="35">
        <f t="shared" si="453"/>
        <v>-4.9999999999998934E-3</v>
      </c>
      <c r="N749" s="25"/>
      <c r="O749" s="25"/>
      <c r="P749" s="25"/>
      <c r="Q749" s="30">
        <f t="shared" ref="Q749" si="467">SUM(N749:P749)</f>
        <v>0</v>
      </c>
      <c r="R749" s="9">
        <v>0</v>
      </c>
      <c r="S749" s="25"/>
      <c r="T749" s="25"/>
      <c r="U749" s="25"/>
      <c r="V749" s="30">
        <f t="shared" ref="V749" si="468">SUM(S749:U749)</f>
        <v>0</v>
      </c>
      <c r="W749" s="9">
        <v>0</v>
      </c>
      <c r="X749" s="2"/>
    </row>
    <row r="750" spans="1:24" ht="38.25" outlineLevel="3">
      <c r="A750" s="7" t="s">
        <v>522</v>
      </c>
      <c r="B750" s="8"/>
      <c r="C750" s="8"/>
      <c r="D750" s="8" t="s">
        <v>523</v>
      </c>
      <c r="E750" s="8"/>
      <c r="F750" s="25">
        <f>F751</f>
        <v>2000</v>
      </c>
      <c r="G750" s="25"/>
      <c r="H750" s="25"/>
      <c r="I750" s="25"/>
      <c r="J750" s="25"/>
      <c r="K750" s="50">
        <f>K751</f>
        <v>4994.99</v>
      </c>
      <c r="L750" s="9">
        <v>4994.9949999999999</v>
      </c>
      <c r="M750" s="35">
        <f t="shared" si="453"/>
        <v>5.0000000001091394E-3</v>
      </c>
      <c r="N750" s="25">
        <f>N751</f>
        <v>0</v>
      </c>
      <c r="O750" s="25"/>
      <c r="P750" s="25"/>
      <c r="Q750" s="25">
        <f>Q751</f>
        <v>0</v>
      </c>
      <c r="R750" s="9">
        <v>0</v>
      </c>
      <c r="S750" s="25">
        <f>S751</f>
        <v>0</v>
      </c>
      <c r="T750" s="25"/>
      <c r="U750" s="25"/>
      <c r="V750" s="25">
        <f>V751</f>
        <v>0</v>
      </c>
      <c r="W750" s="9">
        <v>0</v>
      </c>
      <c r="X750" s="2"/>
    </row>
    <row r="751" spans="1:24" outlineLevel="4">
      <c r="A751" s="7" t="s">
        <v>477</v>
      </c>
      <c r="B751" s="8" t="s">
        <v>78</v>
      </c>
      <c r="C751" s="8" t="s">
        <v>26</v>
      </c>
      <c r="D751" s="8" t="s">
        <v>523</v>
      </c>
      <c r="E751" s="8"/>
      <c r="F751" s="25">
        <f>F752</f>
        <v>2000</v>
      </c>
      <c r="G751" s="25"/>
      <c r="H751" s="25"/>
      <c r="I751" s="25"/>
      <c r="J751" s="25"/>
      <c r="K751" s="50">
        <f>K752</f>
        <v>4994.99</v>
      </c>
      <c r="L751" s="9">
        <v>4994.9949999999999</v>
      </c>
      <c r="M751" s="35">
        <f t="shared" si="453"/>
        <v>5.0000000001091394E-3</v>
      </c>
      <c r="N751" s="25">
        <f>N752</f>
        <v>0</v>
      </c>
      <c r="O751" s="25"/>
      <c r="P751" s="25"/>
      <c r="Q751" s="25">
        <f>Q752</f>
        <v>0</v>
      </c>
      <c r="R751" s="9">
        <v>0</v>
      </c>
      <c r="S751" s="25">
        <f>S752</f>
        <v>0</v>
      </c>
      <c r="T751" s="25"/>
      <c r="U751" s="25"/>
      <c r="V751" s="25">
        <f>V752</f>
        <v>0</v>
      </c>
      <c r="W751" s="9">
        <v>0</v>
      </c>
      <c r="X751" s="2"/>
    </row>
    <row r="752" spans="1:24" outlineLevel="5">
      <c r="A752" s="7" t="s">
        <v>332</v>
      </c>
      <c r="B752" s="8" t="s">
        <v>78</v>
      </c>
      <c r="C752" s="8" t="s">
        <v>26</v>
      </c>
      <c r="D752" s="8" t="s">
        <v>523</v>
      </c>
      <c r="E752" s="8"/>
      <c r="F752" s="25">
        <f>F753</f>
        <v>2000</v>
      </c>
      <c r="G752" s="25"/>
      <c r="H752" s="25"/>
      <c r="I752" s="25"/>
      <c r="J752" s="25"/>
      <c r="K752" s="50">
        <f>K753</f>
        <v>4994.99</v>
      </c>
      <c r="L752" s="9">
        <v>4994.9949999999999</v>
      </c>
      <c r="M752" s="35">
        <f t="shared" si="453"/>
        <v>5.0000000001091394E-3</v>
      </c>
      <c r="N752" s="25">
        <f>N753</f>
        <v>0</v>
      </c>
      <c r="O752" s="25"/>
      <c r="P752" s="25"/>
      <c r="Q752" s="25">
        <f>Q753</f>
        <v>0</v>
      </c>
      <c r="R752" s="9">
        <v>0</v>
      </c>
      <c r="S752" s="25">
        <f>S753</f>
        <v>0</v>
      </c>
      <c r="T752" s="25"/>
      <c r="U752" s="25"/>
      <c r="V752" s="25">
        <f>V753</f>
        <v>0</v>
      </c>
      <c r="W752" s="9">
        <v>0</v>
      </c>
      <c r="X752" s="2"/>
    </row>
    <row r="753" spans="1:24" ht="51" outlineLevel="6">
      <c r="A753" s="7" t="s">
        <v>53</v>
      </c>
      <c r="B753" s="8" t="s">
        <v>78</v>
      </c>
      <c r="C753" s="8" t="s">
        <v>26</v>
      </c>
      <c r="D753" s="8" t="s">
        <v>523</v>
      </c>
      <c r="E753" s="8" t="s">
        <v>54</v>
      </c>
      <c r="F753" s="25">
        <v>2000</v>
      </c>
      <c r="G753" s="25">
        <f>2994.99-J753</f>
        <v>-5.0100000000002183</v>
      </c>
      <c r="H753" s="25"/>
      <c r="I753" s="25"/>
      <c r="J753" s="25">
        <v>3000</v>
      </c>
      <c r="K753" s="50">
        <f t="shared" ref="K753" si="469">SUM(F753:J753)</f>
        <v>4994.99</v>
      </c>
      <c r="L753" s="9">
        <v>4994.9949999999999</v>
      </c>
      <c r="M753" s="35">
        <f t="shared" si="453"/>
        <v>5.0000000001091394E-3</v>
      </c>
      <c r="N753" s="25"/>
      <c r="O753" s="25"/>
      <c r="P753" s="25"/>
      <c r="Q753" s="30">
        <f t="shared" ref="Q753" si="470">SUM(N753:P753)</f>
        <v>0</v>
      </c>
      <c r="R753" s="9">
        <v>0</v>
      </c>
      <c r="S753" s="25"/>
      <c r="T753" s="25"/>
      <c r="U753" s="25"/>
      <c r="V753" s="30">
        <f t="shared" ref="V753" si="471">SUM(S753:U753)</f>
        <v>0</v>
      </c>
      <c r="W753" s="9">
        <v>0</v>
      </c>
      <c r="X753" s="2"/>
    </row>
    <row r="754" spans="1:24" ht="25.5" outlineLevel="3">
      <c r="A754" s="7" t="s">
        <v>524</v>
      </c>
      <c r="B754" s="8"/>
      <c r="C754" s="8"/>
      <c r="D754" s="8" t="s">
        <v>525</v>
      </c>
      <c r="E754" s="8"/>
      <c r="F754" s="25">
        <f>F755</f>
        <v>1500</v>
      </c>
      <c r="G754" s="25"/>
      <c r="H754" s="25"/>
      <c r="I754" s="25"/>
      <c r="J754" s="25"/>
      <c r="K754" s="50">
        <f>K755</f>
        <v>6500</v>
      </c>
      <c r="L754" s="9">
        <v>6500</v>
      </c>
      <c r="M754" s="35">
        <f t="shared" si="453"/>
        <v>0</v>
      </c>
      <c r="N754" s="25">
        <f>N755</f>
        <v>0</v>
      </c>
      <c r="O754" s="25"/>
      <c r="P754" s="25"/>
      <c r="Q754" s="25">
        <f>Q755</f>
        <v>0</v>
      </c>
      <c r="R754" s="9">
        <v>0</v>
      </c>
      <c r="S754" s="25">
        <f>S755</f>
        <v>0</v>
      </c>
      <c r="T754" s="25"/>
      <c r="U754" s="25"/>
      <c r="V754" s="25">
        <f>V755</f>
        <v>0</v>
      </c>
      <c r="W754" s="9">
        <v>0</v>
      </c>
      <c r="X754" s="2"/>
    </row>
    <row r="755" spans="1:24" outlineLevel="4">
      <c r="A755" s="7" t="s">
        <v>477</v>
      </c>
      <c r="B755" s="8" t="s">
        <v>78</v>
      </c>
      <c r="C755" s="8" t="s">
        <v>26</v>
      </c>
      <c r="D755" s="8" t="s">
        <v>525</v>
      </c>
      <c r="E755" s="8"/>
      <c r="F755" s="25">
        <f>F756</f>
        <v>1500</v>
      </c>
      <c r="G755" s="25"/>
      <c r="H755" s="25"/>
      <c r="I755" s="25"/>
      <c r="J755" s="25"/>
      <c r="K755" s="50">
        <f>K756</f>
        <v>6500</v>
      </c>
      <c r="L755" s="9">
        <v>6500</v>
      </c>
      <c r="M755" s="35">
        <f t="shared" si="453"/>
        <v>0</v>
      </c>
      <c r="N755" s="25">
        <f>N756</f>
        <v>0</v>
      </c>
      <c r="O755" s="25"/>
      <c r="P755" s="25"/>
      <c r="Q755" s="25">
        <f>Q756</f>
        <v>0</v>
      </c>
      <c r="R755" s="9">
        <v>0</v>
      </c>
      <c r="S755" s="25">
        <f>S756</f>
        <v>0</v>
      </c>
      <c r="T755" s="25"/>
      <c r="U755" s="25"/>
      <c r="V755" s="25">
        <f>V756</f>
        <v>0</v>
      </c>
      <c r="W755" s="9">
        <v>0</v>
      </c>
      <c r="X755" s="2"/>
    </row>
    <row r="756" spans="1:24" outlineLevel="5">
      <c r="A756" s="7" t="s">
        <v>332</v>
      </c>
      <c r="B756" s="8" t="s">
        <v>78</v>
      </c>
      <c r="C756" s="8" t="s">
        <v>26</v>
      </c>
      <c r="D756" s="8" t="s">
        <v>525</v>
      </c>
      <c r="E756" s="8"/>
      <c r="F756" s="25">
        <f>F757</f>
        <v>1500</v>
      </c>
      <c r="G756" s="25"/>
      <c r="H756" s="25"/>
      <c r="I756" s="25"/>
      <c r="J756" s="25"/>
      <c r="K756" s="50">
        <f>K757</f>
        <v>6500</v>
      </c>
      <c r="L756" s="9">
        <v>6500</v>
      </c>
      <c r="M756" s="35">
        <f t="shared" si="453"/>
        <v>0</v>
      </c>
      <c r="N756" s="25">
        <f>N757</f>
        <v>0</v>
      </c>
      <c r="O756" s="25"/>
      <c r="P756" s="25"/>
      <c r="Q756" s="25">
        <f>Q757</f>
        <v>0</v>
      </c>
      <c r="R756" s="9">
        <v>0</v>
      </c>
      <c r="S756" s="25">
        <f>S757</f>
        <v>0</v>
      </c>
      <c r="T756" s="25"/>
      <c r="U756" s="25"/>
      <c r="V756" s="25">
        <f>V757</f>
        <v>0</v>
      </c>
      <c r="W756" s="9">
        <v>0</v>
      </c>
      <c r="X756" s="2"/>
    </row>
    <row r="757" spans="1:24" ht="51" outlineLevel="6">
      <c r="A757" s="7" t="s">
        <v>53</v>
      </c>
      <c r="B757" s="8" t="s">
        <v>78</v>
      </c>
      <c r="C757" s="8" t="s">
        <v>26</v>
      </c>
      <c r="D757" s="8" t="s">
        <v>525</v>
      </c>
      <c r="E757" s="8" t="s">
        <v>54</v>
      </c>
      <c r="F757" s="25">
        <v>1500</v>
      </c>
      <c r="G757" s="25"/>
      <c r="H757" s="38">
        <v>5000</v>
      </c>
      <c r="I757" s="38"/>
      <c r="J757" s="25"/>
      <c r="K757" s="50">
        <f t="shared" ref="K757" si="472">SUM(F757:J757)</f>
        <v>6500</v>
      </c>
      <c r="L757" s="9">
        <v>6500</v>
      </c>
      <c r="M757" s="35">
        <f t="shared" si="453"/>
        <v>0</v>
      </c>
      <c r="N757" s="25"/>
      <c r="O757" s="25"/>
      <c r="P757" s="25"/>
      <c r="Q757" s="30">
        <f t="shared" ref="Q757" si="473">SUM(N757:P757)</f>
        <v>0</v>
      </c>
      <c r="R757" s="9">
        <v>0</v>
      </c>
      <c r="S757" s="25"/>
      <c r="T757" s="25"/>
      <c r="U757" s="25"/>
      <c r="V757" s="30">
        <f t="shared" ref="V757" si="474">SUM(S757:U757)</f>
        <v>0</v>
      </c>
      <c r="W757" s="9">
        <v>0</v>
      </c>
      <c r="X757" s="2"/>
    </row>
    <row r="758" spans="1:24" s="58" customFormat="1" ht="38.25" outlineLevel="2">
      <c r="A758" s="43" t="s">
        <v>526</v>
      </c>
      <c r="B758" s="44"/>
      <c r="C758" s="44"/>
      <c r="D758" s="44" t="s">
        <v>527</v>
      </c>
      <c r="E758" s="44"/>
      <c r="F758" s="45">
        <f>F759+F763+F767+F771+F775+F779</f>
        <v>6064.29</v>
      </c>
      <c r="G758" s="45"/>
      <c r="H758" s="45"/>
      <c r="I758" s="45"/>
      <c r="J758" s="45"/>
      <c r="K758" s="51">
        <f>K759+K763+K767+K771+K775+K779</f>
        <v>6064.29</v>
      </c>
      <c r="L758" s="55">
        <v>6064.29</v>
      </c>
      <c r="M758" s="56">
        <f t="shared" si="453"/>
        <v>0</v>
      </c>
      <c r="N758" s="45">
        <f>N759+N763+N767+N771+N775+N779</f>
        <v>0</v>
      </c>
      <c r="O758" s="45"/>
      <c r="P758" s="45"/>
      <c r="Q758" s="45">
        <f>Q759+Q763+Q767+Q771+Q775+Q779</f>
        <v>0</v>
      </c>
      <c r="R758" s="55">
        <v>4667.93</v>
      </c>
      <c r="S758" s="45">
        <f>S759+S763+S767+S771+S775+S779</f>
        <v>0</v>
      </c>
      <c r="T758" s="45"/>
      <c r="U758" s="45"/>
      <c r="V758" s="45">
        <f>V759+V763+V767+V771+V775+V779</f>
        <v>0</v>
      </c>
      <c r="W758" s="55">
        <v>4689.03</v>
      </c>
      <c r="X758" s="57"/>
    </row>
    <row r="759" spans="1:24" ht="38.25" outlineLevel="3">
      <c r="A759" s="7" t="s">
        <v>528</v>
      </c>
      <c r="B759" s="8"/>
      <c r="C759" s="8"/>
      <c r="D759" s="8" t="s">
        <v>529</v>
      </c>
      <c r="E759" s="8"/>
      <c r="F759" s="25">
        <f>F760</f>
        <v>3165.22</v>
      </c>
      <c r="G759" s="25"/>
      <c r="H759" s="25"/>
      <c r="I759" s="25"/>
      <c r="J759" s="25"/>
      <c r="K759" s="50">
        <f>K760</f>
        <v>3165.22</v>
      </c>
      <c r="L759" s="9">
        <v>3165.22</v>
      </c>
      <c r="M759" s="35">
        <f t="shared" si="453"/>
        <v>0</v>
      </c>
      <c r="N759" s="25">
        <f>N760</f>
        <v>0</v>
      </c>
      <c r="O759" s="25"/>
      <c r="P759" s="25"/>
      <c r="Q759" s="25">
        <f>Q760</f>
        <v>0</v>
      </c>
      <c r="R759" s="9">
        <v>3207.33</v>
      </c>
      <c r="S759" s="25">
        <f>S760</f>
        <v>0</v>
      </c>
      <c r="T759" s="25"/>
      <c r="U759" s="25"/>
      <c r="V759" s="25">
        <f>V760</f>
        <v>0</v>
      </c>
      <c r="W759" s="9">
        <v>3207.33</v>
      </c>
      <c r="X759" s="2"/>
    </row>
    <row r="760" spans="1:24" outlineLevel="4">
      <c r="A760" s="7" t="s">
        <v>331</v>
      </c>
      <c r="B760" s="8" t="s">
        <v>78</v>
      </c>
      <c r="C760" s="8" t="s">
        <v>34</v>
      </c>
      <c r="D760" s="8" t="s">
        <v>529</v>
      </c>
      <c r="E760" s="8"/>
      <c r="F760" s="25">
        <f>F761</f>
        <v>3165.22</v>
      </c>
      <c r="G760" s="25"/>
      <c r="H760" s="25"/>
      <c r="I760" s="25"/>
      <c r="J760" s="25"/>
      <c r="K760" s="50">
        <f>K761</f>
        <v>3165.22</v>
      </c>
      <c r="L760" s="9">
        <v>3165.22</v>
      </c>
      <c r="M760" s="35">
        <f t="shared" si="453"/>
        <v>0</v>
      </c>
      <c r="N760" s="25">
        <f>N761</f>
        <v>0</v>
      </c>
      <c r="O760" s="25"/>
      <c r="P760" s="25"/>
      <c r="Q760" s="25">
        <f>Q761</f>
        <v>0</v>
      </c>
      <c r="R760" s="9">
        <v>3207.33</v>
      </c>
      <c r="S760" s="25">
        <f>S761</f>
        <v>0</v>
      </c>
      <c r="T760" s="25"/>
      <c r="U760" s="25"/>
      <c r="V760" s="25">
        <f>V761</f>
        <v>0</v>
      </c>
      <c r="W760" s="9">
        <v>3207.33</v>
      </c>
      <c r="X760" s="2"/>
    </row>
    <row r="761" spans="1:24" outlineLevel="5">
      <c r="A761" s="7" t="s">
        <v>332</v>
      </c>
      <c r="B761" s="8" t="s">
        <v>78</v>
      </c>
      <c r="C761" s="8" t="s">
        <v>34</v>
      </c>
      <c r="D761" s="8" t="s">
        <v>529</v>
      </c>
      <c r="E761" s="8"/>
      <c r="F761" s="25">
        <f>F762</f>
        <v>3165.22</v>
      </c>
      <c r="G761" s="25"/>
      <c r="H761" s="25"/>
      <c r="I761" s="25"/>
      <c r="J761" s="25"/>
      <c r="K761" s="50">
        <f>K762</f>
        <v>3165.22</v>
      </c>
      <c r="L761" s="9">
        <v>3165.22</v>
      </c>
      <c r="M761" s="35">
        <f t="shared" si="453"/>
        <v>0</v>
      </c>
      <c r="N761" s="25">
        <f>N762</f>
        <v>0</v>
      </c>
      <c r="O761" s="25"/>
      <c r="P761" s="25"/>
      <c r="Q761" s="25">
        <f>Q762</f>
        <v>0</v>
      </c>
      <c r="R761" s="9">
        <v>3207.33</v>
      </c>
      <c r="S761" s="25">
        <f>S762</f>
        <v>0</v>
      </c>
      <c r="T761" s="25"/>
      <c r="U761" s="25"/>
      <c r="V761" s="25">
        <f>V762</f>
        <v>0</v>
      </c>
      <c r="W761" s="9">
        <v>3207.33</v>
      </c>
      <c r="X761" s="2"/>
    </row>
    <row r="762" spans="1:24" outlineLevel="6">
      <c r="A762" s="7" t="s">
        <v>21</v>
      </c>
      <c r="B762" s="8" t="s">
        <v>78</v>
      </c>
      <c r="C762" s="8" t="s">
        <v>34</v>
      </c>
      <c r="D762" s="8" t="s">
        <v>529</v>
      </c>
      <c r="E762" s="8" t="s">
        <v>22</v>
      </c>
      <c r="F762" s="25">
        <v>3165.22</v>
      </c>
      <c r="G762" s="25"/>
      <c r="H762" s="25"/>
      <c r="I762" s="25"/>
      <c r="J762" s="25"/>
      <c r="K762" s="50">
        <f t="shared" ref="K762" si="475">SUM(F762:J762)</f>
        <v>3165.22</v>
      </c>
      <c r="L762" s="9">
        <v>3165.22</v>
      </c>
      <c r="M762" s="35">
        <f t="shared" si="453"/>
        <v>0</v>
      </c>
      <c r="N762" s="25"/>
      <c r="O762" s="25"/>
      <c r="P762" s="25"/>
      <c r="Q762" s="30">
        <f t="shared" ref="Q762" si="476">SUM(N762:P762)</f>
        <v>0</v>
      </c>
      <c r="R762" s="9">
        <v>3207.33</v>
      </c>
      <c r="S762" s="25"/>
      <c r="T762" s="25"/>
      <c r="U762" s="25"/>
      <c r="V762" s="30">
        <f t="shared" ref="V762" si="477">SUM(S762:U762)</f>
        <v>0</v>
      </c>
      <c r="W762" s="9">
        <v>3207.33</v>
      </c>
      <c r="X762" s="2"/>
    </row>
    <row r="763" spans="1:24" ht="25.5" outlineLevel="3">
      <c r="A763" s="7" t="s">
        <v>530</v>
      </c>
      <c r="B763" s="8"/>
      <c r="C763" s="8"/>
      <c r="D763" s="8" t="s">
        <v>531</v>
      </c>
      <c r="E763" s="8"/>
      <c r="F763" s="25">
        <f>F764</f>
        <v>620.77</v>
      </c>
      <c r="G763" s="25"/>
      <c r="H763" s="25"/>
      <c r="I763" s="25"/>
      <c r="J763" s="25"/>
      <c r="K763" s="50">
        <f>K764</f>
        <v>620.77</v>
      </c>
      <c r="L763" s="9">
        <v>620.77</v>
      </c>
      <c r="M763" s="35">
        <f t="shared" si="453"/>
        <v>0</v>
      </c>
      <c r="N763" s="25">
        <f>N764</f>
        <v>0</v>
      </c>
      <c r="O763" s="25"/>
      <c r="P763" s="25"/>
      <c r="Q763" s="25">
        <f>Q764</f>
        <v>0</v>
      </c>
      <c r="R763" s="9">
        <v>645.6</v>
      </c>
      <c r="S763" s="25">
        <f>S764</f>
        <v>0</v>
      </c>
      <c r="T763" s="25"/>
      <c r="U763" s="25"/>
      <c r="V763" s="25">
        <f>V764</f>
        <v>0</v>
      </c>
      <c r="W763" s="9">
        <v>653</v>
      </c>
      <c r="X763" s="2"/>
    </row>
    <row r="764" spans="1:24" outlineLevel="4">
      <c r="A764" s="7" t="s">
        <v>331</v>
      </c>
      <c r="B764" s="8" t="s">
        <v>78</v>
      </c>
      <c r="C764" s="8" t="s">
        <v>34</v>
      </c>
      <c r="D764" s="8" t="s">
        <v>531</v>
      </c>
      <c r="E764" s="8"/>
      <c r="F764" s="25">
        <f>F765</f>
        <v>620.77</v>
      </c>
      <c r="G764" s="25"/>
      <c r="H764" s="25"/>
      <c r="I764" s="25"/>
      <c r="J764" s="25"/>
      <c r="K764" s="50">
        <f>K765</f>
        <v>620.77</v>
      </c>
      <c r="L764" s="9">
        <v>620.77</v>
      </c>
      <c r="M764" s="35">
        <f t="shared" si="453"/>
        <v>0</v>
      </c>
      <c r="N764" s="25">
        <f>N765</f>
        <v>0</v>
      </c>
      <c r="O764" s="25"/>
      <c r="P764" s="25"/>
      <c r="Q764" s="25">
        <f>Q765</f>
        <v>0</v>
      </c>
      <c r="R764" s="9">
        <v>645.6</v>
      </c>
      <c r="S764" s="25">
        <f>S765</f>
        <v>0</v>
      </c>
      <c r="T764" s="25"/>
      <c r="U764" s="25"/>
      <c r="V764" s="25">
        <f>V765</f>
        <v>0</v>
      </c>
      <c r="W764" s="9">
        <v>653</v>
      </c>
      <c r="X764" s="2"/>
    </row>
    <row r="765" spans="1:24" outlineLevel="5">
      <c r="A765" s="7" t="s">
        <v>332</v>
      </c>
      <c r="B765" s="8" t="s">
        <v>78</v>
      </c>
      <c r="C765" s="8" t="s">
        <v>34</v>
      </c>
      <c r="D765" s="8" t="s">
        <v>531</v>
      </c>
      <c r="E765" s="8"/>
      <c r="F765" s="25">
        <f>F766</f>
        <v>620.77</v>
      </c>
      <c r="G765" s="25"/>
      <c r="H765" s="25"/>
      <c r="I765" s="25"/>
      <c r="J765" s="25"/>
      <c r="K765" s="50">
        <f>K766</f>
        <v>620.77</v>
      </c>
      <c r="L765" s="9">
        <v>620.77</v>
      </c>
      <c r="M765" s="35">
        <f t="shared" si="453"/>
        <v>0</v>
      </c>
      <c r="N765" s="25">
        <f>N766</f>
        <v>0</v>
      </c>
      <c r="O765" s="25"/>
      <c r="P765" s="25"/>
      <c r="Q765" s="25">
        <f>Q766</f>
        <v>0</v>
      </c>
      <c r="R765" s="9">
        <v>645.6</v>
      </c>
      <c r="S765" s="25">
        <f>S766</f>
        <v>0</v>
      </c>
      <c r="T765" s="25"/>
      <c r="U765" s="25"/>
      <c r="V765" s="25">
        <f>V766</f>
        <v>0</v>
      </c>
      <c r="W765" s="9">
        <v>653</v>
      </c>
      <c r="X765" s="2"/>
    </row>
    <row r="766" spans="1:24" ht="25.5" outlineLevel="6">
      <c r="A766" s="7" t="s">
        <v>67</v>
      </c>
      <c r="B766" s="8" t="s">
        <v>78</v>
      </c>
      <c r="C766" s="8" t="s">
        <v>34</v>
      </c>
      <c r="D766" s="8" t="s">
        <v>531</v>
      </c>
      <c r="E766" s="8" t="s">
        <v>68</v>
      </c>
      <c r="F766" s="25">
        <v>620.77</v>
      </c>
      <c r="G766" s="25"/>
      <c r="H766" s="25"/>
      <c r="I766" s="25"/>
      <c r="J766" s="25"/>
      <c r="K766" s="50">
        <f t="shared" ref="K766" si="478">SUM(F766:J766)</f>
        <v>620.77</v>
      </c>
      <c r="L766" s="9">
        <v>620.77</v>
      </c>
      <c r="M766" s="35">
        <f t="shared" si="453"/>
        <v>0</v>
      </c>
      <c r="N766" s="25"/>
      <c r="O766" s="25"/>
      <c r="P766" s="25"/>
      <c r="Q766" s="30">
        <f t="shared" ref="Q766" si="479">SUM(N766:P766)</f>
        <v>0</v>
      </c>
      <c r="R766" s="9">
        <v>645.6</v>
      </c>
      <c r="S766" s="25"/>
      <c r="T766" s="25"/>
      <c r="U766" s="25"/>
      <c r="V766" s="30">
        <f t="shared" ref="V766" si="480">SUM(S766:U766)</f>
        <v>0</v>
      </c>
      <c r="W766" s="9">
        <v>653</v>
      </c>
      <c r="X766" s="2"/>
    </row>
    <row r="767" spans="1:24" ht="25.5" outlineLevel="3">
      <c r="A767" s="7" t="s">
        <v>532</v>
      </c>
      <c r="B767" s="8"/>
      <c r="C767" s="8"/>
      <c r="D767" s="8" t="s">
        <v>533</v>
      </c>
      <c r="E767" s="8"/>
      <c r="F767" s="25">
        <f>F768</f>
        <v>495</v>
      </c>
      <c r="G767" s="25"/>
      <c r="H767" s="25"/>
      <c r="I767" s="25"/>
      <c r="J767" s="25"/>
      <c r="K767" s="50">
        <f>K768</f>
        <v>495</v>
      </c>
      <c r="L767" s="9">
        <v>495</v>
      </c>
      <c r="M767" s="35">
        <f t="shared" si="453"/>
        <v>0</v>
      </c>
      <c r="N767" s="25">
        <f>N768</f>
        <v>0</v>
      </c>
      <c r="O767" s="25"/>
      <c r="P767" s="25"/>
      <c r="Q767" s="25">
        <f>Q768</f>
        <v>0</v>
      </c>
      <c r="R767" s="9">
        <v>508.6</v>
      </c>
      <c r="S767" s="25">
        <f>S768</f>
        <v>0</v>
      </c>
      <c r="T767" s="25"/>
      <c r="U767" s="25"/>
      <c r="V767" s="25">
        <f>V768</f>
        <v>0</v>
      </c>
      <c r="W767" s="9">
        <v>515.4</v>
      </c>
      <c r="X767" s="2"/>
    </row>
    <row r="768" spans="1:24" outlineLevel="4">
      <c r="A768" s="7" t="s">
        <v>331</v>
      </c>
      <c r="B768" s="8" t="s">
        <v>78</v>
      </c>
      <c r="C768" s="8" t="s">
        <v>34</v>
      </c>
      <c r="D768" s="8" t="s">
        <v>533</v>
      </c>
      <c r="E768" s="8"/>
      <c r="F768" s="25">
        <f>F769</f>
        <v>495</v>
      </c>
      <c r="G768" s="25"/>
      <c r="H768" s="25"/>
      <c r="I768" s="25"/>
      <c r="J768" s="25"/>
      <c r="K768" s="50">
        <f>K769</f>
        <v>495</v>
      </c>
      <c r="L768" s="9">
        <v>495</v>
      </c>
      <c r="M768" s="35">
        <f t="shared" si="453"/>
        <v>0</v>
      </c>
      <c r="N768" s="25">
        <f>N769</f>
        <v>0</v>
      </c>
      <c r="O768" s="25"/>
      <c r="P768" s="25"/>
      <c r="Q768" s="25">
        <f>Q769</f>
        <v>0</v>
      </c>
      <c r="R768" s="9">
        <v>508.6</v>
      </c>
      <c r="S768" s="25">
        <f>S769</f>
        <v>0</v>
      </c>
      <c r="T768" s="25"/>
      <c r="U768" s="25"/>
      <c r="V768" s="25">
        <f>V769</f>
        <v>0</v>
      </c>
      <c r="W768" s="9">
        <v>515.4</v>
      </c>
      <c r="X768" s="2"/>
    </row>
    <row r="769" spans="1:24" outlineLevel="5">
      <c r="A769" s="7" t="s">
        <v>332</v>
      </c>
      <c r="B769" s="8" t="s">
        <v>78</v>
      </c>
      <c r="C769" s="8" t="s">
        <v>34</v>
      </c>
      <c r="D769" s="8" t="s">
        <v>533</v>
      </c>
      <c r="E769" s="8"/>
      <c r="F769" s="25">
        <f>F770</f>
        <v>495</v>
      </c>
      <c r="G769" s="25"/>
      <c r="H769" s="25"/>
      <c r="I769" s="25"/>
      <c r="J769" s="25"/>
      <c r="K769" s="50">
        <f>K770</f>
        <v>495</v>
      </c>
      <c r="L769" s="9">
        <v>495</v>
      </c>
      <c r="M769" s="35">
        <f t="shared" si="453"/>
        <v>0</v>
      </c>
      <c r="N769" s="25">
        <f>N770</f>
        <v>0</v>
      </c>
      <c r="O769" s="25"/>
      <c r="P769" s="25"/>
      <c r="Q769" s="25">
        <f>Q770</f>
        <v>0</v>
      </c>
      <c r="R769" s="9">
        <v>508.6</v>
      </c>
      <c r="S769" s="25">
        <f>S770</f>
        <v>0</v>
      </c>
      <c r="T769" s="25"/>
      <c r="U769" s="25"/>
      <c r="V769" s="25">
        <f>V770</f>
        <v>0</v>
      </c>
      <c r="W769" s="9">
        <v>515.4</v>
      </c>
      <c r="X769" s="2"/>
    </row>
    <row r="770" spans="1:24" ht="25.5" outlineLevel="6">
      <c r="A770" s="7" t="s">
        <v>67</v>
      </c>
      <c r="B770" s="8" t="s">
        <v>78</v>
      </c>
      <c r="C770" s="8" t="s">
        <v>34</v>
      </c>
      <c r="D770" s="8" t="s">
        <v>533</v>
      </c>
      <c r="E770" s="8" t="s">
        <v>68</v>
      </c>
      <c r="F770" s="25">
        <v>495</v>
      </c>
      <c r="G770" s="25"/>
      <c r="H770" s="25"/>
      <c r="I770" s="25"/>
      <c r="J770" s="25"/>
      <c r="K770" s="50">
        <f t="shared" ref="K770" si="481">SUM(F770:J770)</f>
        <v>495</v>
      </c>
      <c r="L770" s="9">
        <v>495</v>
      </c>
      <c r="M770" s="35">
        <f t="shared" si="453"/>
        <v>0</v>
      </c>
      <c r="N770" s="25"/>
      <c r="O770" s="25"/>
      <c r="P770" s="25"/>
      <c r="Q770" s="30">
        <f t="shared" ref="Q770" si="482">SUM(N770:P770)</f>
        <v>0</v>
      </c>
      <c r="R770" s="9">
        <v>508.6</v>
      </c>
      <c r="S770" s="25"/>
      <c r="T770" s="25"/>
      <c r="U770" s="25"/>
      <c r="V770" s="30">
        <f t="shared" ref="V770" si="483">SUM(S770:U770)</f>
        <v>0</v>
      </c>
      <c r="W770" s="9">
        <v>515.4</v>
      </c>
      <c r="X770" s="2"/>
    </row>
    <row r="771" spans="1:24" ht="25.5" outlineLevel="3">
      <c r="A771" s="7" t="s">
        <v>534</v>
      </c>
      <c r="B771" s="8"/>
      <c r="C771" s="8"/>
      <c r="D771" s="8" t="s">
        <v>535</v>
      </c>
      <c r="E771" s="8"/>
      <c r="F771" s="25">
        <f>F772</f>
        <v>10</v>
      </c>
      <c r="G771" s="25"/>
      <c r="H771" s="25"/>
      <c r="I771" s="25"/>
      <c r="J771" s="25"/>
      <c r="K771" s="50">
        <f>K772</f>
        <v>10</v>
      </c>
      <c r="L771" s="9">
        <v>10</v>
      </c>
      <c r="M771" s="35">
        <f t="shared" si="453"/>
        <v>0</v>
      </c>
      <c r="N771" s="25">
        <f>N772</f>
        <v>0</v>
      </c>
      <c r="O771" s="25"/>
      <c r="P771" s="25"/>
      <c r="Q771" s="25">
        <f>Q772</f>
        <v>0</v>
      </c>
      <c r="R771" s="9">
        <v>156.4</v>
      </c>
      <c r="S771" s="25">
        <f>S772</f>
        <v>0</v>
      </c>
      <c r="T771" s="25"/>
      <c r="U771" s="25"/>
      <c r="V771" s="25">
        <f>V772</f>
        <v>0</v>
      </c>
      <c r="W771" s="9">
        <v>163.30000000000001</v>
      </c>
      <c r="X771" s="2"/>
    </row>
    <row r="772" spans="1:24" outlineLevel="4">
      <c r="A772" s="7" t="s">
        <v>331</v>
      </c>
      <c r="B772" s="8" t="s">
        <v>78</v>
      </c>
      <c r="C772" s="8" t="s">
        <v>34</v>
      </c>
      <c r="D772" s="8" t="s">
        <v>535</v>
      </c>
      <c r="E772" s="8"/>
      <c r="F772" s="25">
        <f>F773</f>
        <v>10</v>
      </c>
      <c r="G772" s="25"/>
      <c r="H772" s="25"/>
      <c r="I772" s="25"/>
      <c r="J772" s="25"/>
      <c r="K772" s="50">
        <f>K773</f>
        <v>10</v>
      </c>
      <c r="L772" s="9">
        <v>10</v>
      </c>
      <c r="M772" s="35">
        <f t="shared" si="453"/>
        <v>0</v>
      </c>
      <c r="N772" s="25">
        <f>N773</f>
        <v>0</v>
      </c>
      <c r="O772" s="25"/>
      <c r="P772" s="25"/>
      <c r="Q772" s="25">
        <f>Q773</f>
        <v>0</v>
      </c>
      <c r="R772" s="9">
        <v>156.4</v>
      </c>
      <c r="S772" s="25">
        <f>S773</f>
        <v>0</v>
      </c>
      <c r="T772" s="25"/>
      <c r="U772" s="25"/>
      <c r="V772" s="25">
        <f>V773</f>
        <v>0</v>
      </c>
      <c r="W772" s="9">
        <v>163.30000000000001</v>
      </c>
      <c r="X772" s="2"/>
    </row>
    <row r="773" spans="1:24" outlineLevel="5">
      <c r="A773" s="7" t="s">
        <v>332</v>
      </c>
      <c r="B773" s="8" t="s">
        <v>78</v>
      </c>
      <c r="C773" s="8" t="s">
        <v>34</v>
      </c>
      <c r="D773" s="8" t="s">
        <v>535</v>
      </c>
      <c r="E773" s="8"/>
      <c r="F773" s="25">
        <f>F774</f>
        <v>10</v>
      </c>
      <c r="G773" s="25"/>
      <c r="H773" s="25"/>
      <c r="I773" s="25"/>
      <c r="J773" s="25"/>
      <c r="K773" s="50">
        <f>K774</f>
        <v>10</v>
      </c>
      <c r="L773" s="9">
        <v>10</v>
      </c>
      <c r="M773" s="35">
        <f t="shared" si="453"/>
        <v>0</v>
      </c>
      <c r="N773" s="25">
        <f>N774</f>
        <v>0</v>
      </c>
      <c r="O773" s="25"/>
      <c r="P773" s="25"/>
      <c r="Q773" s="25">
        <f>Q774</f>
        <v>0</v>
      </c>
      <c r="R773" s="9">
        <v>156.4</v>
      </c>
      <c r="S773" s="25">
        <f>S774</f>
        <v>0</v>
      </c>
      <c r="T773" s="25"/>
      <c r="U773" s="25"/>
      <c r="V773" s="25">
        <f>V774</f>
        <v>0</v>
      </c>
      <c r="W773" s="9">
        <v>163.30000000000001</v>
      </c>
      <c r="X773" s="2"/>
    </row>
    <row r="774" spans="1:24" ht="25.5" outlineLevel="6">
      <c r="A774" s="7" t="s">
        <v>67</v>
      </c>
      <c r="B774" s="8" t="s">
        <v>78</v>
      </c>
      <c r="C774" s="8" t="s">
        <v>34</v>
      </c>
      <c r="D774" s="8" t="s">
        <v>535</v>
      </c>
      <c r="E774" s="8" t="s">
        <v>68</v>
      </c>
      <c r="F774" s="25">
        <v>10</v>
      </c>
      <c r="G774" s="25"/>
      <c r="H774" s="25"/>
      <c r="I774" s="25"/>
      <c r="J774" s="25"/>
      <c r="K774" s="50">
        <f t="shared" ref="K774" si="484">SUM(F774:J774)</f>
        <v>10</v>
      </c>
      <c r="L774" s="9">
        <v>10</v>
      </c>
      <c r="M774" s="35">
        <f t="shared" si="453"/>
        <v>0</v>
      </c>
      <c r="N774" s="25"/>
      <c r="O774" s="25"/>
      <c r="P774" s="25"/>
      <c r="Q774" s="30">
        <f t="shared" ref="Q774" si="485">SUM(N774:P774)</f>
        <v>0</v>
      </c>
      <c r="R774" s="9">
        <v>156.4</v>
      </c>
      <c r="S774" s="25"/>
      <c r="T774" s="25"/>
      <c r="U774" s="25"/>
      <c r="V774" s="30">
        <f t="shared" ref="V774" si="486">SUM(S774:U774)</f>
        <v>0</v>
      </c>
      <c r="W774" s="9">
        <v>163.30000000000001</v>
      </c>
      <c r="X774" s="2"/>
    </row>
    <row r="775" spans="1:24" ht="25.5" outlineLevel="3">
      <c r="A775" s="7" t="s">
        <v>536</v>
      </c>
      <c r="B775" s="8"/>
      <c r="C775" s="8"/>
      <c r="D775" s="8" t="s">
        <v>537</v>
      </c>
      <c r="E775" s="8"/>
      <c r="F775" s="25">
        <f>F776</f>
        <v>1623.3</v>
      </c>
      <c r="G775" s="25"/>
      <c r="H775" s="25"/>
      <c r="I775" s="25"/>
      <c r="J775" s="25"/>
      <c r="K775" s="50">
        <f>K776</f>
        <v>1623.3</v>
      </c>
      <c r="L775" s="9">
        <v>1623.3</v>
      </c>
      <c r="M775" s="35">
        <f t="shared" si="453"/>
        <v>0</v>
      </c>
      <c r="N775" s="25">
        <f>N776</f>
        <v>0</v>
      </c>
      <c r="O775" s="25"/>
      <c r="P775" s="25"/>
      <c r="Q775" s="25">
        <f>Q776</f>
        <v>0</v>
      </c>
      <c r="R775" s="9">
        <v>0</v>
      </c>
      <c r="S775" s="25">
        <f>S776</f>
        <v>0</v>
      </c>
      <c r="T775" s="25"/>
      <c r="U775" s="25"/>
      <c r="V775" s="25">
        <f>V776</f>
        <v>0</v>
      </c>
      <c r="W775" s="9">
        <v>0</v>
      </c>
      <c r="X775" s="2"/>
    </row>
    <row r="776" spans="1:24" outlineLevel="4">
      <c r="A776" s="7" t="s">
        <v>331</v>
      </c>
      <c r="B776" s="8" t="s">
        <v>78</v>
      </c>
      <c r="C776" s="8" t="s">
        <v>34</v>
      </c>
      <c r="D776" s="8" t="s">
        <v>537</v>
      </c>
      <c r="E776" s="8"/>
      <c r="F776" s="25">
        <f>F777</f>
        <v>1623.3</v>
      </c>
      <c r="G776" s="25"/>
      <c r="H776" s="25"/>
      <c r="I776" s="25"/>
      <c r="J776" s="25"/>
      <c r="K776" s="50">
        <f>K777</f>
        <v>1623.3</v>
      </c>
      <c r="L776" s="9">
        <v>1623.3</v>
      </c>
      <c r="M776" s="35">
        <f t="shared" si="453"/>
        <v>0</v>
      </c>
      <c r="N776" s="25">
        <f>N777</f>
        <v>0</v>
      </c>
      <c r="O776" s="25"/>
      <c r="P776" s="25"/>
      <c r="Q776" s="25">
        <f>Q777</f>
        <v>0</v>
      </c>
      <c r="R776" s="9">
        <v>0</v>
      </c>
      <c r="S776" s="25">
        <f>S777</f>
        <v>0</v>
      </c>
      <c r="T776" s="25"/>
      <c r="U776" s="25"/>
      <c r="V776" s="25">
        <f>V777</f>
        <v>0</v>
      </c>
      <c r="W776" s="9">
        <v>0</v>
      </c>
      <c r="X776" s="2"/>
    </row>
    <row r="777" spans="1:24" outlineLevel="5">
      <c r="A777" s="7" t="s">
        <v>332</v>
      </c>
      <c r="B777" s="8" t="s">
        <v>78</v>
      </c>
      <c r="C777" s="8" t="s">
        <v>34</v>
      </c>
      <c r="D777" s="8" t="s">
        <v>537</v>
      </c>
      <c r="E777" s="8"/>
      <c r="F777" s="25">
        <f>F778</f>
        <v>1623.3</v>
      </c>
      <c r="G777" s="25"/>
      <c r="H777" s="25"/>
      <c r="I777" s="25"/>
      <c r="J777" s="25"/>
      <c r="K777" s="50">
        <f>K778</f>
        <v>1623.3</v>
      </c>
      <c r="L777" s="9">
        <v>1623.3</v>
      </c>
      <c r="M777" s="35">
        <f t="shared" si="453"/>
        <v>0</v>
      </c>
      <c r="N777" s="25">
        <f>N778</f>
        <v>0</v>
      </c>
      <c r="O777" s="25"/>
      <c r="P777" s="25"/>
      <c r="Q777" s="25">
        <f>Q778</f>
        <v>0</v>
      </c>
      <c r="R777" s="9">
        <v>0</v>
      </c>
      <c r="S777" s="25">
        <f>S778</f>
        <v>0</v>
      </c>
      <c r="T777" s="25"/>
      <c r="U777" s="25"/>
      <c r="V777" s="25">
        <f>V778</f>
        <v>0</v>
      </c>
      <c r="W777" s="9">
        <v>0</v>
      </c>
      <c r="X777" s="2"/>
    </row>
    <row r="778" spans="1:24" outlineLevel="6">
      <c r="A778" s="7" t="s">
        <v>21</v>
      </c>
      <c r="B778" s="8" t="s">
        <v>78</v>
      </c>
      <c r="C778" s="8" t="s">
        <v>34</v>
      </c>
      <c r="D778" s="8" t="s">
        <v>537</v>
      </c>
      <c r="E778" s="8" t="s">
        <v>22</v>
      </c>
      <c r="F778" s="25">
        <v>1623.3</v>
      </c>
      <c r="G778" s="25"/>
      <c r="H778" s="25"/>
      <c r="I778" s="25"/>
      <c r="J778" s="25"/>
      <c r="K778" s="50">
        <f t="shared" ref="K778" si="487">SUM(F778:J778)</f>
        <v>1623.3</v>
      </c>
      <c r="L778" s="9">
        <v>1623.3</v>
      </c>
      <c r="M778" s="35">
        <f t="shared" si="453"/>
        <v>0</v>
      </c>
      <c r="N778" s="25"/>
      <c r="O778" s="25"/>
      <c r="P778" s="25"/>
      <c r="Q778" s="30">
        <f t="shared" ref="Q778" si="488">SUM(N778:P778)</f>
        <v>0</v>
      </c>
      <c r="R778" s="9">
        <v>0</v>
      </c>
      <c r="S778" s="25"/>
      <c r="T778" s="25"/>
      <c r="U778" s="25"/>
      <c r="V778" s="30">
        <f t="shared" ref="V778" si="489">SUM(S778:U778)</f>
        <v>0</v>
      </c>
      <c r="W778" s="9">
        <v>0</v>
      </c>
      <c r="X778" s="2"/>
    </row>
    <row r="779" spans="1:24" ht="25.5" outlineLevel="3">
      <c r="A779" s="7" t="s">
        <v>538</v>
      </c>
      <c r="B779" s="8"/>
      <c r="C779" s="8"/>
      <c r="D779" s="8" t="s">
        <v>539</v>
      </c>
      <c r="E779" s="8"/>
      <c r="F779" s="25">
        <f>F780</f>
        <v>150</v>
      </c>
      <c r="G779" s="25"/>
      <c r="H779" s="25"/>
      <c r="I779" s="25"/>
      <c r="J779" s="25"/>
      <c r="K779" s="50">
        <f>K780</f>
        <v>150</v>
      </c>
      <c r="L779" s="9">
        <v>150</v>
      </c>
      <c r="M779" s="35">
        <f t="shared" si="453"/>
        <v>0</v>
      </c>
      <c r="N779" s="25">
        <f>N780</f>
        <v>0</v>
      </c>
      <c r="O779" s="25"/>
      <c r="P779" s="25"/>
      <c r="Q779" s="25">
        <f>Q780</f>
        <v>0</v>
      </c>
      <c r="R779" s="9">
        <v>150</v>
      </c>
      <c r="S779" s="25">
        <f>S780</f>
        <v>0</v>
      </c>
      <c r="T779" s="25"/>
      <c r="U779" s="25"/>
      <c r="V779" s="25">
        <f>V780</f>
        <v>0</v>
      </c>
      <c r="W779" s="9">
        <v>150</v>
      </c>
      <c r="X779" s="2"/>
    </row>
    <row r="780" spans="1:24" outlineLevel="4">
      <c r="A780" s="7" t="s">
        <v>331</v>
      </c>
      <c r="B780" s="8" t="s">
        <v>78</v>
      </c>
      <c r="C780" s="8" t="s">
        <v>34</v>
      </c>
      <c r="D780" s="8" t="s">
        <v>539</v>
      </c>
      <c r="E780" s="8"/>
      <c r="F780" s="25">
        <f>F781</f>
        <v>150</v>
      </c>
      <c r="G780" s="25"/>
      <c r="H780" s="25"/>
      <c r="I780" s="25"/>
      <c r="J780" s="25"/>
      <c r="K780" s="50">
        <f>K781</f>
        <v>150</v>
      </c>
      <c r="L780" s="9">
        <v>150</v>
      </c>
      <c r="M780" s="35">
        <f t="shared" si="453"/>
        <v>0</v>
      </c>
      <c r="N780" s="25">
        <f>N781</f>
        <v>0</v>
      </c>
      <c r="O780" s="25"/>
      <c r="P780" s="25"/>
      <c r="Q780" s="25">
        <f>Q781</f>
        <v>0</v>
      </c>
      <c r="R780" s="9">
        <v>150</v>
      </c>
      <c r="S780" s="25">
        <f>S781</f>
        <v>0</v>
      </c>
      <c r="T780" s="25"/>
      <c r="U780" s="25"/>
      <c r="V780" s="25">
        <f>V781</f>
        <v>0</v>
      </c>
      <c r="W780" s="9">
        <v>150</v>
      </c>
      <c r="X780" s="2"/>
    </row>
    <row r="781" spans="1:24" outlineLevel="5">
      <c r="A781" s="7" t="s">
        <v>332</v>
      </c>
      <c r="B781" s="8" t="s">
        <v>78</v>
      </c>
      <c r="C781" s="8" t="s">
        <v>34</v>
      </c>
      <c r="D781" s="8" t="s">
        <v>539</v>
      </c>
      <c r="E781" s="8"/>
      <c r="F781" s="25">
        <f>F782</f>
        <v>150</v>
      </c>
      <c r="G781" s="25"/>
      <c r="H781" s="25"/>
      <c r="I781" s="25"/>
      <c r="J781" s="25"/>
      <c r="K781" s="50">
        <f>K782</f>
        <v>150</v>
      </c>
      <c r="L781" s="9">
        <v>150</v>
      </c>
      <c r="M781" s="35">
        <f t="shared" si="453"/>
        <v>0</v>
      </c>
      <c r="N781" s="25">
        <f>N782</f>
        <v>0</v>
      </c>
      <c r="O781" s="25"/>
      <c r="P781" s="25"/>
      <c r="Q781" s="25">
        <f>Q782</f>
        <v>0</v>
      </c>
      <c r="R781" s="9">
        <v>150</v>
      </c>
      <c r="S781" s="25">
        <f>S782</f>
        <v>0</v>
      </c>
      <c r="T781" s="25"/>
      <c r="U781" s="25"/>
      <c r="V781" s="25">
        <f>V782</f>
        <v>0</v>
      </c>
      <c r="W781" s="9">
        <v>150</v>
      </c>
      <c r="X781" s="2"/>
    </row>
    <row r="782" spans="1:24" outlineLevel="6">
      <c r="A782" s="7" t="s">
        <v>71</v>
      </c>
      <c r="B782" s="8" t="s">
        <v>78</v>
      </c>
      <c r="C782" s="8" t="s">
        <v>34</v>
      </c>
      <c r="D782" s="8" t="s">
        <v>539</v>
      </c>
      <c r="E782" s="8" t="s">
        <v>72</v>
      </c>
      <c r="F782" s="25">
        <v>150</v>
      </c>
      <c r="G782" s="25"/>
      <c r="H782" s="25"/>
      <c r="I782" s="25"/>
      <c r="J782" s="25"/>
      <c r="K782" s="50">
        <f t="shared" ref="K782" si="490">SUM(F782:J782)</f>
        <v>150</v>
      </c>
      <c r="L782" s="9">
        <v>150</v>
      </c>
      <c r="M782" s="35">
        <f t="shared" si="453"/>
        <v>0</v>
      </c>
      <c r="N782" s="25"/>
      <c r="O782" s="25"/>
      <c r="P782" s="25"/>
      <c r="Q782" s="30">
        <f t="shared" ref="Q782" si="491">SUM(N782:P782)</f>
        <v>0</v>
      </c>
      <c r="R782" s="9">
        <v>150</v>
      </c>
      <c r="S782" s="25"/>
      <c r="T782" s="25"/>
      <c r="U782" s="25"/>
      <c r="V782" s="30">
        <f t="shared" ref="V782" si="492">SUM(S782:U782)</f>
        <v>0</v>
      </c>
      <c r="W782" s="9">
        <v>150</v>
      </c>
      <c r="X782" s="2"/>
    </row>
    <row r="783" spans="1:24" s="58" customFormat="1" ht="38.25" outlineLevel="2">
      <c r="A783" s="43" t="s">
        <v>540</v>
      </c>
      <c r="B783" s="44"/>
      <c r="C783" s="44"/>
      <c r="D783" s="44" t="s">
        <v>541</v>
      </c>
      <c r="E783" s="44"/>
      <c r="F783" s="45">
        <f>F784+F788+F792+F796+F800+F804</f>
        <v>22328.45</v>
      </c>
      <c r="G783" s="45"/>
      <c r="H783" s="45"/>
      <c r="I783" s="45"/>
      <c r="J783" s="45"/>
      <c r="K783" s="51">
        <f>K784+K788+K792+K796+K800+K804</f>
        <v>22514.65</v>
      </c>
      <c r="L783" s="55">
        <v>22514.65</v>
      </c>
      <c r="M783" s="56">
        <f t="shared" si="453"/>
        <v>0</v>
      </c>
      <c r="N783" s="45">
        <f>N784+N788+N792+N796+N800+N804</f>
        <v>0</v>
      </c>
      <c r="O783" s="45"/>
      <c r="P783" s="45"/>
      <c r="Q783" s="45">
        <f>Q784+Q788+Q792+Q796+Q800+Q804</f>
        <v>0</v>
      </c>
      <c r="R783" s="55">
        <v>22268.75</v>
      </c>
      <c r="S783" s="45">
        <f>S784+S788+S792+S796+S800+S804</f>
        <v>0</v>
      </c>
      <c r="T783" s="45"/>
      <c r="U783" s="45"/>
      <c r="V783" s="45">
        <f>V784+V788+V792+V796+V800+V804</f>
        <v>0</v>
      </c>
      <c r="W783" s="55">
        <v>21461.48</v>
      </c>
      <c r="X783" s="57"/>
    </row>
    <row r="784" spans="1:24" ht="38.25" outlineLevel="3">
      <c r="A784" s="7" t="s">
        <v>542</v>
      </c>
      <c r="B784" s="8"/>
      <c r="C784" s="8"/>
      <c r="D784" s="8" t="s">
        <v>543</v>
      </c>
      <c r="E784" s="8"/>
      <c r="F784" s="25">
        <f>F785</f>
        <v>300.2</v>
      </c>
      <c r="G784" s="25"/>
      <c r="H784" s="25"/>
      <c r="I784" s="25"/>
      <c r="J784" s="25"/>
      <c r="K784" s="50">
        <f>K785</f>
        <v>300.2</v>
      </c>
      <c r="L784" s="9">
        <v>300.2</v>
      </c>
      <c r="M784" s="35">
        <f t="shared" si="453"/>
        <v>0</v>
      </c>
      <c r="N784" s="25">
        <f>N785</f>
        <v>0</v>
      </c>
      <c r="O784" s="25"/>
      <c r="P784" s="25"/>
      <c r="Q784" s="25">
        <f>Q785</f>
        <v>0</v>
      </c>
      <c r="R784" s="9">
        <v>0</v>
      </c>
      <c r="S784" s="25">
        <f>S785</f>
        <v>0</v>
      </c>
      <c r="T784" s="25"/>
      <c r="U784" s="25"/>
      <c r="V784" s="25">
        <f>V785</f>
        <v>0</v>
      </c>
      <c r="W784" s="9">
        <v>0</v>
      </c>
      <c r="X784" s="2"/>
    </row>
    <row r="785" spans="1:24" outlineLevel="4">
      <c r="A785" s="7" t="s">
        <v>421</v>
      </c>
      <c r="B785" s="8" t="s">
        <v>167</v>
      </c>
      <c r="C785" s="8" t="s">
        <v>66</v>
      </c>
      <c r="D785" s="8" t="s">
        <v>543</v>
      </c>
      <c r="E785" s="8"/>
      <c r="F785" s="25">
        <f>F786</f>
        <v>300.2</v>
      </c>
      <c r="G785" s="25"/>
      <c r="H785" s="25"/>
      <c r="I785" s="25"/>
      <c r="J785" s="25"/>
      <c r="K785" s="50">
        <f>K786</f>
        <v>300.2</v>
      </c>
      <c r="L785" s="9">
        <v>300.2</v>
      </c>
      <c r="M785" s="35">
        <f t="shared" si="453"/>
        <v>0</v>
      </c>
      <c r="N785" s="25">
        <f>N786</f>
        <v>0</v>
      </c>
      <c r="O785" s="25"/>
      <c r="P785" s="25"/>
      <c r="Q785" s="25">
        <f>Q786</f>
        <v>0</v>
      </c>
      <c r="R785" s="9">
        <v>0</v>
      </c>
      <c r="S785" s="25">
        <f>S786</f>
        <v>0</v>
      </c>
      <c r="T785" s="25"/>
      <c r="U785" s="25"/>
      <c r="V785" s="25">
        <f>V786</f>
        <v>0</v>
      </c>
      <c r="W785" s="9">
        <v>0</v>
      </c>
      <c r="X785" s="2"/>
    </row>
    <row r="786" spans="1:24" outlineLevel="5">
      <c r="A786" s="7" t="s">
        <v>271</v>
      </c>
      <c r="B786" s="8" t="s">
        <v>167</v>
      </c>
      <c r="C786" s="8" t="s">
        <v>66</v>
      </c>
      <c r="D786" s="8" t="s">
        <v>543</v>
      </c>
      <c r="E786" s="8"/>
      <c r="F786" s="25">
        <f>F787</f>
        <v>300.2</v>
      </c>
      <c r="G786" s="25"/>
      <c r="H786" s="25"/>
      <c r="I786" s="25"/>
      <c r="J786" s="25"/>
      <c r="K786" s="50">
        <f>K787</f>
        <v>300.2</v>
      </c>
      <c r="L786" s="9">
        <v>300.2</v>
      </c>
      <c r="M786" s="35">
        <f t="shared" si="453"/>
        <v>0</v>
      </c>
      <c r="N786" s="25">
        <f>N787</f>
        <v>0</v>
      </c>
      <c r="O786" s="25"/>
      <c r="P786" s="25"/>
      <c r="Q786" s="25">
        <f>Q787</f>
        <v>0</v>
      </c>
      <c r="R786" s="9">
        <v>0</v>
      </c>
      <c r="S786" s="25">
        <f>S787</f>
        <v>0</v>
      </c>
      <c r="T786" s="25"/>
      <c r="U786" s="25"/>
      <c r="V786" s="25">
        <f>V787</f>
        <v>0</v>
      </c>
      <c r="W786" s="9">
        <v>0</v>
      </c>
      <c r="X786" s="2"/>
    </row>
    <row r="787" spans="1:24" ht="25.5" outlineLevel="6">
      <c r="A787" s="7" t="s">
        <v>67</v>
      </c>
      <c r="B787" s="8" t="s">
        <v>167</v>
      </c>
      <c r="C787" s="8" t="s">
        <v>66</v>
      </c>
      <c r="D787" s="8" t="s">
        <v>543</v>
      </c>
      <c r="E787" s="8" t="s">
        <v>68</v>
      </c>
      <c r="F787" s="25">
        <v>300.2</v>
      </c>
      <c r="G787" s="25"/>
      <c r="H787" s="25"/>
      <c r="I787" s="25"/>
      <c r="J787" s="25"/>
      <c r="K787" s="50">
        <f t="shared" ref="K787" si="493">SUM(F787:J787)</f>
        <v>300.2</v>
      </c>
      <c r="L787" s="9">
        <v>300.2</v>
      </c>
      <c r="M787" s="35">
        <f t="shared" si="453"/>
        <v>0</v>
      </c>
      <c r="N787" s="25"/>
      <c r="O787" s="25"/>
      <c r="P787" s="25"/>
      <c r="Q787" s="30">
        <f t="shared" ref="Q787" si="494">SUM(N787:P787)</f>
        <v>0</v>
      </c>
      <c r="R787" s="9">
        <v>0</v>
      </c>
      <c r="S787" s="25"/>
      <c r="T787" s="25"/>
      <c r="U787" s="25"/>
      <c r="V787" s="30">
        <f t="shared" ref="V787" si="495">SUM(S787:U787)</f>
        <v>0</v>
      </c>
      <c r="W787" s="9">
        <v>0</v>
      </c>
      <c r="X787" s="2"/>
    </row>
    <row r="788" spans="1:24" ht="51" outlineLevel="3">
      <c r="A788" s="7" t="s">
        <v>544</v>
      </c>
      <c r="B788" s="8"/>
      <c r="C788" s="8"/>
      <c r="D788" s="8" t="s">
        <v>545</v>
      </c>
      <c r="E788" s="8"/>
      <c r="F788" s="25">
        <f>F789</f>
        <v>19651.900000000001</v>
      </c>
      <c r="G788" s="25"/>
      <c r="H788" s="25"/>
      <c r="I788" s="25"/>
      <c r="J788" s="25"/>
      <c r="K788" s="50">
        <f>K789</f>
        <v>19651.900000000001</v>
      </c>
      <c r="L788" s="9">
        <v>19651.900000000001</v>
      </c>
      <c r="M788" s="35">
        <f t="shared" si="453"/>
        <v>0</v>
      </c>
      <c r="N788" s="25">
        <f>N789</f>
        <v>0</v>
      </c>
      <c r="O788" s="25"/>
      <c r="P788" s="25"/>
      <c r="Q788" s="25">
        <f>Q789</f>
        <v>0</v>
      </c>
      <c r="R788" s="9">
        <v>19651.900000000001</v>
      </c>
      <c r="S788" s="25">
        <f>S789</f>
        <v>0</v>
      </c>
      <c r="T788" s="25"/>
      <c r="U788" s="25"/>
      <c r="V788" s="25">
        <f>V789</f>
        <v>0</v>
      </c>
      <c r="W788" s="9">
        <v>20544.63</v>
      </c>
      <c r="X788" s="2"/>
    </row>
    <row r="789" spans="1:24" outlineLevel="4">
      <c r="A789" s="7" t="s">
        <v>331</v>
      </c>
      <c r="B789" s="8" t="s">
        <v>78</v>
      </c>
      <c r="C789" s="8" t="s">
        <v>34</v>
      </c>
      <c r="D789" s="8" t="s">
        <v>545</v>
      </c>
      <c r="E789" s="8"/>
      <c r="F789" s="25">
        <f>F790</f>
        <v>19651.900000000001</v>
      </c>
      <c r="G789" s="25"/>
      <c r="H789" s="25"/>
      <c r="I789" s="25"/>
      <c r="J789" s="25"/>
      <c r="K789" s="50">
        <f>K790</f>
        <v>19651.900000000001</v>
      </c>
      <c r="L789" s="9">
        <v>19651.900000000001</v>
      </c>
      <c r="M789" s="35">
        <f t="shared" ref="M789:M852" si="496">L789-K789</f>
        <v>0</v>
      </c>
      <c r="N789" s="25">
        <f>N790</f>
        <v>0</v>
      </c>
      <c r="O789" s="25"/>
      <c r="P789" s="25"/>
      <c r="Q789" s="25">
        <f>Q790</f>
        <v>0</v>
      </c>
      <c r="R789" s="9">
        <v>19651.900000000001</v>
      </c>
      <c r="S789" s="25">
        <f>S790</f>
        <v>0</v>
      </c>
      <c r="T789" s="25"/>
      <c r="U789" s="25"/>
      <c r="V789" s="25">
        <f>V790</f>
        <v>0</v>
      </c>
      <c r="W789" s="9">
        <v>20544.63</v>
      </c>
      <c r="X789" s="2"/>
    </row>
    <row r="790" spans="1:24" outlineLevel="5">
      <c r="A790" s="7" t="s">
        <v>332</v>
      </c>
      <c r="B790" s="8" t="s">
        <v>78</v>
      </c>
      <c r="C790" s="8" t="s">
        <v>34</v>
      </c>
      <c r="D790" s="8" t="s">
        <v>545</v>
      </c>
      <c r="E790" s="8"/>
      <c r="F790" s="25">
        <f>F791</f>
        <v>19651.900000000001</v>
      </c>
      <c r="G790" s="25"/>
      <c r="H790" s="25"/>
      <c r="I790" s="25"/>
      <c r="J790" s="25"/>
      <c r="K790" s="50">
        <f>K791</f>
        <v>19651.900000000001</v>
      </c>
      <c r="L790" s="9">
        <v>19651.900000000001</v>
      </c>
      <c r="M790" s="35">
        <f t="shared" si="496"/>
        <v>0</v>
      </c>
      <c r="N790" s="25">
        <f>N791</f>
        <v>0</v>
      </c>
      <c r="O790" s="25"/>
      <c r="P790" s="25"/>
      <c r="Q790" s="25">
        <f>Q791</f>
        <v>0</v>
      </c>
      <c r="R790" s="9">
        <v>19651.900000000001</v>
      </c>
      <c r="S790" s="25">
        <f>S791</f>
        <v>0</v>
      </c>
      <c r="T790" s="25"/>
      <c r="U790" s="25"/>
      <c r="V790" s="25">
        <f>V791</f>
        <v>0</v>
      </c>
      <c r="W790" s="9">
        <v>20544.63</v>
      </c>
      <c r="X790" s="2"/>
    </row>
    <row r="791" spans="1:24" outlineLevel="6">
      <c r="A791" s="7" t="s">
        <v>21</v>
      </c>
      <c r="B791" s="8" t="s">
        <v>78</v>
      </c>
      <c r="C791" s="8" t="s">
        <v>34</v>
      </c>
      <c r="D791" s="8" t="s">
        <v>545</v>
      </c>
      <c r="E791" s="8" t="s">
        <v>22</v>
      </c>
      <c r="F791" s="25">
        <v>19651.900000000001</v>
      </c>
      <c r="G791" s="25"/>
      <c r="H791" s="25"/>
      <c r="I791" s="25"/>
      <c r="J791" s="25"/>
      <c r="K791" s="50">
        <f t="shared" ref="K791" si="497">SUM(F791:J791)</f>
        <v>19651.900000000001</v>
      </c>
      <c r="L791" s="9">
        <v>19651.900000000001</v>
      </c>
      <c r="M791" s="35">
        <f t="shared" si="496"/>
        <v>0</v>
      </c>
      <c r="N791" s="25"/>
      <c r="O791" s="25"/>
      <c r="P791" s="25"/>
      <c r="Q791" s="30">
        <f t="shared" ref="Q791" si="498">SUM(N791:P791)</f>
        <v>0</v>
      </c>
      <c r="R791" s="9">
        <v>19651.900000000001</v>
      </c>
      <c r="S791" s="25"/>
      <c r="T791" s="25"/>
      <c r="U791" s="25"/>
      <c r="V791" s="30">
        <f t="shared" ref="V791" si="499">SUM(S791:U791)</f>
        <v>0</v>
      </c>
      <c r="W791" s="9">
        <v>20544.63</v>
      </c>
      <c r="X791" s="2"/>
    </row>
    <row r="792" spans="1:24" ht="51" outlineLevel="3">
      <c r="A792" s="7" t="s">
        <v>546</v>
      </c>
      <c r="B792" s="8"/>
      <c r="C792" s="8"/>
      <c r="D792" s="8" t="s">
        <v>547</v>
      </c>
      <c r="E792" s="8"/>
      <c r="F792" s="25">
        <f>F793</f>
        <v>916.85</v>
      </c>
      <c r="G792" s="25"/>
      <c r="H792" s="25"/>
      <c r="I792" s="25"/>
      <c r="J792" s="25"/>
      <c r="K792" s="50">
        <f>K793</f>
        <v>916.85</v>
      </c>
      <c r="L792" s="9">
        <v>916.85</v>
      </c>
      <c r="M792" s="35">
        <f t="shared" si="496"/>
        <v>0</v>
      </c>
      <c r="N792" s="25">
        <f>N793</f>
        <v>0</v>
      </c>
      <c r="O792" s="25"/>
      <c r="P792" s="25"/>
      <c r="Q792" s="25">
        <f>Q793</f>
        <v>0</v>
      </c>
      <c r="R792" s="9">
        <v>916.85</v>
      </c>
      <c r="S792" s="25">
        <f>S793</f>
        <v>0</v>
      </c>
      <c r="T792" s="25"/>
      <c r="U792" s="25"/>
      <c r="V792" s="25">
        <f>V793</f>
        <v>0</v>
      </c>
      <c r="W792" s="9">
        <v>916.85</v>
      </c>
      <c r="X792" s="2"/>
    </row>
    <row r="793" spans="1:24" outlineLevel="4">
      <c r="A793" s="7" t="s">
        <v>331</v>
      </c>
      <c r="B793" s="8" t="s">
        <v>78</v>
      </c>
      <c r="C793" s="8" t="s">
        <v>34</v>
      </c>
      <c r="D793" s="8" t="s">
        <v>547</v>
      </c>
      <c r="E793" s="8"/>
      <c r="F793" s="25">
        <f>F794</f>
        <v>916.85</v>
      </c>
      <c r="G793" s="25"/>
      <c r="H793" s="25"/>
      <c r="I793" s="25"/>
      <c r="J793" s="25"/>
      <c r="K793" s="50">
        <f>K794</f>
        <v>916.85</v>
      </c>
      <c r="L793" s="9">
        <v>916.85</v>
      </c>
      <c r="M793" s="35">
        <f t="shared" si="496"/>
        <v>0</v>
      </c>
      <c r="N793" s="25">
        <f>N794</f>
        <v>0</v>
      </c>
      <c r="O793" s="25"/>
      <c r="P793" s="25"/>
      <c r="Q793" s="25">
        <f>Q794</f>
        <v>0</v>
      </c>
      <c r="R793" s="9">
        <v>916.85</v>
      </c>
      <c r="S793" s="25">
        <f>S794</f>
        <v>0</v>
      </c>
      <c r="T793" s="25"/>
      <c r="U793" s="25"/>
      <c r="V793" s="25">
        <f>V794</f>
        <v>0</v>
      </c>
      <c r="W793" s="9">
        <v>916.85</v>
      </c>
      <c r="X793" s="2"/>
    </row>
    <row r="794" spans="1:24" outlineLevel="5">
      <c r="A794" s="7" t="s">
        <v>332</v>
      </c>
      <c r="B794" s="8" t="s">
        <v>78</v>
      </c>
      <c r="C794" s="8" t="s">
        <v>34</v>
      </c>
      <c r="D794" s="8" t="s">
        <v>547</v>
      </c>
      <c r="E794" s="8"/>
      <c r="F794" s="25">
        <f>F795</f>
        <v>916.85</v>
      </c>
      <c r="G794" s="25"/>
      <c r="H794" s="25"/>
      <c r="I794" s="25"/>
      <c r="J794" s="25"/>
      <c r="K794" s="50">
        <f>K795</f>
        <v>916.85</v>
      </c>
      <c r="L794" s="9">
        <v>916.85</v>
      </c>
      <c r="M794" s="35">
        <f t="shared" si="496"/>
        <v>0</v>
      </c>
      <c r="N794" s="25">
        <f>N795</f>
        <v>0</v>
      </c>
      <c r="O794" s="25"/>
      <c r="P794" s="25"/>
      <c r="Q794" s="25">
        <f>Q795</f>
        <v>0</v>
      </c>
      <c r="R794" s="9">
        <v>916.85</v>
      </c>
      <c r="S794" s="25">
        <f>S795</f>
        <v>0</v>
      </c>
      <c r="T794" s="25"/>
      <c r="U794" s="25"/>
      <c r="V794" s="25">
        <f>V795</f>
        <v>0</v>
      </c>
      <c r="W794" s="9">
        <v>916.85</v>
      </c>
      <c r="X794" s="2"/>
    </row>
    <row r="795" spans="1:24" outlineLevel="6">
      <c r="A795" s="7" t="s">
        <v>21</v>
      </c>
      <c r="B795" s="8" t="s">
        <v>78</v>
      </c>
      <c r="C795" s="8" t="s">
        <v>34</v>
      </c>
      <c r="D795" s="8" t="s">
        <v>547</v>
      </c>
      <c r="E795" s="8" t="s">
        <v>22</v>
      </c>
      <c r="F795" s="25">
        <v>916.85</v>
      </c>
      <c r="G795" s="25"/>
      <c r="H795" s="25"/>
      <c r="I795" s="25"/>
      <c r="J795" s="25"/>
      <c r="K795" s="50">
        <f t="shared" ref="K795" si="500">SUM(F795:J795)</f>
        <v>916.85</v>
      </c>
      <c r="L795" s="9">
        <v>916.85</v>
      </c>
      <c r="M795" s="35">
        <f t="shared" si="496"/>
        <v>0</v>
      </c>
      <c r="N795" s="25"/>
      <c r="O795" s="25"/>
      <c r="P795" s="25"/>
      <c r="Q795" s="30">
        <f t="shared" ref="Q795" si="501">SUM(N795:P795)</f>
        <v>0</v>
      </c>
      <c r="R795" s="9">
        <v>916.85</v>
      </c>
      <c r="S795" s="25"/>
      <c r="T795" s="25"/>
      <c r="U795" s="25"/>
      <c r="V795" s="30">
        <f t="shared" ref="V795" si="502">SUM(S795:U795)</f>
        <v>0</v>
      </c>
      <c r="W795" s="9">
        <v>916.85</v>
      </c>
      <c r="X795" s="2"/>
    </row>
    <row r="796" spans="1:24" ht="25.5" outlineLevel="3">
      <c r="A796" s="7" t="s">
        <v>548</v>
      </c>
      <c r="B796" s="8"/>
      <c r="C796" s="8"/>
      <c r="D796" s="8" t="s">
        <v>549</v>
      </c>
      <c r="E796" s="8"/>
      <c r="F796" s="25">
        <f>F797</f>
        <v>59.5</v>
      </c>
      <c r="G796" s="25"/>
      <c r="H796" s="25"/>
      <c r="I796" s="25"/>
      <c r="J796" s="25"/>
      <c r="K796" s="50">
        <f>K797</f>
        <v>59.5</v>
      </c>
      <c r="L796" s="9">
        <v>59.5</v>
      </c>
      <c r="M796" s="35">
        <f t="shared" si="496"/>
        <v>0</v>
      </c>
      <c r="N796" s="25">
        <f>N797</f>
        <v>0</v>
      </c>
      <c r="O796" s="25"/>
      <c r="P796" s="25"/>
      <c r="Q796" s="25">
        <f>Q797</f>
        <v>0</v>
      </c>
      <c r="R796" s="9">
        <v>0</v>
      </c>
      <c r="S796" s="25">
        <f>S797</f>
        <v>0</v>
      </c>
      <c r="T796" s="25"/>
      <c r="U796" s="25"/>
      <c r="V796" s="25">
        <f>V797</f>
        <v>0</v>
      </c>
      <c r="W796" s="9">
        <v>0</v>
      </c>
      <c r="X796" s="2"/>
    </row>
    <row r="797" spans="1:24" outlineLevel="4">
      <c r="A797" s="7" t="s">
        <v>331</v>
      </c>
      <c r="B797" s="8" t="s">
        <v>78</v>
      </c>
      <c r="C797" s="8" t="s">
        <v>34</v>
      </c>
      <c r="D797" s="8" t="s">
        <v>549</v>
      </c>
      <c r="E797" s="8"/>
      <c r="F797" s="25">
        <f>F798</f>
        <v>59.5</v>
      </c>
      <c r="G797" s="25"/>
      <c r="H797" s="25"/>
      <c r="I797" s="25"/>
      <c r="J797" s="25"/>
      <c r="K797" s="50">
        <f>K798</f>
        <v>59.5</v>
      </c>
      <c r="L797" s="9">
        <v>59.5</v>
      </c>
      <c r="M797" s="35">
        <f t="shared" si="496"/>
        <v>0</v>
      </c>
      <c r="N797" s="25">
        <f>N798</f>
        <v>0</v>
      </c>
      <c r="O797" s="25"/>
      <c r="P797" s="25"/>
      <c r="Q797" s="25">
        <f>Q798</f>
        <v>0</v>
      </c>
      <c r="R797" s="9">
        <v>0</v>
      </c>
      <c r="S797" s="25">
        <f>S798</f>
        <v>0</v>
      </c>
      <c r="T797" s="25"/>
      <c r="U797" s="25"/>
      <c r="V797" s="25">
        <f>V798</f>
        <v>0</v>
      </c>
      <c r="W797" s="9">
        <v>0</v>
      </c>
      <c r="X797" s="2"/>
    </row>
    <row r="798" spans="1:24" outlineLevel="5">
      <c r="A798" s="7" t="s">
        <v>332</v>
      </c>
      <c r="B798" s="8" t="s">
        <v>78</v>
      </c>
      <c r="C798" s="8" t="s">
        <v>34</v>
      </c>
      <c r="D798" s="8" t="s">
        <v>549</v>
      </c>
      <c r="E798" s="8"/>
      <c r="F798" s="25">
        <f>F799</f>
        <v>59.5</v>
      </c>
      <c r="G798" s="25"/>
      <c r="H798" s="25"/>
      <c r="I798" s="25"/>
      <c r="J798" s="25"/>
      <c r="K798" s="50">
        <f>K799</f>
        <v>59.5</v>
      </c>
      <c r="L798" s="9">
        <v>59.5</v>
      </c>
      <c r="M798" s="35">
        <f t="shared" si="496"/>
        <v>0</v>
      </c>
      <c r="N798" s="25">
        <f>N799</f>
        <v>0</v>
      </c>
      <c r="O798" s="25"/>
      <c r="P798" s="25"/>
      <c r="Q798" s="25">
        <f>Q799</f>
        <v>0</v>
      </c>
      <c r="R798" s="9">
        <v>0</v>
      </c>
      <c r="S798" s="25">
        <f>S799</f>
        <v>0</v>
      </c>
      <c r="T798" s="25"/>
      <c r="U798" s="25"/>
      <c r="V798" s="25">
        <f>V799</f>
        <v>0</v>
      </c>
      <c r="W798" s="9">
        <v>0</v>
      </c>
      <c r="X798" s="2"/>
    </row>
    <row r="799" spans="1:24" ht="25.5" outlineLevel="6">
      <c r="A799" s="7" t="s">
        <v>67</v>
      </c>
      <c r="B799" s="8" t="s">
        <v>78</v>
      </c>
      <c r="C799" s="8" t="s">
        <v>34</v>
      </c>
      <c r="D799" s="8" t="s">
        <v>549</v>
      </c>
      <c r="E799" s="8" t="s">
        <v>68</v>
      </c>
      <c r="F799" s="25">
        <v>59.5</v>
      </c>
      <c r="G799" s="25"/>
      <c r="H799" s="25"/>
      <c r="I799" s="25"/>
      <c r="J799" s="25"/>
      <c r="K799" s="50">
        <f t="shared" ref="K799" si="503">SUM(F799:J799)</f>
        <v>59.5</v>
      </c>
      <c r="L799" s="9">
        <v>59.5</v>
      </c>
      <c r="M799" s="35">
        <f t="shared" si="496"/>
        <v>0</v>
      </c>
      <c r="N799" s="25"/>
      <c r="O799" s="25"/>
      <c r="P799" s="25"/>
      <c r="Q799" s="30">
        <f t="shared" ref="Q799" si="504">SUM(N799:P799)</f>
        <v>0</v>
      </c>
      <c r="R799" s="9">
        <v>0</v>
      </c>
      <c r="S799" s="25"/>
      <c r="T799" s="25"/>
      <c r="U799" s="25"/>
      <c r="V799" s="30">
        <f t="shared" ref="V799" si="505">SUM(S799:U799)</f>
        <v>0</v>
      </c>
      <c r="W799" s="9">
        <v>0</v>
      </c>
      <c r="X799" s="2"/>
    </row>
    <row r="800" spans="1:24" outlineLevel="3">
      <c r="A800" s="7" t="s">
        <v>550</v>
      </c>
      <c r="B800" s="8"/>
      <c r="C800" s="8"/>
      <c r="D800" s="8" t="s">
        <v>551</v>
      </c>
      <c r="E800" s="8"/>
      <c r="F800" s="25">
        <f>F801</f>
        <v>1400</v>
      </c>
      <c r="G800" s="25"/>
      <c r="H800" s="25"/>
      <c r="I800" s="25"/>
      <c r="J800" s="25"/>
      <c r="K800" s="50">
        <f>K801</f>
        <v>1400</v>
      </c>
      <c r="L800" s="9">
        <v>1400</v>
      </c>
      <c r="M800" s="35">
        <f t="shared" si="496"/>
        <v>0</v>
      </c>
      <c r="N800" s="25">
        <f>N801</f>
        <v>0</v>
      </c>
      <c r="O800" s="25"/>
      <c r="P800" s="25"/>
      <c r="Q800" s="25">
        <f>Q801</f>
        <v>0</v>
      </c>
      <c r="R800" s="9">
        <v>1400</v>
      </c>
      <c r="S800" s="25">
        <f>S801</f>
        <v>0</v>
      </c>
      <c r="T800" s="25"/>
      <c r="U800" s="25"/>
      <c r="V800" s="25">
        <f>V801</f>
        <v>0</v>
      </c>
      <c r="W800" s="9">
        <v>0</v>
      </c>
      <c r="X800" s="2"/>
    </row>
    <row r="801" spans="1:24" outlineLevel="4">
      <c r="A801" s="7" t="s">
        <v>331</v>
      </c>
      <c r="B801" s="8" t="s">
        <v>78</v>
      </c>
      <c r="C801" s="8" t="s">
        <v>34</v>
      </c>
      <c r="D801" s="8" t="s">
        <v>551</v>
      </c>
      <c r="E801" s="8"/>
      <c r="F801" s="25">
        <f>F802</f>
        <v>1400</v>
      </c>
      <c r="G801" s="25"/>
      <c r="H801" s="25"/>
      <c r="I801" s="25"/>
      <c r="J801" s="25"/>
      <c r="K801" s="50">
        <f>K802</f>
        <v>1400</v>
      </c>
      <c r="L801" s="9">
        <v>1400</v>
      </c>
      <c r="M801" s="35">
        <f t="shared" si="496"/>
        <v>0</v>
      </c>
      <c r="N801" s="25">
        <f>N802</f>
        <v>0</v>
      </c>
      <c r="O801" s="25"/>
      <c r="P801" s="25"/>
      <c r="Q801" s="25">
        <f>Q802</f>
        <v>0</v>
      </c>
      <c r="R801" s="9">
        <v>1400</v>
      </c>
      <c r="S801" s="25">
        <f>S802</f>
        <v>0</v>
      </c>
      <c r="T801" s="25"/>
      <c r="U801" s="25"/>
      <c r="V801" s="25">
        <f>V802</f>
        <v>0</v>
      </c>
      <c r="W801" s="9">
        <v>0</v>
      </c>
      <c r="X801" s="2"/>
    </row>
    <row r="802" spans="1:24" outlineLevel="5">
      <c r="A802" s="7" t="s">
        <v>332</v>
      </c>
      <c r="B802" s="8" t="s">
        <v>78</v>
      </c>
      <c r="C802" s="8" t="s">
        <v>34</v>
      </c>
      <c r="D802" s="8" t="s">
        <v>551</v>
      </c>
      <c r="E802" s="8"/>
      <c r="F802" s="25">
        <f>F803</f>
        <v>1400</v>
      </c>
      <c r="G802" s="25"/>
      <c r="H802" s="25"/>
      <c r="I802" s="25"/>
      <c r="J802" s="25"/>
      <c r="K802" s="50">
        <f>K803</f>
        <v>1400</v>
      </c>
      <c r="L802" s="9">
        <v>1400</v>
      </c>
      <c r="M802" s="35">
        <f t="shared" si="496"/>
        <v>0</v>
      </c>
      <c r="N802" s="25">
        <f>N803</f>
        <v>0</v>
      </c>
      <c r="O802" s="25"/>
      <c r="P802" s="25"/>
      <c r="Q802" s="25">
        <f>Q803</f>
        <v>0</v>
      </c>
      <c r="R802" s="9">
        <v>1400</v>
      </c>
      <c r="S802" s="25">
        <f>S803</f>
        <v>0</v>
      </c>
      <c r="T802" s="25"/>
      <c r="U802" s="25"/>
      <c r="V802" s="25">
        <f>V803</f>
        <v>0</v>
      </c>
      <c r="W802" s="9">
        <v>0</v>
      </c>
      <c r="X802" s="2"/>
    </row>
    <row r="803" spans="1:24" ht="25.5" outlineLevel="6">
      <c r="A803" s="7" t="s">
        <v>67</v>
      </c>
      <c r="B803" s="8" t="s">
        <v>78</v>
      </c>
      <c r="C803" s="8" t="s">
        <v>34</v>
      </c>
      <c r="D803" s="8" t="s">
        <v>551</v>
      </c>
      <c r="E803" s="8" t="s">
        <v>68</v>
      </c>
      <c r="F803" s="25">
        <v>1400</v>
      </c>
      <c r="G803" s="25"/>
      <c r="H803" s="25"/>
      <c r="I803" s="25"/>
      <c r="J803" s="25"/>
      <c r="K803" s="50">
        <f t="shared" ref="K803" si="506">SUM(F803:J803)</f>
        <v>1400</v>
      </c>
      <c r="L803" s="9">
        <v>1400</v>
      </c>
      <c r="M803" s="35">
        <f t="shared" si="496"/>
        <v>0</v>
      </c>
      <c r="N803" s="25"/>
      <c r="O803" s="25"/>
      <c r="P803" s="25"/>
      <c r="Q803" s="30">
        <f t="shared" ref="Q803" si="507">SUM(N803:P803)</f>
        <v>0</v>
      </c>
      <c r="R803" s="9">
        <v>1400</v>
      </c>
      <c r="S803" s="25"/>
      <c r="T803" s="25"/>
      <c r="U803" s="25"/>
      <c r="V803" s="30">
        <f t="shared" ref="V803" si="508">SUM(S803:U803)</f>
        <v>0</v>
      </c>
      <c r="W803" s="9">
        <v>0</v>
      </c>
      <c r="X803" s="2"/>
    </row>
    <row r="804" spans="1:24" ht="25.5" outlineLevel="3">
      <c r="A804" s="7" t="s">
        <v>552</v>
      </c>
      <c r="B804" s="8"/>
      <c r="C804" s="8"/>
      <c r="D804" s="8" t="s">
        <v>553</v>
      </c>
      <c r="E804" s="8"/>
      <c r="F804" s="25">
        <f>F805</f>
        <v>0</v>
      </c>
      <c r="G804" s="25"/>
      <c r="H804" s="25"/>
      <c r="I804" s="25"/>
      <c r="J804" s="25"/>
      <c r="K804" s="50">
        <f>K805</f>
        <v>186.2</v>
      </c>
      <c r="L804" s="9">
        <v>186.2</v>
      </c>
      <c r="M804" s="35">
        <f t="shared" si="496"/>
        <v>0</v>
      </c>
      <c r="N804" s="25">
        <f>N805</f>
        <v>0</v>
      </c>
      <c r="O804" s="25"/>
      <c r="P804" s="25"/>
      <c r="Q804" s="25">
        <f>Q805</f>
        <v>0</v>
      </c>
      <c r="R804" s="9">
        <v>300</v>
      </c>
      <c r="S804" s="25">
        <f>S805</f>
        <v>0</v>
      </c>
      <c r="T804" s="25"/>
      <c r="U804" s="25"/>
      <c r="V804" s="25">
        <f>V805</f>
        <v>0</v>
      </c>
      <c r="W804" s="9">
        <v>0</v>
      </c>
      <c r="X804" s="2"/>
    </row>
    <row r="805" spans="1:24" outlineLevel="4">
      <c r="A805" s="7" t="s">
        <v>331</v>
      </c>
      <c r="B805" s="8" t="s">
        <v>78</v>
      </c>
      <c r="C805" s="8" t="s">
        <v>34</v>
      </c>
      <c r="D805" s="8" t="s">
        <v>553</v>
      </c>
      <c r="E805" s="8"/>
      <c r="F805" s="25">
        <f>F806</f>
        <v>0</v>
      </c>
      <c r="G805" s="25"/>
      <c r="H805" s="25"/>
      <c r="I805" s="25"/>
      <c r="J805" s="25"/>
      <c r="K805" s="50">
        <f>K806</f>
        <v>186.2</v>
      </c>
      <c r="L805" s="9">
        <v>186.2</v>
      </c>
      <c r="M805" s="35">
        <f t="shared" si="496"/>
        <v>0</v>
      </c>
      <c r="N805" s="25">
        <f>N806</f>
        <v>0</v>
      </c>
      <c r="O805" s="25"/>
      <c r="P805" s="25"/>
      <c r="Q805" s="25">
        <f>Q806</f>
        <v>0</v>
      </c>
      <c r="R805" s="9">
        <v>300</v>
      </c>
      <c r="S805" s="25">
        <f>S806</f>
        <v>0</v>
      </c>
      <c r="T805" s="25"/>
      <c r="U805" s="25"/>
      <c r="V805" s="25">
        <f>V806</f>
        <v>0</v>
      </c>
      <c r="W805" s="9">
        <v>0</v>
      </c>
      <c r="X805" s="2"/>
    </row>
    <row r="806" spans="1:24" outlineLevel="5">
      <c r="A806" s="7" t="s">
        <v>332</v>
      </c>
      <c r="B806" s="8" t="s">
        <v>78</v>
      </c>
      <c r="C806" s="8" t="s">
        <v>34</v>
      </c>
      <c r="D806" s="8" t="s">
        <v>553</v>
      </c>
      <c r="E806" s="8"/>
      <c r="F806" s="25">
        <f>F807</f>
        <v>0</v>
      </c>
      <c r="G806" s="25"/>
      <c r="H806" s="25"/>
      <c r="I806" s="25"/>
      <c r="J806" s="25"/>
      <c r="K806" s="50">
        <f>K807</f>
        <v>186.2</v>
      </c>
      <c r="L806" s="9">
        <v>186.2</v>
      </c>
      <c r="M806" s="35">
        <f t="shared" si="496"/>
        <v>0</v>
      </c>
      <c r="N806" s="25">
        <f>N807</f>
        <v>0</v>
      </c>
      <c r="O806" s="25"/>
      <c r="P806" s="25"/>
      <c r="Q806" s="25">
        <f>Q807</f>
        <v>0</v>
      </c>
      <c r="R806" s="9">
        <v>300</v>
      </c>
      <c r="S806" s="25">
        <f>S807</f>
        <v>0</v>
      </c>
      <c r="T806" s="25"/>
      <c r="U806" s="25"/>
      <c r="V806" s="25">
        <f>V807</f>
        <v>0</v>
      </c>
      <c r="W806" s="9">
        <v>0</v>
      </c>
      <c r="X806" s="2"/>
    </row>
    <row r="807" spans="1:24" ht="25.5" outlineLevel="6">
      <c r="A807" s="7" t="s">
        <v>67</v>
      </c>
      <c r="B807" s="8" t="s">
        <v>78</v>
      </c>
      <c r="C807" s="8" t="s">
        <v>34</v>
      </c>
      <c r="D807" s="8" t="s">
        <v>553</v>
      </c>
      <c r="E807" s="8" t="s">
        <v>68</v>
      </c>
      <c r="F807" s="25"/>
      <c r="G807" s="25"/>
      <c r="H807" s="25"/>
      <c r="I807" s="25"/>
      <c r="J807" s="25">
        <v>186.2</v>
      </c>
      <c r="K807" s="50">
        <f t="shared" ref="K807" si="509">SUM(F807:J807)</f>
        <v>186.2</v>
      </c>
      <c r="L807" s="9">
        <v>186.2</v>
      </c>
      <c r="M807" s="35">
        <f t="shared" si="496"/>
        <v>0</v>
      </c>
      <c r="N807" s="25"/>
      <c r="O807" s="25"/>
      <c r="P807" s="25"/>
      <c r="Q807" s="30">
        <f t="shared" ref="Q807" si="510">SUM(N807:P807)</f>
        <v>0</v>
      </c>
      <c r="R807" s="9">
        <v>300</v>
      </c>
      <c r="S807" s="25"/>
      <c r="T807" s="25"/>
      <c r="U807" s="25"/>
      <c r="V807" s="30">
        <f t="shared" ref="V807" si="511">SUM(S807:U807)</f>
        <v>0</v>
      </c>
      <c r="W807" s="9">
        <v>0</v>
      </c>
      <c r="X807" s="2"/>
    </row>
    <row r="808" spans="1:24" s="58" customFormat="1" ht="38.25" outlineLevel="2">
      <c r="A808" s="43" t="s">
        <v>554</v>
      </c>
      <c r="B808" s="44"/>
      <c r="C808" s="44"/>
      <c r="D808" s="44" t="s">
        <v>555</v>
      </c>
      <c r="E808" s="44"/>
      <c r="F808" s="45">
        <f>F809+F813+F817+F821+F825</f>
        <v>1227.54</v>
      </c>
      <c r="G808" s="45"/>
      <c r="H808" s="45"/>
      <c r="I808" s="45"/>
      <c r="J808" s="45"/>
      <c r="K808" s="51">
        <f>K809+K813+K817+K821+K825</f>
        <v>1832.5400000000002</v>
      </c>
      <c r="L808" s="55">
        <v>2169.52</v>
      </c>
      <c r="M808" s="56">
        <f t="shared" si="496"/>
        <v>336.97999999999979</v>
      </c>
      <c r="N808" s="45">
        <f>N809+N813+N817+N821+N825</f>
        <v>0</v>
      </c>
      <c r="O808" s="45"/>
      <c r="P808" s="45"/>
      <c r="Q808" s="45">
        <f>Q809+Q813+Q817+Q821+Q825</f>
        <v>0</v>
      </c>
      <c r="R808" s="55">
        <v>814.7</v>
      </c>
      <c r="S808" s="45">
        <f>S809+S813+S817+S821+S825</f>
        <v>0</v>
      </c>
      <c r="T808" s="45"/>
      <c r="U808" s="45"/>
      <c r="V808" s="45">
        <f>V809+V813+V817+V821+V825</f>
        <v>0</v>
      </c>
      <c r="W808" s="55">
        <v>848.57</v>
      </c>
      <c r="X808" s="57"/>
    </row>
    <row r="809" spans="1:24" ht="51" outlineLevel="3">
      <c r="A809" s="7" t="s">
        <v>556</v>
      </c>
      <c r="B809" s="8"/>
      <c r="C809" s="8"/>
      <c r="D809" s="8" t="s">
        <v>557</v>
      </c>
      <c r="E809" s="8"/>
      <c r="F809" s="25">
        <f>F810</f>
        <v>653.13</v>
      </c>
      <c r="G809" s="25"/>
      <c r="H809" s="25"/>
      <c r="I809" s="25"/>
      <c r="J809" s="25"/>
      <c r="K809" s="50">
        <f>K810</f>
        <v>653.13</v>
      </c>
      <c r="L809" s="9">
        <v>653.13</v>
      </c>
      <c r="M809" s="35">
        <f t="shared" si="496"/>
        <v>0</v>
      </c>
      <c r="N809" s="25">
        <f>N810</f>
        <v>0</v>
      </c>
      <c r="O809" s="25"/>
      <c r="P809" s="25"/>
      <c r="Q809" s="25">
        <f>Q810</f>
        <v>0</v>
      </c>
      <c r="R809" s="9">
        <v>501.8</v>
      </c>
      <c r="S809" s="25">
        <f>S810</f>
        <v>0</v>
      </c>
      <c r="T809" s="25"/>
      <c r="U809" s="25"/>
      <c r="V809" s="25">
        <f>V810</f>
        <v>0</v>
      </c>
      <c r="W809" s="9">
        <v>521.87</v>
      </c>
      <c r="X809" s="2"/>
    </row>
    <row r="810" spans="1:24" outlineLevel="4">
      <c r="A810" s="7" t="s">
        <v>331</v>
      </c>
      <c r="B810" s="8" t="s">
        <v>78</v>
      </c>
      <c r="C810" s="8" t="s">
        <v>34</v>
      </c>
      <c r="D810" s="8" t="s">
        <v>557</v>
      </c>
      <c r="E810" s="8"/>
      <c r="F810" s="25">
        <f>F811</f>
        <v>653.13</v>
      </c>
      <c r="G810" s="25"/>
      <c r="H810" s="25"/>
      <c r="I810" s="25"/>
      <c r="J810" s="25"/>
      <c r="K810" s="50">
        <f>K811</f>
        <v>653.13</v>
      </c>
      <c r="L810" s="9">
        <v>653.13</v>
      </c>
      <c r="M810" s="35">
        <f t="shared" si="496"/>
        <v>0</v>
      </c>
      <c r="N810" s="25">
        <f>N811</f>
        <v>0</v>
      </c>
      <c r="O810" s="25"/>
      <c r="P810" s="25"/>
      <c r="Q810" s="25">
        <f>Q811</f>
        <v>0</v>
      </c>
      <c r="R810" s="9">
        <v>501.8</v>
      </c>
      <c r="S810" s="25">
        <f>S811</f>
        <v>0</v>
      </c>
      <c r="T810" s="25"/>
      <c r="U810" s="25"/>
      <c r="V810" s="25">
        <f>V811</f>
        <v>0</v>
      </c>
      <c r="W810" s="9">
        <v>521.87</v>
      </c>
      <c r="X810" s="2"/>
    </row>
    <row r="811" spans="1:24" outlineLevel="5">
      <c r="A811" s="7" t="s">
        <v>332</v>
      </c>
      <c r="B811" s="8" t="s">
        <v>78</v>
      </c>
      <c r="C811" s="8" t="s">
        <v>34</v>
      </c>
      <c r="D811" s="8" t="s">
        <v>557</v>
      </c>
      <c r="E811" s="8"/>
      <c r="F811" s="25">
        <f>F812</f>
        <v>653.13</v>
      </c>
      <c r="G811" s="25"/>
      <c r="H811" s="25"/>
      <c r="I811" s="25"/>
      <c r="J811" s="25"/>
      <c r="K811" s="50">
        <f>K812</f>
        <v>653.13</v>
      </c>
      <c r="L811" s="9">
        <v>653.13</v>
      </c>
      <c r="M811" s="35">
        <f t="shared" si="496"/>
        <v>0</v>
      </c>
      <c r="N811" s="25">
        <f>N812</f>
        <v>0</v>
      </c>
      <c r="O811" s="25"/>
      <c r="P811" s="25"/>
      <c r="Q811" s="25">
        <f>Q812</f>
        <v>0</v>
      </c>
      <c r="R811" s="9">
        <v>501.8</v>
      </c>
      <c r="S811" s="25">
        <f>S812</f>
        <v>0</v>
      </c>
      <c r="T811" s="25"/>
      <c r="U811" s="25"/>
      <c r="V811" s="25">
        <f>V812</f>
        <v>0</v>
      </c>
      <c r="W811" s="9">
        <v>521.87</v>
      </c>
      <c r="X811" s="2"/>
    </row>
    <row r="812" spans="1:24" outlineLevel="6">
      <c r="A812" s="7" t="s">
        <v>21</v>
      </c>
      <c r="B812" s="8" t="s">
        <v>78</v>
      </c>
      <c r="C812" s="8" t="s">
        <v>34</v>
      </c>
      <c r="D812" s="8" t="s">
        <v>557</v>
      </c>
      <c r="E812" s="8" t="s">
        <v>22</v>
      </c>
      <c r="F812" s="25">
        <v>653.13</v>
      </c>
      <c r="G812" s="25"/>
      <c r="H812" s="25"/>
      <c r="I812" s="25"/>
      <c r="J812" s="25"/>
      <c r="K812" s="50">
        <f t="shared" ref="K812" si="512">SUM(F812:J812)</f>
        <v>653.13</v>
      </c>
      <c r="L812" s="9">
        <v>653.13</v>
      </c>
      <c r="M812" s="35">
        <f t="shared" si="496"/>
        <v>0</v>
      </c>
      <c r="N812" s="25"/>
      <c r="O812" s="25"/>
      <c r="P812" s="25"/>
      <c r="Q812" s="30">
        <f t="shared" ref="Q812" si="513">SUM(N812:P812)</f>
        <v>0</v>
      </c>
      <c r="R812" s="9">
        <v>501.8</v>
      </c>
      <c r="S812" s="25"/>
      <c r="T812" s="25"/>
      <c r="U812" s="25"/>
      <c r="V812" s="30">
        <f t="shared" ref="V812" si="514">SUM(S812:U812)</f>
        <v>0</v>
      </c>
      <c r="W812" s="9">
        <v>521.87</v>
      </c>
      <c r="X812" s="2"/>
    </row>
    <row r="813" spans="1:24" ht="38.25" outlineLevel="3">
      <c r="A813" s="7" t="s">
        <v>558</v>
      </c>
      <c r="B813" s="8"/>
      <c r="C813" s="8"/>
      <c r="D813" s="8" t="s">
        <v>559</v>
      </c>
      <c r="E813" s="8"/>
      <c r="F813" s="25">
        <f>F814</f>
        <v>0</v>
      </c>
      <c r="G813" s="25"/>
      <c r="H813" s="25"/>
      <c r="I813" s="25"/>
      <c r="J813" s="25"/>
      <c r="K813" s="50">
        <f>K814</f>
        <v>605</v>
      </c>
      <c r="L813" s="9">
        <v>941.98</v>
      </c>
      <c r="M813" s="35">
        <f t="shared" si="496"/>
        <v>336.98</v>
      </c>
      <c r="N813" s="25">
        <f>N814</f>
        <v>0</v>
      </c>
      <c r="O813" s="25"/>
      <c r="P813" s="25"/>
      <c r="Q813" s="25">
        <f>Q814</f>
        <v>0</v>
      </c>
      <c r="R813" s="9">
        <v>0</v>
      </c>
      <c r="S813" s="25">
        <f>S814</f>
        <v>0</v>
      </c>
      <c r="T813" s="25"/>
      <c r="U813" s="25"/>
      <c r="V813" s="25">
        <f>V814</f>
        <v>0</v>
      </c>
      <c r="W813" s="9">
        <v>0</v>
      </c>
      <c r="X813" s="2"/>
    </row>
    <row r="814" spans="1:24" outlineLevel="4">
      <c r="A814" s="7" t="s">
        <v>331</v>
      </c>
      <c r="B814" s="8" t="s">
        <v>78</v>
      </c>
      <c r="C814" s="8" t="s">
        <v>34</v>
      </c>
      <c r="D814" s="8" t="s">
        <v>559</v>
      </c>
      <c r="E814" s="8"/>
      <c r="F814" s="25">
        <f>F815</f>
        <v>0</v>
      </c>
      <c r="G814" s="25"/>
      <c r="H814" s="25"/>
      <c r="I814" s="25"/>
      <c r="J814" s="25"/>
      <c r="K814" s="50">
        <f>K815</f>
        <v>605</v>
      </c>
      <c r="L814" s="9">
        <v>941.98</v>
      </c>
      <c r="M814" s="35">
        <f t="shared" si="496"/>
        <v>336.98</v>
      </c>
      <c r="N814" s="25">
        <f>N815</f>
        <v>0</v>
      </c>
      <c r="O814" s="25"/>
      <c r="P814" s="25"/>
      <c r="Q814" s="25">
        <f>Q815</f>
        <v>0</v>
      </c>
      <c r="R814" s="9">
        <v>0</v>
      </c>
      <c r="S814" s="25">
        <f>S815</f>
        <v>0</v>
      </c>
      <c r="T814" s="25"/>
      <c r="U814" s="25"/>
      <c r="V814" s="25">
        <f>V815</f>
        <v>0</v>
      </c>
      <c r="W814" s="9">
        <v>0</v>
      </c>
      <c r="X814" s="2"/>
    </row>
    <row r="815" spans="1:24" outlineLevel="5">
      <c r="A815" s="7" t="s">
        <v>332</v>
      </c>
      <c r="B815" s="8" t="s">
        <v>78</v>
      </c>
      <c r="C815" s="8" t="s">
        <v>34</v>
      </c>
      <c r="D815" s="8" t="s">
        <v>559</v>
      </c>
      <c r="E815" s="8"/>
      <c r="F815" s="25">
        <f>F816</f>
        <v>0</v>
      </c>
      <c r="G815" s="25"/>
      <c r="H815" s="25"/>
      <c r="I815" s="25"/>
      <c r="J815" s="25"/>
      <c r="K815" s="50">
        <f>K816</f>
        <v>605</v>
      </c>
      <c r="L815" s="9">
        <v>941.98</v>
      </c>
      <c r="M815" s="35">
        <f t="shared" si="496"/>
        <v>336.98</v>
      </c>
      <c r="N815" s="25">
        <f>N816</f>
        <v>0</v>
      </c>
      <c r="O815" s="25"/>
      <c r="P815" s="25"/>
      <c r="Q815" s="25">
        <f>Q816</f>
        <v>0</v>
      </c>
      <c r="R815" s="9">
        <v>0</v>
      </c>
      <c r="S815" s="25">
        <f>S816</f>
        <v>0</v>
      </c>
      <c r="T815" s="25"/>
      <c r="U815" s="25"/>
      <c r="V815" s="25">
        <f>V816</f>
        <v>0</v>
      </c>
      <c r="W815" s="9">
        <v>0</v>
      </c>
      <c r="X815" s="2"/>
    </row>
    <row r="816" spans="1:24" ht="25.5" outlineLevel="6">
      <c r="A816" s="7" t="s">
        <v>67</v>
      </c>
      <c r="B816" s="8" t="s">
        <v>78</v>
      </c>
      <c r="C816" s="8" t="s">
        <v>34</v>
      </c>
      <c r="D816" s="8" t="s">
        <v>559</v>
      </c>
      <c r="E816" s="8" t="s">
        <v>68</v>
      </c>
      <c r="F816" s="25"/>
      <c r="G816" s="25">
        <f>941.98-J816</f>
        <v>0</v>
      </c>
      <c r="H816" s="25"/>
      <c r="I816" s="25">
        <v>-336.98</v>
      </c>
      <c r="J816" s="25">
        <f>455+150+336.98</f>
        <v>941.98</v>
      </c>
      <c r="K816" s="50">
        <f t="shared" ref="K816" si="515">SUM(F816:J816)</f>
        <v>605</v>
      </c>
      <c r="L816" s="9">
        <v>941.98</v>
      </c>
      <c r="M816" s="35">
        <f t="shared" si="496"/>
        <v>336.98</v>
      </c>
      <c r="N816" s="25"/>
      <c r="O816" s="25"/>
      <c r="P816" s="25"/>
      <c r="Q816" s="30">
        <f t="shared" ref="Q816" si="516">SUM(N816:P816)</f>
        <v>0</v>
      </c>
      <c r="R816" s="9">
        <v>0</v>
      </c>
      <c r="S816" s="25"/>
      <c r="T816" s="25"/>
      <c r="U816" s="25"/>
      <c r="V816" s="30">
        <f t="shared" ref="V816" si="517">SUM(S816:U816)</f>
        <v>0</v>
      </c>
      <c r="W816" s="9">
        <v>0</v>
      </c>
      <c r="X816" s="2"/>
    </row>
    <row r="817" spans="1:24" ht="25.5" outlineLevel="3">
      <c r="A817" s="7" t="s">
        <v>560</v>
      </c>
      <c r="B817" s="8"/>
      <c r="C817" s="8"/>
      <c r="D817" s="8" t="s">
        <v>561</v>
      </c>
      <c r="E817" s="8"/>
      <c r="F817" s="25">
        <f>F818</f>
        <v>300</v>
      </c>
      <c r="G817" s="25"/>
      <c r="H817" s="25"/>
      <c r="I817" s="25"/>
      <c r="J817" s="25"/>
      <c r="K817" s="50">
        <f>K818</f>
        <v>300</v>
      </c>
      <c r="L817" s="9">
        <v>300</v>
      </c>
      <c r="M817" s="35">
        <f t="shared" si="496"/>
        <v>0</v>
      </c>
      <c r="N817" s="25">
        <f>N818</f>
        <v>0</v>
      </c>
      <c r="O817" s="25"/>
      <c r="P817" s="25"/>
      <c r="Q817" s="25">
        <f>Q818</f>
        <v>0</v>
      </c>
      <c r="R817" s="9">
        <v>312.89999999999998</v>
      </c>
      <c r="S817" s="25">
        <f>S818</f>
        <v>0</v>
      </c>
      <c r="T817" s="25"/>
      <c r="U817" s="25"/>
      <c r="V817" s="25">
        <f>V818</f>
        <v>0</v>
      </c>
      <c r="W817" s="9">
        <v>326.7</v>
      </c>
      <c r="X817" s="2"/>
    </row>
    <row r="818" spans="1:24" outlineLevel="4">
      <c r="A818" s="7" t="s">
        <v>331</v>
      </c>
      <c r="B818" s="8" t="s">
        <v>78</v>
      </c>
      <c r="C818" s="8" t="s">
        <v>34</v>
      </c>
      <c r="D818" s="8" t="s">
        <v>561</v>
      </c>
      <c r="E818" s="8"/>
      <c r="F818" s="25">
        <f>F819</f>
        <v>300</v>
      </c>
      <c r="G818" s="25"/>
      <c r="H818" s="25"/>
      <c r="I818" s="25"/>
      <c r="J818" s="25"/>
      <c r="K818" s="50">
        <f>K819</f>
        <v>300</v>
      </c>
      <c r="L818" s="9">
        <v>300</v>
      </c>
      <c r="M818" s="35">
        <f t="shared" si="496"/>
        <v>0</v>
      </c>
      <c r="N818" s="25">
        <f>N819</f>
        <v>0</v>
      </c>
      <c r="O818" s="25"/>
      <c r="P818" s="25"/>
      <c r="Q818" s="25">
        <f>Q819</f>
        <v>0</v>
      </c>
      <c r="R818" s="9">
        <v>312.89999999999998</v>
      </c>
      <c r="S818" s="25">
        <f>S819</f>
        <v>0</v>
      </c>
      <c r="T818" s="25"/>
      <c r="U818" s="25"/>
      <c r="V818" s="25">
        <f>V819</f>
        <v>0</v>
      </c>
      <c r="W818" s="9">
        <v>326.7</v>
      </c>
      <c r="X818" s="2"/>
    </row>
    <row r="819" spans="1:24" outlineLevel="5">
      <c r="A819" s="7" t="s">
        <v>332</v>
      </c>
      <c r="B819" s="8" t="s">
        <v>78</v>
      </c>
      <c r="C819" s="8" t="s">
        <v>34</v>
      </c>
      <c r="D819" s="8" t="s">
        <v>561</v>
      </c>
      <c r="E819" s="8"/>
      <c r="F819" s="25">
        <f>F820</f>
        <v>300</v>
      </c>
      <c r="G819" s="25"/>
      <c r="H819" s="25"/>
      <c r="I819" s="25"/>
      <c r="J819" s="25"/>
      <c r="K819" s="50">
        <f>K820</f>
        <v>300</v>
      </c>
      <c r="L819" s="9">
        <v>300</v>
      </c>
      <c r="M819" s="35">
        <f t="shared" si="496"/>
        <v>0</v>
      </c>
      <c r="N819" s="25">
        <f>N820</f>
        <v>0</v>
      </c>
      <c r="O819" s="25"/>
      <c r="P819" s="25"/>
      <c r="Q819" s="25">
        <f>Q820</f>
        <v>0</v>
      </c>
      <c r="R819" s="9">
        <v>312.89999999999998</v>
      </c>
      <c r="S819" s="25">
        <f>S820</f>
        <v>0</v>
      </c>
      <c r="T819" s="25"/>
      <c r="U819" s="25"/>
      <c r="V819" s="25">
        <f>V820</f>
        <v>0</v>
      </c>
      <c r="W819" s="9">
        <v>326.7</v>
      </c>
      <c r="X819" s="2"/>
    </row>
    <row r="820" spans="1:24" ht="25.5" outlineLevel="6">
      <c r="A820" s="7" t="s">
        <v>67</v>
      </c>
      <c r="B820" s="8" t="s">
        <v>78</v>
      </c>
      <c r="C820" s="8" t="s">
        <v>34</v>
      </c>
      <c r="D820" s="8" t="s">
        <v>561</v>
      </c>
      <c r="E820" s="8" t="s">
        <v>68</v>
      </c>
      <c r="F820" s="25">
        <v>300</v>
      </c>
      <c r="G820" s="25"/>
      <c r="H820" s="25"/>
      <c r="I820" s="25"/>
      <c r="J820" s="25"/>
      <c r="K820" s="50">
        <f t="shared" ref="K820" si="518">SUM(F820:J820)</f>
        <v>300</v>
      </c>
      <c r="L820" s="9">
        <v>300</v>
      </c>
      <c r="M820" s="35">
        <f t="shared" si="496"/>
        <v>0</v>
      </c>
      <c r="N820" s="25"/>
      <c r="O820" s="25"/>
      <c r="P820" s="25"/>
      <c r="Q820" s="30">
        <f t="shared" ref="Q820" si="519">SUM(N820:P820)</f>
        <v>0</v>
      </c>
      <c r="R820" s="9">
        <v>312.89999999999998</v>
      </c>
      <c r="S820" s="25"/>
      <c r="T820" s="25"/>
      <c r="U820" s="25"/>
      <c r="V820" s="30">
        <f t="shared" ref="V820" si="520">SUM(S820:U820)</f>
        <v>0</v>
      </c>
      <c r="W820" s="9">
        <v>326.7</v>
      </c>
      <c r="X820" s="2"/>
    </row>
    <row r="821" spans="1:24" ht="25.5" outlineLevel="3">
      <c r="A821" s="7" t="s">
        <v>562</v>
      </c>
      <c r="B821" s="8"/>
      <c r="C821" s="8"/>
      <c r="D821" s="8" t="s">
        <v>563</v>
      </c>
      <c r="E821" s="8"/>
      <c r="F821" s="25">
        <f>F822</f>
        <v>101.94</v>
      </c>
      <c r="G821" s="25"/>
      <c r="H821" s="25"/>
      <c r="I821" s="25"/>
      <c r="J821" s="25"/>
      <c r="K821" s="50">
        <f>K822</f>
        <v>101.94</v>
      </c>
      <c r="L821" s="9">
        <v>101.94</v>
      </c>
      <c r="M821" s="35">
        <f t="shared" si="496"/>
        <v>0</v>
      </c>
      <c r="N821" s="25">
        <f>N822</f>
        <v>0</v>
      </c>
      <c r="O821" s="25"/>
      <c r="P821" s="25"/>
      <c r="Q821" s="25">
        <f>Q822</f>
        <v>0</v>
      </c>
      <c r="R821" s="9">
        <v>0</v>
      </c>
      <c r="S821" s="25">
        <f>S822</f>
        <v>0</v>
      </c>
      <c r="T821" s="25"/>
      <c r="U821" s="25"/>
      <c r="V821" s="25">
        <f>V822</f>
        <v>0</v>
      </c>
      <c r="W821" s="9">
        <v>0</v>
      </c>
      <c r="X821" s="2"/>
    </row>
    <row r="822" spans="1:24" outlineLevel="4">
      <c r="A822" s="7" t="s">
        <v>331</v>
      </c>
      <c r="B822" s="8" t="s">
        <v>78</v>
      </c>
      <c r="C822" s="8" t="s">
        <v>34</v>
      </c>
      <c r="D822" s="8" t="s">
        <v>563</v>
      </c>
      <c r="E822" s="8"/>
      <c r="F822" s="25">
        <f>F823</f>
        <v>101.94</v>
      </c>
      <c r="G822" s="25"/>
      <c r="H822" s="25"/>
      <c r="I822" s="25"/>
      <c r="J822" s="25"/>
      <c r="K822" s="50">
        <f>K823</f>
        <v>101.94</v>
      </c>
      <c r="L822" s="9">
        <v>101.94</v>
      </c>
      <c r="M822" s="35">
        <f t="shared" si="496"/>
        <v>0</v>
      </c>
      <c r="N822" s="25">
        <f>N823</f>
        <v>0</v>
      </c>
      <c r="O822" s="25"/>
      <c r="P822" s="25"/>
      <c r="Q822" s="25">
        <f>Q823</f>
        <v>0</v>
      </c>
      <c r="R822" s="9">
        <v>0</v>
      </c>
      <c r="S822" s="25">
        <f>S823</f>
        <v>0</v>
      </c>
      <c r="T822" s="25"/>
      <c r="U822" s="25"/>
      <c r="V822" s="25">
        <f>V823</f>
        <v>0</v>
      </c>
      <c r="W822" s="9">
        <v>0</v>
      </c>
      <c r="X822" s="2"/>
    </row>
    <row r="823" spans="1:24" outlineLevel="5">
      <c r="A823" s="7" t="s">
        <v>332</v>
      </c>
      <c r="B823" s="8" t="s">
        <v>78</v>
      </c>
      <c r="C823" s="8" t="s">
        <v>34</v>
      </c>
      <c r="D823" s="8" t="s">
        <v>563</v>
      </c>
      <c r="E823" s="8"/>
      <c r="F823" s="25">
        <f>F824</f>
        <v>101.94</v>
      </c>
      <c r="G823" s="25"/>
      <c r="H823" s="25"/>
      <c r="I823" s="25"/>
      <c r="J823" s="25"/>
      <c r="K823" s="50">
        <f>K824</f>
        <v>101.94</v>
      </c>
      <c r="L823" s="9">
        <v>101.94</v>
      </c>
      <c r="M823" s="35">
        <f t="shared" si="496"/>
        <v>0</v>
      </c>
      <c r="N823" s="25">
        <f>N824</f>
        <v>0</v>
      </c>
      <c r="O823" s="25"/>
      <c r="P823" s="25"/>
      <c r="Q823" s="25">
        <f>Q824</f>
        <v>0</v>
      </c>
      <c r="R823" s="9">
        <v>0</v>
      </c>
      <c r="S823" s="25">
        <f>S824</f>
        <v>0</v>
      </c>
      <c r="T823" s="25"/>
      <c r="U823" s="25"/>
      <c r="V823" s="25">
        <f>V824</f>
        <v>0</v>
      </c>
      <c r="W823" s="9">
        <v>0</v>
      </c>
      <c r="X823" s="2"/>
    </row>
    <row r="824" spans="1:24" ht="25.5" outlineLevel="6">
      <c r="A824" s="7" t="s">
        <v>67</v>
      </c>
      <c r="B824" s="8" t="s">
        <v>78</v>
      </c>
      <c r="C824" s="8" t="s">
        <v>34</v>
      </c>
      <c r="D824" s="8" t="s">
        <v>563</v>
      </c>
      <c r="E824" s="8" t="s">
        <v>68</v>
      </c>
      <c r="F824" s="25">
        <v>101.94</v>
      </c>
      <c r="G824" s="25"/>
      <c r="H824" s="25"/>
      <c r="I824" s="25"/>
      <c r="J824" s="25"/>
      <c r="K824" s="50">
        <f t="shared" ref="K824" si="521">SUM(F824:J824)</f>
        <v>101.94</v>
      </c>
      <c r="L824" s="9">
        <v>101.94</v>
      </c>
      <c r="M824" s="35">
        <f t="shared" si="496"/>
        <v>0</v>
      </c>
      <c r="N824" s="25"/>
      <c r="O824" s="25"/>
      <c r="P824" s="25"/>
      <c r="Q824" s="30">
        <f t="shared" ref="Q824" si="522">SUM(N824:P824)</f>
        <v>0</v>
      </c>
      <c r="R824" s="9">
        <v>0</v>
      </c>
      <c r="S824" s="25"/>
      <c r="T824" s="25"/>
      <c r="U824" s="25"/>
      <c r="V824" s="30">
        <f t="shared" ref="V824" si="523">SUM(S824:U824)</f>
        <v>0</v>
      </c>
      <c r="W824" s="9">
        <v>0</v>
      </c>
      <c r="X824" s="2"/>
    </row>
    <row r="825" spans="1:24" outlineLevel="3">
      <c r="A825" s="7" t="s">
        <v>564</v>
      </c>
      <c r="B825" s="8"/>
      <c r="C825" s="8"/>
      <c r="D825" s="8" t="s">
        <v>565</v>
      </c>
      <c r="E825" s="8"/>
      <c r="F825" s="25">
        <f>F826</f>
        <v>172.47</v>
      </c>
      <c r="G825" s="25"/>
      <c r="H825" s="25"/>
      <c r="I825" s="25"/>
      <c r="J825" s="25"/>
      <c r="K825" s="50">
        <f>K826</f>
        <v>172.47</v>
      </c>
      <c r="L825" s="9">
        <v>172.47</v>
      </c>
      <c r="M825" s="35">
        <f t="shared" si="496"/>
        <v>0</v>
      </c>
      <c r="N825" s="25">
        <f>N826</f>
        <v>0</v>
      </c>
      <c r="O825" s="25"/>
      <c r="P825" s="25"/>
      <c r="Q825" s="25">
        <f>Q826</f>
        <v>0</v>
      </c>
      <c r="R825" s="9">
        <v>0</v>
      </c>
      <c r="S825" s="25">
        <f>S826</f>
        <v>0</v>
      </c>
      <c r="T825" s="25"/>
      <c r="U825" s="25"/>
      <c r="V825" s="25">
        <f>V826</f>
        <v>0</v>
      </c>
      <c r="W825" s="9">
        <v>0</v>
      </c>
      <c r="X825" s="2"/>
    </row>
    <row r="826" spans="1:24" outlineLevel="4">
      <c r="A826" s="7" t="s">
        <v>331</v>
      </c>
      <c r="B826" s="8" t="s">
        <v>78</v>
      </c>
      <c r="C826" s="8" t="s">
        <v>34</v>
      </c>
      <c r="D826" s="8" t="s">
        <v>565</v>
      </c>
      <c r="E826" s="8"/>
      <c r="F826" s="25">
        <f>F827</f>
        <v>172.47</v>
      </c>
      <c r="G826" s="25"/>
      <c r="H826" s="25"/>
      <c r="I826" s="25"/>
      <c r="J826" s="25"/>
      <c r="K826" s="50">
        <f>K827</f>
        <v>172.47</v>
      </c>
      <c r="L826" s="9">
        <v>172.47</v>
      </c>
      <c r="M826" s="35">
        <f t="shared" si="496"/>
        <v>0</v>
      </c>
      <c r="N826" s="25">
        <f>N827</f>
        <v>0</v>
      </c>
      <c r="O826" s="25"/>
      <c r="P826" s="25"/>
      <c r="Q826" s="25">
        <f>Q827</f>
        <v>0</v>
      </c>
      <c r="R826" s="9">
        <v>0</v>
      </c>
      <c r="S826" s="25">
        <f>S827</f>
        <v>0</v>
      </c>
      <c r="T826" s="25"/>
      <c r="U826" s="25"/>
      <c r="V826" s="25">
        <f>V827</f>
        <v>0</v>
      </c>
      <c r="W826" s="9">
        <v>0</v>
      </c>
      <c r="X826" s="2"/>
    </row>
    <row r="827" spans="1:24" outlineLevel="5">
      <c r="A827" s="7" t="s">
        <v>332</v>
      </c>
      <c r="B827" s="8" t="s">
        <v>78</v>
      </c>
      <c r="C827" s="8" t="s">
        <v>34</v>
      </c>
      <c r="D827" s="8" t="s">
        <v>565</v>
      </c>
      <c r="E827" s="8"/>
      <c r="F827" s="25">
        <f>F828</f>
        <v>172.47</v>
      </c>
      <c r="G827" s="25"/>
      <c r="H827" s="25"/>
      <c r="I827" s="25"/>
      <c r="J827" s="25"/>
      <c r="K827" s="50">
        <f>K828</f>
        <v>172.47</v>
      </c>
      <c r="L827" s="9">
        <v>172.47</v>
      </c>
      <c r="M827" s="35">
        <f t="shared" si="496"/>
        <v>0</v>
      </c>
      <c r="N827" s="25">
        <f>N828</f>
        <v>0</v>
      </c>
      <c r="O827" s="25"/>
      <c r="P827" s="25"/>
      <c r="Q827" s="25">
        <f>Q828</f>
        <v>0</v>
      </c>
      <c r="R827" s="9">
        <v>0</v>
      </c>
      <c r="S827" s="25">
        <f>S828</f>
        <v>0</v>
      </c>
      <c r="T827" s="25"/>
      <c r="U827" s="25"/>
      <c r="V827" s="25">
        <f>V828</f>
        <v>0</v>
      </c>
      <c r="W827" s="9">
        <v>0</v>
      </c>
      <c r="X827" s="2"/>
    </row>
    <row r="828" spans="1:24" ht="25.5" outlineLevel="6">
      <c r="A828" s="7" t="s">
        <v>67</v>
      </c>
      <c r="B828" s="8" t="s">
        <v>78</v>
      </c>
      <c r="C828" s="8" t="s">
        <v>34</v>
      </c>
      <c r="D828" s="8" t="s">
        <v>565</v>
      </c>
      <c r="E828" s="8" t="s">
        <v>68</v>
      </c>
      <c r="F828" s="25">
        <v>172.47</v>
      </c>
      <c r="G828" s="25"/>
      <c r="H828" s="25"/>
      <c r="I828" s="25"/>
      <c r="J828" s="25"/>
      <c r="K828" s="50">
        <f t="shared" ref="K828" si="524">SUM(F828:J828)</f>
        <v>172.47</v>
      </c>
      <c r="L828" s="9">
        <v>172.47</v>
      </c>
      <c r="M828" s="35">
        <f t="shared" si="496"/>
        <v>0</v>
      </c>
      <c r="N828" s="25"/>
      <c r="O828" s="25"/>
      <c r="P828" s="25"/>
      <c r="Q828" s="30">
        <f t="shared" ref="Q828" si="525">SUM(N828:P828)</f>
        <v>0</v>
      </c>
      <c r="R828" s="9">
        <v>0</v>
      </c>
      <c r="S828" s="25"/>
      <c r="T828" s="25"/>
      <c r="U828" s="25"/>
      <c r="V828" s="30">
        <f t="shared" ref="V828" si="526">SUM(S828:U828)</f>
        <v>0</v>
      </c>
      <c r="W828" s="9">
        <v>0</v>
      </c>
      <c r="X828" s="2"/>
    </row>
    <row r="829" spans="1:24" s="58" customFormat="1" ht="38.25" outlineLevel="2">
      <c r="A829" s="43" t="s">
        <v>566</v>
      </c>
      <c r="B829" s="44"/>
      <c r="C829" s="44"/>
      <c r="D829" s="44" t="s">
        <v>567</v>
      </c>
      <c r="E829" s="44"/>
      <c r="F829" s="45">
        <f>F830</f>
        <v>1152.5</v>
      </c>
      <c r="G829" s="45"/>
      <c r="H829" s="45"/>
      <c r="I829" s="45"/>
      <c r="J829" s="45"/>
      <c r="K829" s="51">
        <f>K830</f>
        <v>1152.5</v>
      </c>
      <c r="L829" s="55">
        <v>1152.5</v>
      </c>
      <c r="M829" s="56">
        <f t="shared" si="496"/>
        <v>0</v>
      </c>
      <c r="N829" s="45">
        <f>N830</f>
        <v>0</v>
      </c>
      <c r="O829" s="45"/>
      <c r="P829" s="45"/>
      <c r="Q829" s="45">
        <f>Q830</f>
        <v>0</v>
      </c>
      <c r="R829" s="55">
        <v>1006.9</v>
      </c>
      <c r="S829" s="45">
        <f>S830</f>
        <v>0</v>
      </c>
      <c r="T829" s="45"/>
      <c r="U829" s="45"/>
      <c r="V829" s="45">
        <f>V830</f>
        <v>0</v>
      </c>
      <c r="W829" s="55">
        <v>1051.3</v>
      </c>
      <c r="X829" s="57"/>
    </row>
    <row r="830" spans="1:24" ht="25.5" outlineLevel="3">
      <c r="A830" s="7" t="s">
        <v>568</v>
      </c>
      <c r="B830" s="8"/>
      <c r="C830" s="8"/>
      <c r="D830" s="8" t="s">
        <v>569</v>
      </c>
      <c r="E830" s="8"/>
      <c r="F830" s="25">
        <f>F831</f>
        <v>1152.5</v>
      </c>
      <c r="G830" s="25"/>
      <c r="H830" s="25"/>
      <c r="I830" s="25"/>
      <c r="J830" s="25"/>
      <c r="K830" s="50">
        <f>K831</f>
        <v>1152.5</v>
      </c>
      <c r="L830" s="9">
        <v>1152.5</v>
      </c>
      <c r="M830" s="35">
        <f t="shared" si="496"/>
        <v>0</v>
      </c>
      <c r="N830" s="25">
        <f>N831</f>
        <v>0</v>
      </c>
      <c r="O830" s="25"/>
      <c r="P830" s="25"/>
      <c r="Q830" s="25">
        <f>Q831</f>
        <v>0</v>
      </c>
      <c r="R830" s="9">
        <v>1006.9</v>
      </c>
      <c r="S830" s="25">
        <f>S831</f>
        <v>0</v>
      </c>
      <c r="T830" s="25"/>
      <c r="U830" s="25"/>
      <c r="V830" s="25">
        <f>V831</f>
        <v>0</v>
      </c>
      <c r="W830" s="9">
        <v>1051.3</v>
      </c>
      <c r="X830" s="2"/>
    </row>
    <row r="831" spans="1:24" outlineLevel="4">
      <c r="A831" s="7" t="s">
        <v>331</v>
      </c>
      <c r="B831" s="8" t="s">
        <v>78</v>
      </c>
      <c r="C831" s="8" t="s">
        <v>34</v>
      </c>
      <c r="D831" s="8" t="s">
        <v>569</v>
      </c>
      <c r="E831" s="8"/>
      <c r="F831" s="25">
        <f>F832</f>
        <v>1152.5</v>
      </c>
      <c r="G831" s="25"/>
      <c r="H831" s="25"/>
      <c r="I831" s="25"/>
      <c r="J831" s="25"/>
      <c r="K831" s="50">
        <f>K832</f>
        <v>1152.5</v>
      </c>
      <c r="L831" s="9">
        <v>1152.5</v>
      </c>
      <c r="M831" s="35">
        <f t="shared" si="496"/>
        <v>0</v>
      </c>
      <c r="N831" s="25">
        <f>N832</f>
        <v>0</v>
      </c>
      <c r="O831" s="25"/>
      <c r="P831" s="25"/>
      <c r="Q831" s="25">
        <f>Q832</f>
        <v>0</v>
      </c>
      <c r="R831" s="9">
        <v>1006.9</v>
      </c>
      <c r="S831" s="25">
        <f>S832</f>
        <v>0</v>
      </c>
      <c r="T831" s="25"/>
      <c r="U831" s="25"/>
      <c r="V831" s="25">
        <f>V832</f>
        <v>0</v>
      </c>
      <c r="W831" s="9">
        <v>1051.3</v>
      </c>
      <c r="X831" s="2"/>
    </row>
    <row r="832" spans="1:24" outlineLevel="5">
      <c r="A832" s="7" t="s">
        <v>332</v>
      </c>
      <c r="B832" s="8" t="s">
        <v>78</v>
      </c>
      <c r="C832" s="8" t="s">
        <v>34</v>
      </c>
      <c r="D832" s="8" t="s">
        <v>569</v>
      </c>
      <c r="E832" s="8"/>
      <c r="F832" s="25">
        <f>F833</f>
        <v>1152.5</v>
      </c>
      <c r="G832" s="25"/>
      <c r="H832" s="25"/>
      <c r="I832" s="25"/>
      <c r="J832" s="25"/>
      <c r="K832" s="50">
        <f>K833</f>
        <v>1152.5</v>
      </c>
      <c r="L832" s="9">
        <v>1152.5</v>
      </c>
      <c r="M832" s="35">
        <f t="shared" si="496"/>
        <v>0</v>
      </c>
      <c r="N832" s="25">
        <f>N833</f>
        <v>0</v>
      </c>
      <c r="O832" s="25"/>
      <c r="P832" s="25"/>
      <c r="Q832" s="25">
        <f>Q833</f>
        <v>0</v>
      </c>
      <c r="R832" s="9">
        <v>1006.9</v>
      </c>
      <c r="S832" s="25">
        <f>S833</f>
        <v>0</v>
      </c>
      <c r="T832" s="25"/>
      <c r="U832" s="25"/>
      <c r="V832" s="25">
        <f>V833</f>
        <v>0</v>
      </c>
      <c r="W832" s="9">
        <v>1051.3</v>
      </c>
      <c r="X832" s="2"/>
    </row>
    <row r="833" spans="1:24" ht="51" outlineLevel="6">
      <c r="A833" s="7" t="s">
        <v>53</v>
      </c>
      <c r="B833" s="8" t="s">
        <v>78</v>
      </c>
      <c r="C833" s="8" t="s">
        <v>34</v>
      </c>
      <c r="D833" s="8" t="s">
        <v>569</v>
      </c>
      <c r="E833" s="8" t="s">
        <v>54</v>
      </c>
      <c r="F833" s="25">
        <v>1152.5</v>
      </c>
      <c r="G833" s="25"/>
      <c r="H833" s="25"/>
      <c r="I833" s="25"/>
      <c r="J833" s="25"/>
      <c r="K833" s="50">
        <f t="shared" ref="K833" si="527">SUM(F833:J833)</f>
        <v>1152.5</v>
      </c>
      <c r="L833" s="9">
        <v>1152.5</v>
      </c>
      <c r="M833" s="35">
        <f t="shared" si="496"/>
        <v>0</v>
      </c>
      <c r="N833" s="25"/>
      <c r="O833" s="25"/>
      <c r="P833" s="25"/>
      <c r="Q833" s="30">
        <f t="shared" ref="Q833" si="528">SUM(N833:P833)</f>
        <v>0</v>
      </c>
      <c r="R833" s="9">
        <v>1006.9</v>
      </c>
      <c r="S833" s="25"/>
      <c r="T833" s="25"/>
      <c r="U833" s="25"/>
      <c r="V833" s="30">
        <f t="shared" ref="V833" si="529">SUM(S833:U833)</f>
        <v>0</v>
      </c>
      <c r="W833" s="9">
        <v>1051.3</v>
      </c>
      <c r="X833" s="2"/>
    </row>
    <row r="834" spans="1:24" outlineLevel="1">
      <c r="A834" s="7" t="s">
        <v>570</v>
      </c>
      <c r="B834" s="8"/>
      <c r="C834" s="8"/>
      <c r="D834" s="8" t="s">
        <v>571</v>
      </c>
      <c r="E834" s="8"/>
      <c r="F834" s="25">
        <f>F835+F849+F858+F863+F868</f>
        <v>19616.550000000003</v>
      </c>
      <c r="G834" s="25"/>
      <c r="H834" s="25"/>
      <c r="I834" s="25"/>
      <c r="J834" s="25"/>
      <c r="K834" s="50">
        <f>K835+K849+K858+K863+K868</f>
        <v>19616.550000000003</v>
      </c>
      <c r="L834" s="9">
        <v>19616.55</v>
      </c>
      <c r="M834" s="35">
        <f t="shared" si="496"/>
        <v>0</v>
      </c>
      <c r="N834" s="25">
        <f>N835+N849+N858+N863+N868</f>
        <v>0</v>
      </c>
      <c r="O834" s="25"/>
      <c r="P834" s="25"/>
      <c r="Q834" s="25">
        <f>Q835+Q849+Q858+Q863+Q868</f>
        <v>0</v>
      </c>
      <c r="R834" s="9">
        <v>27908.34</v>
      </c>
      <c r="S834" s="25">
        <f>S835+S849+S858+S863+S868</f>
        <v>0</v>
      </c>
      <c r="T834" s="25"/>
      <c r="U834" s="25"/>
      <c r="V834" s="25">
        <f>V835+V849+V858+V863+V868</f>
        <v>0</v>
      </c>
      <c r="W834" s="9">
        <v>15663.2</v>
      </c>
      <c r="X834" s="2"/>
    </row>
    <row r="835" spans="1:24" s="58" customFormat="1" ht="38.25" outlineLevel="2">
      <c r="A835" s="43" t="s">
        <v>572</v>
      </c>
      <c r="B835" s="44"/>
      <c r="C835" s="44"/>
      <c r="D835" s="44" t="s">
        <v>573</v>
      </c>
      <c r="E835" s="44"/>
      <c r="F835" s="45">
        <f>F836+F840+F845</f>
        <v>14926.58</v>
      </c>
      <c r="G835" s="45"/>
      <c r="H835" s="45"/>
      <c r="I835" s="45"/>
      <c r="J835" s="45"/>
      <c r="K835" s="51">
        <f>K836+K840+K845</f>
        <v>14926.58</v>
      </c>
      <c r="L835" s="55">
        <v>14926.58</v>
      </c>
      <c r="M835" s="56">
        <f t="shared" si="496"/>
        <v>0</v>
      </c>
      <c r="N835" s="45">
        <f>N836+N840+N845</f>
        <v>0</v>
      </c>
      <c r="O835" s="45"/>
      <c r="P835" s="45"/>
      <c r="Q835" s="45">
        <f>Q836+Q840+Q845</f>
        <v>0</v>
      </c>
      <c r="R835" s="55">
        <v>14926.58</v>
      </c>
      <c r="S835" s="45">
        <f>S836+S840+S845</f>
        <v>0</v>
      </c>
      <c r="T835" s="45"/>
      <c r="U835" s="45"/>
      <c r="V835" s="45">
        <f>V836+V840+V845</f>
        <v>0</v>
      </c>
      <c r="W835" s="55">
        <v>14926.58</v>
      </c>
      <c r="X835" s="57"/>
    </row>
    <row r="836" spans="1:24" ht="25.5" outlineLevel="3">
      <c r="A836" s="7" t="s">
        <v>574</v>
      </c>
      <c r="B836" s="8"/>
      <c r="C836" s="8"/>
      <c r="D836" s="8" t="s">
        <v>575</v>
      </c>
      <c r="E836" s="8"/>
      <c r="F836" s="25">
        <f>F837</f>
        <v>5532.51</v>
      </c>
      <c r="G836" s="25"/>
      <c r="H836" s="25"/>
      <c r="I836" s="25"/>
      <c r="J836" s="25"/>
      <c r="K836" s="50">
        <f>K837</f>
        <v>5532.51</v>
      </c>
      <c r="L836" s="9">
        <v>5532.51</v>
      </c>
      <c r="M836" s="35">
        <f t="shared" si="496"/>
        <v>0</v>
      </c>
      <c r="N836" s="25">
        <f>N837</f>
        <v>0</v>
      </c>
      <c r="O836" s="25"/>
      <c r="P836" s="25"/>
      <c r="Q836" s="25">
        <f>Q837</f>
        <v>0</v>
      </c>
      <c r="R836" s="9">
        <v>5532.51</v>
      </c>
      <c r="S836" s="25">
        <f>S837</f>
        <v>0</v>
      </c>
      <c r="T836" s="25"/>
      <c r="U836" s="25"/>
      <c r="V836" s="25">
        <f>V837</f>
        <v>0</v>
      </c>
      <c r="W836" s="9">
        <v>5532.51</v>
      </c>
      <c r="X836" s="2"/>
    </row>
    <row r="837" spans="1:24" outlineLevel="4">
      <c r="A837" s="7" t="s">
        <v>331</v>
      </c>
      <c r="B837" s="8" t="s">
        <v>78</v>
      </c>
      <c r="C837" s="8" t="s">
        <v>34</v>
      </c>
      <c r="D837" s="8" t="s">
        <v>575</v>
      </c>
      <c r="E837" s="8"/>
      <c r="F837" s="25">
        <f>F838</f>
        <v>5532.51</v>
      </c>
      <c r="G837" s="25"/>
      <c r="H837" s="25"/>
      <c r="I837" s="25"/>
      <c r="J837" s="25"/>
      <c r="K837" s="50">
        <f>K838</f>
        <v>5532.51</v>
      </c>
      <c r="L837" s="9">
        <v>5532.51</v>
      </c>
      <c r="M837" s="35">
        <f t="shared" si="496"/>
        <v>0</v>
      </c>
      <c r="N837" s="25">
        <f>N838</f>
        <v>0</v>
      </c>
      <c r="O837" s="25"/>
      <c r="P837" s="25"/>
      <c r="Q837" s="25">
        <f>Q838</f>
        <v>0</v>
      </c>
      <c r="R837" s="9">
        <v>5532.51</v>
      </c>
      <c r="S837" s="25">
        <f>S838</f>
        <v>0</v>
      </c>
      <c r="T837" s="25"/>
      <c r="U837" s="25"/>
      <c r="V837" s="25">
        <f>V838</f>
        <v>0</v>
      </c>
      <c r="W837" s="9">
        <v>5532.51</v>
      </c>
      <c r="X837" s="2"/>
    </row>
    <row r="838" spans="1:24" outlineLevel="5">
      <c r="A838" s="7" t="s">
        <v>332</v>
      </c>
      <c r="B838" s="8" t="s">
        <v>78</v>
      </c>
      <c r="C838" s="8" t="s">
        <v>34</v>
      </c>
      <c r="D838" s="8" t="s">
        <v>575</v>
      </c>
      <c r="E838" s="8"/>
      <c r="F838" s="25">
        <f>F839</f>
        <v>5532.51</v>
      </c>
      <c r="G838" s="25"/>
      <c r="H838" s="25"/>
      <c r="I838" s="25"/>
      <c r="J838" s="25"/>
      <c r="K838" s="50">
        <f>K839</f>
        <v>5532.51</v>
      </c>
      <c r="L838" s="9">
        <v>5532.51</v>
      </c>
      <c r="M838" s="35">
        <f t="shared" si="496"/>
        <v>0</v>
      </c>
      <c r="N838" s="25">
        <f>N839</f>
        <v>0</v>
      </c>
      <c r="O838" s="25"/>
      <c r="P838" s="25"/>
      <c r="Q838" s="25">
        <f>Q839</f>
        <v>0</v>
      </c>
      <c r="R838" s="9">
        <v>5532.51</v>
      </c>
      <c r="S838" s="25">
        <f>S839</f>
        <v>0</v>
      </c>
      <c r="T838" s="25"/>
      <c r="U838" s="25"/>
      <c r="V838" s="25">
        <f>V839</f>
        <v>0</v>
      </c>
      <c r="W838" s="9">
        <v>5532.51</v>
      </c>
      <c r="X838" s="2"/>
    </row>
    <row r="839" spans="1:24" ht="25.5" outlineLevel="6">
      <c r="A839" s="7" t="s">
        <v>67</v>
      </c>
      <c r="B839" s="8" t="s">
        <v>78</v>
      </c>
      <c r="C839" s="8" t="s">
        <v>34</v>
      </c>
      <c r="D839" s="8" t="s">
        <v>575</v>
      </c>
      <c r="E839" s="8" t="s">
        <v>68</v>
      </c>
      <c r="F839" s="25">
        <v>5532.51</v>
      </c>
      <c r="G839" s="25"/>
      <c r="H839" s="25"/>
      <c r="I839" s="25"/>
      <c r="J839" s="25"/>
      <c r="K839" s="50">
        <f t="shared" ref="K839" si="530">SUM(F839:J839)</f>
        <v>5532.51</v>
      </c>
      <c r="L839" s="9">
        <v>5532.51</v>
      </c>
      <c r="M839" s="35">
        <f t="shared" si="496"/>
        <v>0</v>
      </c>
      <c r="N839" s="25"/>
      <c r="O839" s="25"/>
      <c r="P839" s="25"/>
      <c r="Q839" s="30">
        <f t="shared" ref="Q839" si="531">SUM(N839:P839)</f>
        <v>0</v>
      </c>
      <c r="R839" s="9">
        <v>5532.51</v>
      </c>
      <c r="S839" s="25"/>
      <c r="T839" s="25"/>
      <c r="U839" s="25"/>
      <c r="V839" s="30">
        <f t="shared" ref="V839" si="532">SUM(S839:U839)</f>
        <v>0</v>
      </c>
      <c r="W839" s="9">
        <v>5532.51</v>
      </c>
      <c r="X839" s="2"/>
    </row>
    <row r="840" spans="1:24" outlineLevel="3">
      <c r="A840" s="7" t="s">
        <v>576</v>
      </c>
      <c r="B840" s="8"/>
      <c r="C840" s="8"/>
      <c r="D840" s="8" t="s">
        <v>577</v>
      </c>
      <c r="E840" s="8"/>
      <c r="F840" s="25">
        <f>F841</f>
        <v>5600</v>
      </c>
      <c r="G840" s="25"/>
      <c r="H840" s="25"/>
      <c r="I840" s="25"/>
      <c r="J840" s="25"/>
      <c r="K840" s="50">
        <f>K841</f>
        <v>5600</v>
      </c>
      <c r="L840" s="9">
        <v>5600</v>
      </c>
      <c r="M840" s="35">
        <f t="shared" si="496"/>
        <v>0</v>
      </c>
      <c r="N840" s="25">
        <f>N841</f>
        <v>0</v>
      </c>
      <c r="O840" s="25"/>
      <c r="P840" s="25"/>
      <c r="Q840" s="25">
        <f>Q841</f>
        <v>0</v>
      </c>
      <c r="R840" s="9">
        <v>5600</v>
      </c>
      <c r="S840" s="25">
        <f>S841</f>
        <v>0</v>
      </c>
      <c r="T840" s="25"/>
      <c r="U840" s="25"/>
      <c r="V840" s="25">
        <f>V841</f>
        <v>0</v>
      </c>
      <c r="W840" s="9">
        <v>5600</v>
      </c>
      <c r="X840" s="2"/>
    </row>
    <row r="841" spans="1:24" outlineLevel="4">
      <c r="A841" s="7" t="s">
        <v>331</v>
      </c>
      <c r="B841" s="8" t="s">
        <v>78</v>
      </c>
      <c r="C841" s="8" t="s">
        <v>34</v>
      </c>
      <c r="D841" s="8" t="s">
        <v>577</v>
      </c>
      <c r="E841" s="8"/>
      <c r="F841" s="25">
        <f>F842</f>
        <v>5600</v>
      </c>
      <c r="G841" s="25"/>
      <c r="H841" s="25"/>
      <c r="I841" s="25"/>
      <c r="J841" s="25"/>
      <c r="K841" s="50">
        <f>K842</f>
        <v>5600</v>
      </c>
      <c r="L841" s="9">
        <v>5600</v>
      </c>
      <c r="M841" s="35">
        <f t="shared" si="496"/>
        <v>0</v>
      </c>
      <c r="N841" s="25">
        <f>N842</f>
        <v>0</v>
      </c>
      <c r="O841" s="25"/>
      <c r="P841" s="25"/>
      <c r="Q841" s="25">
        <f>Q842</f>
        <v>0</v>
      </c>
      <c r="R841" s="9">
        <v>5600</v>
      </c>
      <c r="S841" s="25">
        <f>S842</f>
        <v>0</v>
      </c>
      <c r="T841" s="25"/>
      <c r="U841" s="25"/>
      <c r="V841" s="25">
        <f>V842</f>
        <v>0</v>
      </c>
      <c r="W841" s="9">
        <v>5600</v>
      </c>
      <c r="X841" s="2"/>
    </row>
    <row r="842" spans="1:24" outlineLevel="5">
      <c r="A842" s="7" t="s">
        <v>332</v>
      </c>
      <c r="B842" s="8" t="s">
        <v>78</v>
      </c>
      <c r="C842" s="8" t="s">
        <v>34</v>
      </c>
      <c r="D842" s="8" t="s">
        <v>577</v>
      </c>
      <c r="E842" s="8"/>
      <c r="F842" s="25">
        <f>F843+F844</f>
        <v>5600</v>
      </c>
      <c r="G842" s="25"/>
      <c r="H842" s="25"/>
      <c r="I842" s="25"/>
      <c r="J842" s="25"/>
      <c r="K842" s="50">
        <f>K843+K844</f>
        <v>5600</v>
      </c>
      <c r="L842" s="9">
        <v>5600</v>
      </c>
      <c r="M842" s="35">
        <f t="shared" si="496"/>
        <v>0</v>
      </c>
      <c r="N842" s="25">
        <f>N843+N844</f>
        <v>0</v>
      </c>
      <c r="O842" s="25"/>
      <c r="P842" s="25"/>
      <c r="Q842" s="25">
        <f>Q843+Q844</f>
        <v>0</v>
      </c>
      <c r="R842" s="9">
        <v>5600</v>
      </c>
      <c r="S842" s="25">
        <f>S843+S844</f>
        <v>0</v>
      </c>
      <c r="T842" s="25"/>
      <c r="U842" s="25"/>
      <c r="V842" s="25">
        <f>V843+V844</f>
        <v>0</v>
      </c>
      <c r="W842" s="9">
        <v>5600</v>
      </c>
      <c r="X842" s="2"/>
    </row>
    <row r="843" spans="1:24" ht="25.5" outlineLevel="6">
      <c r="A843" s="7" t="s">
        <v>67</v>
      </c>
      <c r="B843" s="8" t="s">
        <v>78</v>
      </c>
      <c r="C843" s="8" t="s">
        <v>34</v>
      </c>
      <c r="D843" s="8" t="s">
        <v>577</v>
      </c>
      <c r="E843" s="8" t="s">
        <v>68</v>
      </c>
      <c r="F843" s="25">
        <v>5600</v>
      </c>
      <c r="G843" s="25">
        <v>-15</v>
      </c>
      <c r="H843" s="25"/>
      <c r="I843" s="25"/>
      <c r="J843" s="25"/>
      <c r="K843" s="50">
        <f t="shared" ref="K843:K844" si="533">SUM(F843:J843)</f>
        <v>5585</v>
      </c>
      <c r="L843" s="9">
        <v>5585</v>
      </c>
      <c r="M843" s="35">
        <f t="shared" si="496"/>
        <v>0</v>
      </c>
      <c r="N843" s="25"/>
      <c r="O843" s="25"/>
      <c r="P843" s="25"/>
      <c r="Q843" s="30">
        <f t="shared" ref="Q843:Q844" si="534">SUM(N843:P843)</f>
        <v>0</v>
      </c>
      <c r="R843" s="9">
        <v>5600</v>
      </c>
      <c r="S843" s="25"/>
      <c r="T843" s="25"/>
      <c r="U843" s="25"/>
      <c r="V843" s="30">
        <f t="shared" ref="V843:V844" si="535">SUM(S843:U843)</f>
        <v>0</v>
      </c>
      <c r="W843" s="9">
        <v>5600</v>
      </c>
      <c r="X843" s="2"/>
    </row>
    <row r="844" spans="1:24" outlineLevel="6">
      <c r="A844" s="7" t="s">
        <v>316</v>
      </c>
      <c r="B844" s="8" t="s">
        <v>78</v>
      </c>
      <c r="C844" s="8" t="s">
        <v>34</v>
      </c>
      <c r="D844" s="8" t="s">
        <v>577</v>
      </c>
      <c r="E844" s="8" t="s">
        <v>317</v>
      </c>
      <c r="F844" s="25"/>
      <c r="G844" s="25">
        <v>15</v>
      </c>
      <c r="H844" s="25"/>
      <c r="I844" s="25"/>
      <c r="J844" s="25"/>
      <c r="K844" s="50">
        <f t="shared" si="533"/>
        <v>15</v>
      </c>
      <c r="L844" s="9">
        <v>15</v>
      </c>
      <c r="M844" s="35">
        <f t="shared" si="496"/>
        <v>0</v>
      </c>
      <c r="N844" s="25"/>
      <c r="O844" s="25"/>
      <c r="P844" s="25"/>
      <c r="Q844" s="30">
        <f t="shared" si="534"/>
        <v>0</v>
      </c>
      <c r="R844" s="9">
        <v>0</v>
      </c>
      <c r="S844" s="25"/>
      <c r="T844" s="25"/>
      <c r="U844" s="25"/>
      <c r="V844" s="30">
        <f t="shared" si="535"/>
        <v>0</v>
      </c>
      <c r="W844" s="9">
        <v>0</v>
      </c>
      <c r="X844" s="2"/>
    </row>
    <row r="845" spans="1:24" outlineLevel="3">
      <c r="A845" s="7" t="s">
        <v>578</v>
      </c>
      <c r="B845" s="8"/>
      <c r="C845" s="8"/>
      <c r="D845" s="8" t="s">
        <v>579</v>
      </c>
      <c r="E845" s="8"/>
      <c r="F845" s="25">
        <f>F846</f>
        <v>3794.07</v>
      </c>
      <c r="G845" s="25"/>
      <c r="H845" s="25"/>
      <c r="I845" s="25"/>
      <c r="J845" s="25"/>
      <c r="K845" s="50">
        <f>K846</f>
        <v>3794.07</v>
      </c>
      <c r="L845" s="9">
        <v>3794.07</v>
      </c>
      <c r="M845" s="35">
        <f t="shared" si="496"/>
        <v>0</v>
      </c>
      <c r="N845" s="25">
        <f>N846</f>
        <v>0</v>
      </c>
      <c r="O845" s="25"/>
      <c r="P845" s="25"/>
      <c r="Q845" s="25">
        <f>Q846</f>
        <v>0</v>
      </c>
      <c r="R845" s="9">
        <v>3794.07</v>
      </c>
      <c r="S845" s="25">
        <f>S846</f>
        <v>0</v>
      </c>
      <c r="T845" s="25"/>
      <c r="U845" s="25"/>
      <c r="V845" s="25">
        <f>V846</f>
        <v>0</v>
      </c>
      <c r="W845" s="9">
        <v>3794.07</v>
      </c>
      <c r="X845" s="2"/>
    </row>
    <row r="846" spans="1:24" outlineLevel="4">
      <c r="A846" s="7" t="s">
        <v>331</v>
      </c>
      <c r="B846" s="8" t="s">
        <v>78</v>
      </c>
      <c r="C846" s="8" t="s">
        <v>34</v>
      </c>
      <c r="D846" s="8" t="s">
        <v>579</v>
      </c>
      <c r="E846" s="8"/>
      <c r="F846" s="25">
        <f>F847</f>
        <v>3794.07</v>
      </c>
      <c r="G846" s="25"/>
      <c r="H846" s="25"/>
      <c r="I846" s="25"/>
      <c r="J846" s="25"/>
      <c r="K846" s="50">
        <f>K847</f>
        <v>3794.07</v>
      </c>
      <c r="L846" s="9">
        <v>3794.07</v>
      </c>
      <c r="M846" s="35">
        <f t="shared" si="496"/>
        <v>0</v>
      </c>
      <c r="N846" s="25">
        <f>N847</f>
        <v>0</v>
      </c>
      <c r="O846" s="25"/>
      <c r="P846" s="25"/>
      <c r="Q846" s="25">
        <f>Q847</f>
        <v>0</v>
      </c>
      <c r="R846" s="9">
        <v>3794.07</v>
      </c>
      <c r="S846" s="25">
        <f>S847</f>
        <v>0</v>
      </c>
      <c r="T846" s="25"/>
      <c r="U846" s="25"/>
      <c r="V846" s="25">
        <f>V847</f>
        <v>0</v>
      </c>
      <c r="W846" s="9">
        <v>3794.07</v>
      </c>
      <c r="X846" s="2"/>
    </row>
    <row r="847" spans="1:24" outlineLevel="5">
      <c r="A847" s="7" t="s">
        <v>332</v>
      </c>
      <c r="B847" s="8" t="s">
        <v>78</v>
      </c>
      <c r="C847" s="8" t="s">
        <v>34</v>
      </c>
      <c r="D847" s="8" t="s">
        <v>579</v>
      </c>
      <c r="E847" s="8"/>
      <c r="F847" s="25">
        <f>F848</f>
        <v>3794.07</v>
      </c>
      <c r="G847" s="25"/>
      <c r="H847" s="25"/>
      <c r="I847" s="25"/>
      <c r="J847" s="25"/>
      <c r="K847" s="50">
        <f>K848</f>
        <v>3794.07</v>
      </c>
      <c r="L847" s="9">
        <v>3794.07</v>
      </c>
      <c r="M847" s="35">
        <f t="shared" si="496"/>
        <v>0</v>
      </c>
      <c r="N847" s="25">
        <f>N848</f>
        <v>0</v>
      </c>
      <c r="O847" s="25"/>
      <c r="P847" s="25"/>
      <c r="Q847" s="25">
        <f>Q848</f>
        <v>0</v>
      </c>
      <c r="R847" s="9">
        <v>3794.07</v>
      </c>
      <c r="S847" s="25">
        <f>S848</f>
        <v>0</v>
      </c>
      <c r="T847" s="25"/>
      <c r="U847" s="25"/>
      <c r="V847" s="25">
        <f>V848</f>
        <v>0</v>
      </c>
      <c r="W847" s="9">
        <v>3794.07</v>
      </c>
      <c r="X847" s="2"/>
    </row>
    <row r="848" spans="1:24" ht="25.5" outlineLevel="6">
      <c r="A848" s="7" t="s">
        <v>67</v>
      </c>
      <c r="B848" s="8" t="s">
        <v>78</v>
      </c>
      <c r="C848" s="8" t="s">
        <v>34</v>
      </c>
      <c r="D848" s="8" t="s">
        <v>579</v>
      </c>
      <c r="E848" s="8" t="s">
        <v>68</v>
      </c>
      <c r="F848" s="25">
        <v>3794.07</v>
      </c>
      <c r="G848" s="25"/>
      <c r="H848" s="25"/>
      <c r="I848" s="25"/>
      <c r="J848" s="25"/>
      <c r="K848" s="50">
        <f t="shared" ref="K848" si="536">SUM(F848:J848)</f>
        <v>3794.07</v>
      </c>
      <c r="L848" s="9">
        <v>3794.07</v>
      </c>
      <c r="M848" s="35">
        <f t="shared" si="496"/>
        <v>0</v>
      </c>
      <c r="N848" s="25"/>
      <c r="O848" s="25"/>
      <c r="P848" s="25"/>
      <c r="Q848" s="30">
        <f t="shared" ref="Q848" si="537">SUM(N848:P848)</f>
        <v>0</v>
      </c>
      <c r="R848" s="9">
        <v>3794.07</v>
      </c>
      <c r="S848" s="25"/>
      <c r="T848" s="25"/>
      <c r="U848" s="25"/>
      <c r="V848" s="30">
        <f t="shared" ref="V848" si="538">SUM(S848:U848)</f>
        <v>0</v>
      </c>
      <c r="W848" s="9">
        <v>3794.07</v>
      </c>
      <c r="X848" s="2"/>
    </row>
    <row r="849" spans="1:24" s="58" customFormat="1" ht="25.5" outlineLevel="2">
      <c r="A849" s="43" t="s">
        <v>580</v>
      </c>
      <c r="B849" s="44"/>
      <c r="C849" s="44"/>
      <c r="D849" s="44" t="s">
        <v>581</v>
      </c>
      <c r="E849" s="44"/>
      <c r="F849" s="45">
        <f>F850+F854</f>
        <v>1385.6100000000001</v>
      </c>
      <c r="G849" s="45"/>
      <c r="H849" s="45"/>
      <c r="I849" s="45"/>
      <c r="J849" s="45"/>
      <c r="K849" s="51">
        <f>K850+K854</f>
        <v>1385.6100000000001</v>
      </c>
      <c r="L849" s="55">
        <v>1385.61</v>
      </c>
      <c r="M849" s="56">
        <f t="shared" si="496"/>
        <v>0</v>
      </c>
      <c r="N849" s="45">
        <f>N850+N854</f>
        <v>0</v>
      </c>
      <c r="O849" s="45"/>
      <c r="P849" s="45"/>
      <c r="Q849" s="45">
        <f>Q850+Q854</f>
        <v>0</v>
      </c>
      <c r="R849" s="55">
        <v>0</v>
      </c>
      <c r="S849" s="45">
        <f>S850+S854</f>
        <v>0</v>
      </c>
      <c r="T849" s="45"/>
      <c r="U849" s="45"/>
      <c r="V849" s="45">
        <f>V850+V854</f>
        <v>0</v>
      </c>
      <c r="W849" s="55">
        <v>0</v>
      </c>
      <c r="X849" s="57"/>
    </row>
    <row r="850" spans="1:24" ht="25.5" outlineLevel="3">
      <c r="A850" s="7" t="s">
        <v>582</v>
      </c>
      <c r="B850" s="8"/>
      <c r="C850" s="8"/>
      <c r="D850" s="8" t="s">
        <v>583</v>
      </c>
      <c r="E850" s="8"/>
      <c r="F850" s="25">
        <f>F851</f>
        <v>1236.74</v>
      </c>
      <c r="G850" s="25"/>
      <c r="H850" s="25"/>
      <c r="I850" s="25"/>
      <c r="J850" s="25"/>
      <c r="K850" s="50">
        <f>K851</f>
        <v>1236.74</v>
      </c>
      <c r="L850" s="9">
        <v>1236.74</v>
      </c>
      <c r="M850" s="35">
        <f t="shared" si="496"/>
        <v>0</v>
      </c>
      <c r="N850" s="25">
        <f>N851</f>
        <v>0</v>
      </c>
      <c r="O850" s="25"/>
      <c r="P850" s="25"/>
      <c r="Q850" s="25">
        <f>Q851</f>
        <v>0</v>
      </c>
      <c r="R850" s="9">
        <v>0</v>
      </c>
      <c r="S850" s="25">
        <f>S851</f>
        <v>0</v>
      </c>
      <c r="T850" s="25"/>
      <c r="U850" s="25"/>
      <c r="V850" s="25">
        <f>V851</f>
        <v>0</v>
      </c>
      <c r="W850" s="9">
        <v>0</v>
      </c>
      <c r="X850" s="2"/>
    </row>
    <row r="851" spans="1:24" outlineLevel="4">
      <c r="A851" s="7" t="s">
        <v>331</v>
      </c>
      <c r="B851" s="8" t="s">
        <v>78</v>
      </c>
      <c r="C851" s="8" t="s">
        <v>34</v>
      </c>
      <c r="D851" s="8" t="s">
        <v>583</v>
      </c>
      <c r="E851" s="8"/>
      <c r="F851" s="25">
        <f>F852</f>
        <v>1236.74</v>
      </c>
      <c r="G851" s="25"/>
      <c r="H851" s="25"/>
      <c r="I851" s="25"/>
      <c r="J851" s="25"/>
      <c r="K851" s="50">
        <f>K852</f>
        <v>1236.74</v>
      </c>
      <c r="L851" s="9">
        <v>1236.74</v>
      </c>
      <c r="M851" s="35">
        <f t="shared" si="496"/>
        <v>0</v>
      </c>
      <c r="N851" s="25">
        <f>N852</f>
        <v>0</v>
      </c>
      <c r="O851" s="25"/>
      <c r="P851" s="25"/>
      <c r="Q851" s="25">
        <f>Q852</f>
        <v>0</v>
      </c>
      <c r="R851" s="9">
        <v>0</v>
      </c>
      <c r="S851" s="25">
        <f>S852</f>
        <v>0</v>
      </c>
      <c r="T851" s="25"/>
      <c r="U851" s="25"/>
      <c r="V851" s="25">
        <f>V852</f>
        <v>0</v>
      </c>
      <c r="W851" s="9">
        <v>0</v>
      </c>
      <c r="X851" s="2"/>
    </row>
    <row r="852" spans="1:24" outlineLevel="5">
      <c r="A852" s="7" t="s">
        <v>332</v>
      </c>
      <c r="B852" s="8" t="s">
        <v>78</v>
      </c>
      <c r="C852" s="8" t="s">
        <v>34</v>
      </c>
      <c r="D852" s="8" t="s">
        <v>583</v>
      </c>
      <c r="E852" s="8"/>
      <c r="F852" s="25">
        <f>F853</f>
        <v>1236.74</v>
      </c>
      <c r="G852" s="25"/>
      <c r="H852" s="25"/>
      <c r="I852" s="25"/>
      <c r="J852" s="25"/>
      <c r="K852" s="50">
        <f>K853</f>
        <v>1236.74</v>
      </c>
      <c r="L852" s="9">
        <v>1236.74</v>
      </c>
      <c r="M852" s="35">
        <f t="shared" si="496"/>
        <v>0</v>
      </c>
      <c r="N852" s="25">
        <f>N853</f>
        <v>0</v>
      </c>
      <c r="O852" s="25"/>
      <c r="P852" s="25"/>
      <c r="Q852" s="25">
        <f>Q853</f>
        <v>0</v>
      </c>
      <c r="R852" s="9">
        <v>0</v>
      </c>
      <c r="S852" s="25">
        <f>S853</f>
        <v>0</v>
      </c>
      <c r="T852" s="25"/>
      <c r="U852" s="25"/>
      <c r="V852" s="25">
        <f>V853</f>
        <v>0</v>
      </c>
      <c r="W852" s="9">
        <v>0</v>
      </c>
      <c r="X852" s="2"/>
    </row>
    <row r="853" spans="1:24" ht="25.5" outlineLevel="6">
      <c r="A853" s="7" t="s">
        <v>67</v>
      </c>
      <c r="B853" s="8" t="s">
        <v>78</v>
      </c>
      <c r="C853" s="8" t="s">
        <v>34</v>
      </c>
      <c r="D853" s="8" t="s">
        <v>583</v>
      </c>
      <c r="E853" s="8" t="s">
        <v>68</v>
      </c>
      <c r="F853" s="25">
        <v>1236.74</v>
      </c>
      <c r="G853" s="25"/>
      <c r="H853" s="25"/>
      <c r="I853" s="25"/>
      <c r="J853" s="25"/>
      <c r="K853" s="50">
        <f t="shared" ref="K853" si="539">SUM(F853:J853)</f>
        <v>1236.74</v>
      </c>
      <c r="L853" s="9">
        <v>1236.74</v>
      </c>
      <c r="M853" s="35">
        <f t="shared" ref="M853:M916" si="540">L853-K853</f>
        <v>0</v>
      </c>
      <c r="N853" s="25"/>
      <c r="O853" s="25"/>
      <c r="P853" s="25"/>
      <c r="Q853" s="30">
        <f t="shared" ref="Q853" si="541">SUM(N853:P853)</f>
        <v>0</v>
      </c>
      <c r="R853" s="9">
        <v>0</v>
      </c>
      <c r="S853" s="25"/>
      <c r="T853" s="25"/>
      <c r="U853" s="25"/>
      <c r="V853" s="30">
        <f t="shared" ref="V853" si="542">SUM(S853:U853)</f>
        <v>0</v>
      </c>
      <c r="W853" s="9">
        <v>0</v>
      </c>
      <c r="X853" s="2"/>
    </row>
    <row r="854" spans="1:24" ht="25.5" outlineLevel="3">
      <c r="A854" s="7" t="s">
        <v>584</v>
      </c>
      <c r="B854" s="8"/>
      <c r="C854" s="8"/>
      <c r="D854" s="8" t="s">
        <v>585</v>
      </c>
      <c r="E854" s="8"/>
      <c r="F854" s="25">
        <f>F855</f>
        <v>148.87</v>
      </c>
      <c r="G854" s="25"/>
      <c r="H854" s="25"/>
      <c r="I854" s="25"/>
      <c r="J854" s="25"/>
      <c r="K854" s="50">
        <f>K855</f>
        <v>148.87</v>
      </c>
      <c r="L854" s="9">
        <v>148.87</v>
      </c>
      <c r="M854" s="35">
        <f t="shared" si="540"/>
        <v>0</v>
      </c>
      <c r="N854" s="25">
        <f>N855</f>
        <v>0</v>
      </c>
      <c r="O854" s="25"/>
      <c r="P854" s="25"/>
      <c r="Q854" s="25">
        <f>Q855</f>
        <v>0</v>
      </c>
      <c r="R854" s="9">
        <v>0</v>
      </c>
      <c r="S854" s="25">
        <f>S855</f>
        <v>0</v>
      </c>
      <c r="T854" s="25"/>
      <c r="U854" s="25"/>
      <c r="V854" s="25">
        <f>V855</f>
        <v>0</v>
      </c>
      <c r="W854" s="9">
        <v>0</v>
      </c>
      <c r="X854" s="2"/>
    </row>
    <row r="855" spans="1:24" outlineLevel="4">
      <c r="A855" s="7" t="s">
        <v>331</v>
      </c>
      <c r="B855" s="8" t="s">
        <v>78</v>
      </c>
      <c r="C855" s="8" t="s">
        <v>34</v>
      </c>
      <c r="D855" s="8" t="s">
        <v>585</v>
      </c>
      <c r="E855" s="8"/>
      <c r="F855" s="25">
        <f>F856</f>
        <v>148.87</v>
      </c>
      <c r="G855" s="25"/>
      <c r="H855" s="25"/>
      <c r="I855" s="25"/>
      <c r="J855" s="25"/>
      <c r="K855" s="50">
        <f>K856</f>
        <v>148.87</v>
      </c>
      <c r="L855" s="9">
        <v>148.87</v>
      </c>
      <c r="M855" s="35">
        <f t="shared" si="540"/>
        <v>0</v>
      </c>
      <c r="N855" s="25">
        <f>N856</f>
        <v>0</v>
      </c>
      <c r="O855" s="25"/>
      <c r="P855" s="25"/>
      <c r="Q855" s="25">
        <f>Q856</f>
        <v>0</v>
      </c>
      <c r="R855" s="9">
        <v>0</v>
      </c>
      <c r="S855" s="25">
        <f>S856</f>
        <v>0</v>
      </c>
      <c r="T855" s="25"/>
      <c r="U855" s="25"/>
      <c r="V855" s="25">
        <f>V856</f>
        <v>0</v>
      </c>
      <c r="W855" s="9">
        <v>0</v>
      </c>
      <c r="X855" s="2"/>
    </row>
    <row r="856" spans="1:24" outlineLevel="5">
      <c r="A856" s="7" t="s">
        <v>332</v>
      </c>
      <c r="B856" s="8" t="s">
        <v>78</v>
      </c>
      <c r="C856" s="8" t="s">
        <v>34</v>
      </c>
      <c r="D856" s="8" t="s">
        <v>585</v>
      </c>
      <c r="E856" s="8"/>
      <c r="F856" s="25">
        <f>F857</f>
        <v>148.87</v>
      </c>
      <c r="G856" s="25"/>
      <c r="H856" s="25"/>
      <c r="I856" s="25"/>
      <c r="J856" s="25"/>
      <c r="K856" s="50">
        <f>K857</f>
        <v>148.87</v>
      </c>
      <c r="L856" s="9">
        <v>148.87</v>
      </c>
      <c r="M856" s="35">
        <f t="shared" si="540"/>
        <v>0</v>
      </c>
      <c r="N856" s="25">
        <f>N857</f>
        <v>0</v>
      </c>
      <c r="O856" s="25"/>
      <c r="P856" s="25"/>
      <c r="Q856" s="25">
        <f>Q857</f>
        <v>0</v>
      </c>
      <c r="R856" s="9">
        <v>0</v>
      </c>
      <c r="S856" s="25">
        <f>S857</f>
        <v>0</v>
      </c>
      <c r="T856" s="25"/>
      <c r="U856" s="25"/>
      <c r="V856" s="25">
        <f>V857</f>
        <v>0</v>
      </c>
      <c r="W856" s="9">
        <v>0</v>
      </c>
      <c r="X856" s="2"/>
    </row>
    <row r="857" spans="1:24" ht="25.5" outlineLevel="6">
      <c r="A857" s="7" t="s">
        <v>67</v>
      </c>
      <c r="B857" s="8" t="s">
        <v>78</v>
      </c>
      <c r="C857" s="8" t="s">
        <v>34</v>
      </c>
      <c r="D857" s="8" t="s">
        <v>585</v>
      </c>
      <c r="E857" s="8" t="s">
        <v>68</v>
      </c>
      <c r="F857" s="25">
        <v>148.87</v>
      </c>
      <c r="G857" s="25"/>
      <c r="H857" s="25"/>
      <c r="I857" s="25"/>
      <c r="J857" s="25"/>
      <c r="K857" s="50">
        <f t="shared" ref="K857" si="543">SUM(F857:J857)</f>
        <v>148.87</v>
      </c>
      <c r="L857" s="9">
        <v>148.87</v>
      </c>
      <c r="M857" s="35">
        <f t="shared" si="540"/>
        <v>0</v>
      </c>
      <c r="N857" s="25"/>
      <c r="O857" s="25"/>
      <c r="P857" s="25"/>
      <c r="Q857" s="30">
        <f t="shared" ref="Q857" si="544">SUM(N857:P857)</f>
        <v>0</v>
      </c>
      <c r="R857" s="9">
        <v>0</v>
      </c>
      <c r="S857" s="25"/>
      <c r="T857" s="25"/>
      <c r="U857" s="25"/>
      <c r="V857" s="30">
        <f t="shared" ref="V857" si="545">SUM(S857:U857)</f>
        <v>0</v>
      </c>
      <c r="W857" s="9">
        <v>0</v>
      </c>
      <c r="X857" s="2"/>
    </row>
    <row r="858" spans="1:24" s="58" customFormat="1" outlineLevel="2">
      <c r="A858" s="43" t="s">
        <v>586</v>
      </c>
      <c r="B858" s="44"/>
      <c r="C858" s="44"/>
      <c r="D858" s="44" t="s">
        <v>587</v>
      </c>
      <c r="E858" s="44"/>
      <c r="F858" s="45">
        <f>F859</f>
        <v>800</v>
      </c>
      <c r="G858" s="45"/>
      <c r="H858" s="45"/>
      <c r="I858" s="45"/>
      <c r="J858" s="45"/>
      <c r="K858" s="51">
        <f>K859</f>
        <v>800</v>
      </c>
      <c r="L858" s="55">
        <v>800</v>
      </c>
      <c r="M858" s="56">
        <f t="shared" si="540"/>
        <v>0</v>
      </c>
      <c r="N858" s="45">
        <f>N859</f>
        <v>0</v>
      </c>
      <c r="O858" s="45"/>
      <c r="P858" s="45"/>
      <c r="Q858" s="45">
        <f>Q859</f>
        <v>0</v>
      </c>
      <c r="R858" s="55">
        <v>0</v>
      </c>
      <c r="S858" s="45">
        <f>S859</f>
        <v>0</v>
      </c>
      <c r="T858" s="45"/>
      <c r="U858" s="45"/>
      <c r="V858" s="45">
        <f>V859</f>
        <v>0</v>
      </c>
      <c r="W858" s="55">
        <v>0</v>
      </c>
      <c r="X858" s="57"/>
    </row>
    <row r="859" spans="1:24" ht="25.5" outlineLevel="3">
      <c r="A859" s="7" t="s">
        <v>588</v>
      </c>
      <c r="B859" s="8"/>
      <c r="C859" s="8"/>
      <c r="D859" s="8" t="s">
        <v>589</v>
      </c>
      <c r="E859" s="8"/>
      <c r="F859" s="25">
        <f>F860</f>
        <v>800</v>
      </c>
      <c r="G859" s="25"/>
      <c r="H859" s="25"/>
      <c r="I859" s="25"/>
      <c r="J859" s="25"/>
      <c r="K859" s="50">
        <f>K860</f>
        <v>800</v>
      </c>
      <c r="L859" s="9">
        <v>800</v>
      </c>
      <c r="M859" s="35">
        <f t="shared" si="540"/>
        <v>0</v>
      </c>
      <c r="N859" s="25">
        <f>N860</f>
        <v>0</v>
      </c>
      <c r="O859" s="25"/>
      <c r="P859" s="25"/>
      <c r="Q859" s="25">
        <f>Q860</f>
        <v>0</v>
      </c>
      <c r="R859" s="9">
        <v>0</v>
      </c>
      <c r="S859" s="25">
        <f>S860</f>
        <v>0</v>
      </c>
      <c r="T859" s="25"/>
      <c r="U859" s="25"/>
      <c r="V859" s="25">
        <f>V860</f>
        <v>0</v>
      </c>
      <c r="W859" s="9">
        <v>0</v>
      </c>
      <c r="X859" s="2"/>
    </row>
    <row r="860" spans="1:24" outlineLevel="4">
      <c r="A860" s="7" t="s">
        <v>331</v>
      </c>
      <c r="B860" s="8" t="s">
        <v>78</v>
      </c>
      <c r="C860" s="8" t="s">
        <v>34</v>
      </c>
      <c r="D860" s="8" t="s">
        <v>589</v>
      </c>
      <c r="E860" s="8"/>
      <c r="F860" s="25">
        <f>F861</f>
        <v>800</v>
      </c>
      <c r="G860" s="25"/>
      <c r="H860" s="25"/>
      <c r="I860" s="25"/>
      <c r="J860" s="25"/>
      <c r="K860" s="50">
        <f>K861</f>
        <v>800</v>
      </c>
      <c r="L860" s="9">
        <v>800</v>
      </c>
      <c r="M860" s="35">
        <f t="shared" si="540"/>
        <v>0</v>
      </c>
      <c r="N860" s="25">
        <f>N861</f>
        <v>0</v>
      </c>
      <c r="O860" s="25"/>
      <c r="P860" s="25"/>
      <c r="Q860" s="25">
        <f>Q861</f>
        <v>0</v>
      </c>
      <c r="R860" s="9">
        <v>0</v>
      </c>
      <c r="S860" s="25">
        <f>S861</f>
        <v>0</v>
      </c>
      <c r="T860" s="25"/>
      <c r="U860" s="25"/>
      <c r="V860" s="25">
        <f>V861</f>
        <v>0</v>
      </c>
      <c r="W860" s="9">
        <v>0</v>
      </c>
      <c r="X860" s="2"/>
    </row>
    <row r="861" spans="1:24" outlineLevel="5">
      <c r="A861" s="7" t="s">
        <v>332</v>
      </c>
      <c r="B861" s="8" t="s">
        <v>78</v>
      </c>
      <c r="C861" s="8" t="s">
        <v>34</v>
      </c>
      <c r="D861" s="8" t="s">
        <v>589</v>
      </c>
      <c r="E861" s="8"/>
      <c r="F861" s="25">
        <f>F862</f>
        <v>800</v>
      </c>
      <c r="G861" s="25"/>
      <c r="H861" s="25"/>
      <c r="I861" s="25"/>
      <c r="J861" s="25"/>
      <c r="K861" s="50">
        <f>K862</f>
        <v>800</v>
      </c>
      <c r="L861" s="9">
        <v>800</v>
      </c>
      <c r="M861" s="35">
        <f t="shared" si="540"/>
        <v>0</v>
      </c>
      <c r="N861" s="25">
        <f>N862</f>
        <v>0</v>
      </c>
      <c r="O861" s="25"/>
      <c r="P861" s="25"/>
      <c r="Q861" s="25">
        <f>Q862</f>
        <v>0</v>
      </c>
      <c r="R861" s="9">
        <v>0</v>
      </c>
      <c r="S861" s="25">
        <f>S862</f>
        <v>0</v>
      </c>
      <c r="T861" s="25"/>
      <c r="U861" s="25"/>
      <c r="V861" s="25">
        <f>V862</f>
        <v>0</v>
      </c>
      <c r="W861" s="9">
        <v>0</v>
      </c>
      <c r="X861" s="2"/>
    </row>
    <row r="862" spans="1:24" ht="25.5" outlineLevel="6">
      <c r="A862" s="7" t="s">
        <v>67</v>
      </c>
      <c r="B862" s="8" t="s">
        <v>78</v>
      </c>
      <c r="C862" s="8" t="s">
        <v>34</v>
      </c>
      <c r="D862" s="8" t="s">
        <v>589</v>
      </c>
      <c r="E862" s="8" t="s">
        <v>68</v>
      </c>
      <c r="F862" s="25">
        <v>800</v>
      </c>
      <c r="G862" s="25"/>
      <c r="H862" s="25"/>
      <c r="I862" s="25"/>
      <c r="J862" s="25"/>
      <c r="K862" s="50">
        <f t="shared" ref="K862" si="546">SUM(F862:J862)</f>
        <v>800</v>
      </c>
      <c r="L862" s="9">
        <v>800</v>
      </c>
      <c r="M862" s="35">
        <f t="shared" si="540"/>
        <v>0</v>
      </c>
      <c r="N862" s="25"/>
      <c r="O862" s="25"/>
      <c r="P862" s="25"/>
      <c r="Q862" s="30">
        <f t="shared" ref="Q862" si="547">SUM(N862:P862)</f>
        <v>0</v>
      </c>
      <c r="R862" s="9">
        <v>0</v>
      </c>
      <c r="S862" s="25"/>
      <c r="T862" s="25"/>
      <c r="U862" s="25"/>
      <c r="V862" s="30">
        <f t="shared" ref="V862" si="548">SUM(S862:U862)</f>
        <v>0</v>
      </c>
      <c r="W862" s="9">
        <v>0</v>
      </c>
      <c r="X862" s="2"/>
    </row>
    <row r="863" spans="1:24" s="58" customFormat="1" ht="38.25" outlineLevel="2">
      <c r="A863" s="43" t="s">
        <v>590</v>
      </c>
      <c r="B863" s="44"/>
      <c r="C863" s="44"/>
      <c r="D863" s="44" t="s">
        <v>591</v>
      </c>
      <c r="E863" s="44"/>
      <c r="F863" s="45">
        <f>F864</f>
        <v>1767.74</v>
      </c>
      <c r="G863" s="45"/>
      <c r="H863" s="45"/>
      <c r="I863" s="45"/>
      <c r="J863" s="45"/>
      <c r="K863" s="51">
        <f>K864</f>
        <v>1767.74</v>
      </c>
      <c r="L863" s="55">
        <v>1767.74</v>
      </c>
      <c r="M863" s="56">
        <f t="shared" si="540"/>
        <v>0</v>
      </c>
      <c r="N863" s="45">
        <f>N864</f>
        <v>0</v>
      </c>
      <c r="O863" s="45"/>
      <c r="P863" s="45"/>
      <c r="Q863" s="45">
        <f>Q864</f>
        <v>0</v>
      </c>
      <c r="R863" s="55">
        <v>6925.5</v>
      </c>
      <c r="S863" s="45">
        <f>S864</f>
        <v>0</v>
      </c>
      <c r="T863" s="45"/>
      <c r="U863" s="45"/>
      <c r="V863" s="45">
        <f>V864</f>
        <v>0</v>
      </c>
      <c r="W863" s="55">
        <v>0</v>
      </c>
      <c r="X863" s="57"/>
    </row>
    <row r="864" spans="1:24" outlineLevel="3">
      <c r="A864" s="7" t="s">
        <v>592</v>
      </c>
      <c r="B864" s="8"/>
      <c r="C864" s="8"/>
      <c r="D864" s="8" t="s">
        <v>593</v>
      </c>
      <c r="E864" s="8"/>
      <c r="F864" s="25">
        <f>F865</f>
        <v>1767.74</v>
      </c>
      <c r="G864" s="25"/>
      <c r="H864" s="25"/>
      <c r="I864" s="25"/>
      <c r="J864" s="25"/>
      <c r="K864" s="50">
        <f>K865</f>
        <v>1767.74</v>
      </c>
      <c r="L864" s="9">
        <v>1767.74</v>
      </c>
      <c r="M864" s="35">
        <f t="shared" si="540"/>
        <v>0</v>
      </c>
      <c r="N864" s="25">
        <f>N865</f>
        <v>0</v>
      </c>
      <c r="O864" s="25"/>
      <c r="P864" s="25"/>
      <c r="Q864" s="25">
        <f>Q865</f>
        <v>0</v>
      </c>
      <c r="R864" s="9">
        <v>6925.5</v>
      </c>
      <c r="S864" s="25">
        <f>S865</f>
        <v>0</v>
      </c>
      <c r="T864" s="25"/>
      <c r="U864" s="25"/>
      <c r="V864" s="25">
        <f>V865</f>
        <v>0</v>
      </c>
      <c r="W864" s="9">
        <v>0</v>
      </c>
      <c r="X864" s="2"/>
    </row>
    <row r="865" spans="1:24" outlineLevel="4">
      <c r="A865" s="7" t="s">
        <v>331</v>
      </c>
      <c r="B865" s="8" t="s">
        <v>78</v>
      </c>
      <c r="C865" s="8" t="s">
        <v>34</v>
      </c>
      <c r="D865" s="8" t="s">
        <v>593</v>
      </c>
      <c r="E865" s="8"/>
      <c r="F865" s="25">
        <f>F866</f>
        <v>1767.74</v>
      </c>
      <c r="G865" s="25"/>
      <c r="H865" s="25"/>
      <c r="I865" s="25"/>
      <c r="J865" s="25"/>
      <c r="K865" s="50">
        <f>K866</f>
        <v>1767.74</v>
      </c>
      <c r="L865" s="9">
        <v>1767.74</v>
      </c>
      <c r="M865" s="35">
        <f t="shared" si="540"/>
        <v>0</v>
      </c>
      <c r="N865" s="25">
        <f>N866</f>
        <v>0</v>
      </c>
      <c r="O865" s="25"/>
      <c r="P865" s="25"/>
      <c r="Q865" s="25">
        <f>Q866</f>
        <v>0</v>
      </c>
      <c r="R865" s="9">
        <v>6925.5</v>
      </c>
      <c r="S865" s="25">
        <f>S866</f>
        <v>0</v>
      </c>
      <c r="T865" s="25"/>
      <c r="U865" s="25"/>
      <c r="V865" s="25">
        <f>V866</f>
        <v>0</v>
      </c>
      <c r="W865" s="9">
        <v>0</v>
      </c>
      <c r="X865" s="2"/>
    </row>
    <row r="866" spans="1:24" outlineLevel="5">
      <c r="A866" s="7" t="s">
        <v>332</v>
      </c>
      <c r="B866" s="8" t="s">
        <v>78</v>
      </c>
      <c r="C866" s="8" t="s">
        <v>34</v>
      </c>
      <c r="D866" s="8" t="s">
        <v>593</v>
      </c>
      <c r="E866" s="8"/>
      <c r="F866" s="25">
        <f>F867</f>
        <v>1767.74</v>
      </c>
      <c r="G866" s="25"/>
      <c r="H866" s="25"/>
      <c r="I866" s="25"/>
      <c r="J866" s="25"/>
      <c r="K866" s="50">
        <f>K867</f>
        <v>1767.74</v>
      </c>
      <c r="L866" s="9">
        <v>1767.74</v>
      </c>
      <c r="M866" s="35">
        <f t="shared" si="540"/>
        <v>0</v>
      </c>
      <c r="N866" s="25">
        <f>N867</f>
        <v>0</v>
      </c>
      <c r="O866" s="25"/>
      <c r="P866" s="25"/>
      <c r="Q866" s="25">
        <f>Q867</f>
        <v>0</v>
      </c>
      <c r="R866" s="9">
        <v>6925.5</v>
      </c>
      <c r="S866" s="25">
        <f>S867</f>
        <v>0</v>
      </c>
      <c r="T866" s="25"/>
      <c r="U866" s="25"/>
      <c r="V866" s="25">
        <f>V867</f>
        <v>0</v>
      </c>
      <c r="W866" s="9">
        <v>0</v>
      </c>
      <c r="X866" s="2"/>
    </row>
    <row r="867" spans="1:24" ht="25.5" outlineLevel="6">
      <c r="A867" s="7" t="s">
        <v>67</v>
      </c>
      <c r="B867" s="8" t="s">
        <v>78</v>
      </c>
      <c r="C867" s="8" t="s">
        <v>34</v>
      </c>
      <c r="D867" s="8" t="s">
        <v>593</v>
      </c>
      <c r="E867" s="8" t="s">
        <v>68</v>
      </c>
      <c r="F867" s="25">
        <v>1767.74</v>
      </c>
      <c r="G867" s="25"/>
      <c r="H867" s="25"/>
      <c r="I867" s="25"/>
      <c r="J867" s="25"/>
      <c r="K867" s="50">
        <f t="shared" ref="K867" si="549">SUM(F867:J867)</f>
        <v>1767.74</v>
      </c>
      <c r="L867" s="9">
        <v>1767.74</v>
      </c>
      <c r="M867" s="35">
        <f t="shared" si="540"/>
        <v>0</v>
      </c>
      <c r="N867" s="25"/>
      <c r="O867" s="25"/>
      <c r="P867" s="25"/>
      <c r="Q867" s="30">
        <f t="shared" ref="Q867" si="550">SUM(N867:P867)</f>
        <v>0</v>
      </c>
      <c r="R867" s="9">
        <v>6925.5</v>
      </c>
      <c r="S867" s="25"/>
      <c r="T867" s="25"/>
      <c r="U867" s="25"/>
      <c r="V867" s="30">
        <f t="shared" ref="V867" si="551">SUM(S867:U867)</f>
        <v>0</v>
      </c>
      <c r="W867" s="9">
        <v>0</v>
      </c>
      <c r="X867" s="2"/>
    </row>
    <row r="868" spans="1:24" s="58" customFormat="1" ht="25.5" outlineLevel="2">
      <c r="A868" s="43" t="s">
        <v>594</v>
      </c>
      <c r="B868" s="44"/>
      <c r="C868" s="44"/>
      <c r="D868" s="44" t="s">
        <v>595</v>
      </c>
      <c r="E868" s="44"/>
      <c r="F868" s="45">
        <f>F869</f>
        <v>736.62</v>
      </c>
      <c r="G868" s="45"/>
      <c r="H868" s="45"/>
      <c r="I868" s="45"/>
      <c r="J868" s="45"/>
      <c r="K868" s="51">
        <f>K869</f>
        <v>736.62</v>
      </c>
      <c r="L868" s="55">
        <v>736.62</v>
      </c>
      <c r="M868" s="56">
        <f t="shared" si="540"/>
        <v>0</v>
      </c>
      <c r="N868" s="45">
        <f>N869</f>
        <v>0</v>
      </c>
      <c r="O868" s="45"/>
      <c r="P868" s="45"/>
      <c r="Q868" s="45">
        <f>Q869</f>
        <v>0</v>
      </c>
      <c r="R868" s="55">
        <v>6056.26</v>
      </c>
      <c r="S868" s="45">
        <f>S869</f>
        <v>0</v>
      </c>
      <c r="T868" s="45"/>
      <c r="U868" s="45"/>
      <c r="V868" s="45">
        <f>V869</f>
        <v>0</v>
      </c>
      <c r="W868" s="55">
        <v>736.62</v>
      </c>
      <c r="X868" s="57"/>
    </row>
    <row r="869" spans="1:24" ht="25.5" outlineLevel="3">
      <c r="A869" s="7" t="s">
        <v>596</v>
      </c>
      <c r="B869" s="8"/>
      <c r="C869" s="8"/>
      <c r="D869" s="8" t="s">
        <v>597</v>
      </c>
      <c r="E869" s="8"/>
      <c r="F869" s="25">
        <f>F870</f>
        <v>736.62</v>
      </c>
      <c r="G869" s="25"/>
      <c r="H869" s="25"/>
      <c r="I869" s="25"/>
      <c r="J869" s="25"/>
      <c r="K869" s="50">
        <f>K870</f>
        <v>736.62</v>
      </c>
      <c r="L869" s="9">
        <v>736.62</v>
      </c>
      <c r="M869" s="35">
        <f t="shared" si="540"/>
        <v>0</v>
      </c>
      <c r="N869" s="25">
        <f>N870</f>
        <v>0</v>
      </c>
      <c r="O869" s="25"/>
      <c r="P869" s="25"/>
      <c r="Q869" s="25">
        <f>Q870</f>
        <v>0</v>
      </c>
      <c r="R869" s="9">
        <v>6056.26</v>
      </c>
      <c r="S869" s="25">
        <f>S870</f>
        <v>0</v>
      </c>
      <c r="T869" s="25"/>
      <c r="U869" s="25"/>
      <c r="V869" s="25">
        <f>V870</f>
        <v>0</v>
      </c>
      <c r="W869" s="9">
        <v>736.62</v>
      </c>
      <c r="X869" s="2"/>
    </row>
    <row r="870" spans="1:24" outlineLevel="4">
      <c r="A870" s="7" t="s">
        <v>331</v>
      </c>
      <c r="B870" s="8" t="s">
        <v>78</v>
      </c>
      <c r="C870" s="8" t="s">
        <v>34</v>
      </c>
      <c r="D870" s="8" t="s">
        <v>597</v>
      </c>
      <c r="E870" s="8"/>
      <c r="F870" s="25">
        <f>F871</f>
        <v>736.62</v>
      </c>
      <c r="G870" s="25"/>
      <c r="H870" s="25"/>
      <c r="I870" s="25"/>
      <c r="J870" s="25"/>
      <c r="K870" s="50">
        <f>K871</f>
        <v>736.62</v>
      </c>
      <c r="L870" s="9">
        <v>736.62</v>
      </c>
      <c r="M870" s="35">
        <f t="shared" si="540"/>
        <v>0</v>
      </c>
      <c r="N870" s="25">
        <f>N871</f>
        <v>0</v>
      </c>
      <c r="O870" s="25"/>
      <c r="P870" s="25"/>
      <c r="Q870" s="25">
        <f>Q871</f>
        <v>0</v>
      </c>
      <c r="R870" s="9">
        <v>6056.26</v>
      </c>
      <c r="S870" s="25">
        <f>S871</f>
        <v>0</v>
      </c>
      <c r="T870" s="25"/>
      <c r="U870" s="25"/>
      <c r="V870" s="25">
        <f>V871</f>
        <v>0</v>
      </c>
      <c r="W870" s="9">
        <v>736.62</v>
      </c>
      <c r="X870" s="2"/>
    </row>
    <row r="871" spans="1:24" outlineLevel="5">
      <c r="A871" s="7" t="s">
        <v>332</v>
      </c>
      <c r="B871" s="8" t="s">
        <v>78</v>
      </c>
      <c r="C871" s="8" t="s">
        <v>34</v>
      </c>
      <c r="D871" s="8" t="s">
        <v>597</v>
      </c>
      <c r="E871" s="8"/>
      <c r="F871" s="25">
        <f>F872</f>
        <v>736.62</v>
      </c>
      <c r="G871" s="25"/>
      <c r="H871" s="25"/>
      <c r="I871" s="25"/>
      <c r="J871" s="25"/>
      <c r="K871" s="50">
        <f>K872</f>
        <v>736.62</v>
      </c>
      <c r="L871" s="9">
        <v>736.62</v>
      </c>
      <c r="M871" s="35">
        <f t="shared" si="540"/>
        <v>0</v>
      </c>
      <c r="N871" s="25">
        <f>N872</f>
        <v>0</v>
      </c>
      <c r="O871" s="25"/>
      <c r="P871" s="25"/>
      <c r="Q871" s="25">
        <f>Q872</f>
        <v>0</v>
      </c>
      <c r="R871" s="9">
        <v>6056.26</v>
      </c>
      <c r="S871" s="25">
        <f>S872</f>
        <v>0</v>
      </c>
      <c r="T871" s="25"/>
      <c r="U871" s="25"/>
      <c r="V871" s="25">
        <f>V872</f>
        <v>0</v>
      </c>
      <c r="W871" s="9">
        <v>736.62</v>
      </c>
      <c r="X871" s="2"/>
    </row>
    <row r="872" spans="1:24" ht="25.5" outlineLevel="6">
      <c r="A872" s="7" t="s">
        <v>67</v>
      </c>
      <c r="B872" s="8" t="s">
        <v>78</v>
      </c>
      <c r="C872" s="8" t="s">
        <v>34</v>
      </c>
      <c r="D872" s="8" t="s">
        <v>597</v>
      </c>
      <c r="E872" s="8" t="s">
        <v>68</v>
      </c>
      <c r="F872" s="25">
        <v>736.62</v>
      </c>
      <c r="G872" s="25"/>
      <c r="H872" s="25"/>
      <c r="I872" s="25"/>
      <c r="J872" s="25"/>
      <c r="K872" s="50">
        <f t="shared" ref="K872" si="552">SUM(F872:J872)</f>
        <v>736.62</v>
      </c>
      <c r="L872" s="9">
        <v>736.62</v>
      </c>
      <c r="M872" s="35">
        <f t="shared" si="540"/>
        <v>0</v>
      </c>
      <c r="N872" s="25"/>
      <c r="O872" s="25"/>
      <c r="P872" s="25"/>
      <c r="Q872" s="30">
        <f t="shared" ref="Q872" si="553">SUM(N872:P872)</f>
        <v>0</v>
      </c>
      <c r="R872" s="9">
        <v>6056.26</v>
      </c>
      <c r="S872" s="25"/>
      <c r="T872" s="25"/>
      <c r="U872" s="25"/>
      <c r="V872" s="30">
        <f t="shared" ref="V872" si="554">SUM(S872:U872)</f>
        <v>0</v>
      </c>
      <c r="W872" s="9">
        <v>736.62</v>
      </c>
      <c r="X872" s="2"/>
    </row>
    <row r="873" spans="1:24" s="18" customFormat="1" ht="25.5">
      <c r="A873" s="14" t="s">
        <v>598</v>
      </c>
      <c r="B873" s="15"/>
      <c r="C873" s="15"/>
      <c r="D873" s="15" t="s">
        <v>599</v>
      </c>
      <c r="E873" s="15"/>
      <c r="F873" s="24">
        <f>F874</f>
        <v>4947.37</v>
      </c>
      <c r="G873" s="24"/>
      <c r="H873" s="24"/>
      <c r="I873" s="24"/>
      <c r="J873" s="24"/>
      <c r="K873" s="49">
        <f>K874</f>
        <v>0</v>
      </c>
      <c r="L873" s="16">
        <v>4947.3684199999998</v>
      </c>
      <c r="M873" s="35">
        <f t="shared" si="540"/>
        <v>4947.3684199999998</v>
      </c>
      <c r="N873" s="24">
        <f>N874</f>
        <v>0</v>
      </c>
      <c r="O873" s="24"/>
      <c r="P873" s="24"/>
      <c r="Q873" s="24">
        <f>Q874</f>
        <v>0</v>
      </c>
      <c r="R873" s="16">
        <v>3800</v>
      </c>
      <c r="S873" s="24">
        <f>S874</f>
        <v>0</v>
      </c>
      <c r="T873" s="24"/>
      <c r="U873" s="24"/>
      <c r="V873" s="24">
        <f>V874</f>
        <v>0</v>
      </c>
      <c r="W873" s="16">
        <v>0</v>
      </c>
      <c r="X873" s="17"/>
    </row>
    <row r="874" spans="1:24" ht="25.5" outlineLevel="2">
      <c r="A874" s="7" t="s">
        <v>600</v>
      </c>
      <c r="B874" s="8"/>
      <c r="C874" s="8"/>
      <c r="D874" s="8" t="s">
        <v>601</v>
      </c>
      <c r="E874" s="8"/>
      <c r="F874" s="25">
        <f>F875+F879</f>
        <v>4947.37</v>
      </c>
      <c r="G874" s="25"/>
      <c r="H874" s="25"/>
      <c r="I874" s="25"/>
      <c r="J874" s="25"/>
      <c r="K874" s="50">
        <f>K875+K879</f>
        <v>0</v>
      </c>
      <c r="L874" s="9">
        <v>4947.3684199999998</v>
      </c>
      <c r="M874" s="35">
        <f t="shared" si="540"/>
        <v>4947.3684199999998</v>
      </c>
      <c r="N874" s="25">
        <f>N875+N879</f>
        <v>0</v>
      </c>
      <c r="O874" s="25"/>
      <c r="P874" s="25"/>
      <c r="Q874" s="25">
        <f>Q875+Q879</f>
        <v>0</v>
      </c>
      <c r="R874" s="9">
        <v>3800</v>
      </c>
      <c r="S874" s="25">
        <f>S875+S879</f>
        <v>0</v>
      </c>
      <c r="T874" s="25"/>
      <c r="U874" s="25"/>
      <c r="V874" s="25">
        <f>V875+V879</f>
        <v>0</v>
      </c>
      <c r="W874" s="9">
        <v>0</v>
      </c>
      <c r="X874" s="2"/>
    </row>
    <row r="875" spans="1:24" ht="25.5" outlineLevel="3">
      <c r="A875" s="7" t="s">
        <v>602</v>
      </c>
      <c r="B875" s="8"/>
      <c r="C875" s="8"/>
      <c r="D875" s="8" t="s">
        <v>603</v>
      </c>
      <c r="E875" s="8"/>
      <c r="F875" s="25">
        <f>F876</f>
        <v>2597.37</v>
      </c>
      <c r="G875" s="25"/>
      <c r="H875" s="25"/>
      <c r="I875" s="25"/>
      <c r="J875" s="25"/>
      <c r="K875" s="50">
        <f>K876</f>
        <v>0</v>
      </c>
      <c r="L875" s="9">
        <v>2597.3684199999998</v>
      </c>
      <c r="M875" s="35">
        <f t="shared" si="540"/>
        <v>2597.3684199999998</v>
      </c>
      <c r="N875" s="25">
        <f>N876</f>
        <v>0</v>
      </c>
      <c r="O875" s="25"/>
      <c r="P875" s="25"/>
      <c r="Q875" s="25">
        <f>Q876</f>
        <v>0</v>
      </c>
      <c r="R875" s="9">
        <v>1900</v>
      </c>
      <c r="S875" s="25">
        <f>S876</f>
        <v>0</v>
      </c>
      <c r="T875" s="25"/>
      <c r="U875" s="25"/>
      <c r="V875" s="25">
        <f>V876</f>
        <v>0</v>
      </c>
      <c r="W875" s="9">
        <v>0</v>
      </c>
      <c r="X875" s="2"/>
    </row>
    <row r="876" spans="1:24" outlineLevel="4">
      <c r="A876" s="7" t="s">
        <v>331</v>
      </c>
      <c r="B876" s="8" t="s">
        <v>78</v>
      </c>
      <c r="C876" s="8" t="s">
        <v>34</v>
      </c>
      <c r="D876" s="8" t="s">
        <v>603</v>
      </c>
      <c r="E876" s="8"/>
      <c r="F876" s="25">
        <f>F877</f>
        <v>2597.37</v>
      </c>
      <c r="G876" s="25"/>
      <c r="H876" s="25"/>
      <c r="I876" s="25"/>
      <c r="J876" s="25"/>
      <c r="K876" s="50">
        <f>K877</f>
        <v>0</v>
      </c>
      <c r="L876" s="9">
        <v>2597.3684199999998</v>
      </c>
      <c r="M876" s="35">
        <f t="shared" si="540"/>
        <v>2597.3684199999998</v>
      </c>
      <c r="N876" s="25">
        <f>N877</f>
        <v>0</v>
      </c>
      <c r="O876" s="25"/>
      <c r="P876" s="25"/>
      <c r="Q876" s="25">
        <f>Q877</f>
        <v>0</v>
      </c>
      <c r="R876" s="9">
        <v>1900</v>
      </c>
      <c r="S876" s="25">
        <f>S877</f>
        <v>0</v>
      </c>
      <c r="T876" s="25"/>
      <c r="U876" s="25"/>
      <c r="V876" s="25">
        <f>V877</f>
        <v>0</v>
      </c>
      <c r="W876" s="9">
        <v>0</v>
      </c>
      <c r="X876" s="2"/>
    </row>
    <row r="877" spans="1:24" outlineLevel="5">
      <c r="A877" s="7" t="s">
        <v>332</v>
      </c>
      <c r="B877" s="8" t="s">
        <v>78</v>
      </c>
      <c r="C877" s="8" t="s">
        <v>34</v>
      </c>
      <c r="D877" s="8" t="s">
        <v>603</v>
      </c>
      <c r="E877" s="8"/>
      <c r="F877" s="25">
        <f>F878</f>
        <v>2597.37</v>
      </c>
      <c r="G877" s="25"/>
      <c r="H877" s="25"/>
      <c r="I877" s="25"/>
      <c r="J877" s="25"/>
      <c r="K877" s="50">
        <f>K878</f>
        <v>0</v>
      </c>
      <c r="L877" s="9">
        <v>2597.3684199999998</v>
      </c>
      <c r="M877" s="35">
        <f t="shared" si="540"/>
        <v>2597.3684199999998</v>
      </c>
      <c r="N877" s="25">
        <f>N878</f>
        <v>0</v>
      </c>
      <c r="O877" s="25"/>
      <c r="P877" s="25"/>
      <c r="Q877" s="25">
        <f>Q878</f>
        <v>0</v>
      </c>
      <c r="R877" s="9">
        <v>1900</v>
      </c>
      <c r="S877" s="25">
        <f>S878</f>
        <v>0</v>
      </c>
      <c r="T877" s="25"/>
      <c r="U877" s="25"/>
      <c r="V877" s="25">
        <f>V878</f>
        <v>0</v>
      </c>
      <c r="W877" s="9">
        <v>0</v>
      </c>
      <c r="X877" s="2"/>
    </row>
    <row r="878" spans="1:24" ht="25.5" outlineLevel="6">
      <c r="A878" s="7" t="s">
        <v>67</v>
      </c>
      <c r="B878" s="8" t="s">
        <v>78</v>
      </c>
      <c r="C878" s="8" t="s">
        <v>34</v>
      </c>
      <c r="D878" s="8" t="s">
        <v>603</v>
      </c>
      <c r="E878" s="8" t="s">
        <v>68</v>
      </c>
      <c r="F878" s="25">
        <v>2597.37</v>
      </c>
      <c r="G878" s="25"/>
      <c r="H878" s="25"/>
      <c r="I878" s="25">
        <f>-2350-247.37</f>
        <v>-2597.37</v>
      </c>
      <c r="J878" s="25"/>
      <c r="K878" s="50">
        <f t="shared" ref="K878" si="555">SUM(F878:J878)</f>
        <v>0</v>
      </c>
      <c r="L878" s="9">
        <v>2597.3684199999998</v>
      </c>
      <c r="M878" s="35">
        <f t="shared" si="540"/>
        <v>2597.3684199999998</v>
      </c>
      <c r="N878" s="25"/>
      <c r="O878" s="25"/>
      <c r="P878" s="25"/>
      <c r="Q878" s="30">
        <f t="shared" ref="Q878" si="556">SUM(N878:P878)</f>
        <v>0</v>
      </c>
      <c r="R878" s="9">
        <v>1900</v>
      </c>
      <c r="S878" s="25"/>
      <c r="T878" s="25"/>
      <c r="U878" s="25"/>
      <c r="V878" s="30">
        <f t="shared" ref="V878" si="557">SUM(S878:U878)</f>
        <v>0</v>
      </c>
      <c r="W878" s="9">
        <v>0</v>
      </c>
      <c r="X878" s="2"/>
    </row>
    <row r="879" spans="1:24" ht="25.5" outlineLevel="3">
      <c r="A879" s="7" t="s">
        <v>604</v>
      </c>
      <c r="B879" s="8"/>
      <c r="C879" s="8"/>
      <c r="D879" s="8" t="s">
        <v>605</v>
      </c>
      <c r="E879" s="8"/>
      <c r="F879" s="25">
        <f>F880</f>
        <v>2350</v>
      </c>
      <c r="G879" s="25"/>
      <c r="H879" s="25"/>
      <c r="I879" s="25"/>
      <c r="J879" s="25"/>
      <c r="K879" s="50">
        <f>K880</f>
        <v>0</v>
      </c>
      <c r="L879" s="9">
        <v>2350</v>
      </c>
      <c r="M879" s="35">
        <f t="shared" si="540"/>
        <v>2350</v>
      </c>
      <c r="N879" s="25">
        <f>N880</f>
        <v>0</v>
      </c>
      <c r="O879" s="25"/>
      <c r="P879" s="25"/>
      <c r="Q879" s="25">
        <f>Q880</f>
        <v>0</v>
      </c>
      <c r="R879" s="9">
        <v>1900</v>
      </c>
      <c r="S879" s="25">
        <f>S880</f>
        <v>0</v>
      </c>
      <c r="T879" s="25"/>
      <c r="U879" s="25"/>
      <c r="V879" s="25">
        <f>V880</f>
        <v>0</v>
      </c>
      <c r="W879" s="9">
        <v>0</v>
      </c>
      <c r="X879" s="2"/>
    </row>
    <row r="880" spans="1:24" outlineLevel="4">
      <c r="A880" s="7" t="s">
        <v>331</v>
      </c>
      <c r="B880" s="8" t="s">
        <v>78</v>
      </c>
      <c r="C880" s="8" t="s">
        <v>34</v>
      </c>
      <c r="D880" s="8" t="s">
        <v>605</v>
      </c>
      <c r="E880" s="8"/>
      <c r="F880" s="25">
        <f>F881</f>
        <v>2350</v>
      </c>
      <c r="G880" s="25"/>
      <c r="H880" s="25"/>
      <c r="I880" s="25"/>
      <c r="J880" s="25"/>
      <c r="K880" s="50">
        <f>K881</f>
        <v>0</v>
      </c>
      <c r="L880" s="9">
        <v>2350</v>
      </c>
      <c r="M880" s="35">
        <f t="shared" si="540"/>
        <v>2350</v>
      </c>
      <c r="N880" s="25">
        <f>N881</f>
        <v>0</v>
      </c>
      <c r="O880" s="25"/>
      <c r="P880" s="25"/>
      <c r="Q880" s="25">
        <f>Q881</f>
        <v>0</v>
      </c>
      <c r="R880" s="9">
        <v>1900</v>
      </c>
      <c r="S880" s="25">
        <f>S881</f>
        <v>0</v>
      </c>
      <c r="T880" s="25"/>
      <c r="U880" s="25"/>
      <c r="V880" s="25">
        <f>V881</f>
        <v>0</v>
      </c>
      <c r="W880" s="9">
        <v>0</v>
      </c>
      <c r="X880" s="2"/>
    </row>
    <row r="881" spans="1:24" outlineLevel="5">
      <c r="A881" s="7" t="s">
        <v>332</v>
      </c>
      <c r="B881" s="8" t="s">
        <v>78</v>
      </c>
      <c r="C881" s="8" t="s">
        <v>34</v>
      </c>
      <c r="D881" s="8" t="s">
        <v>605</v>
      </c>
      <c r="E881" s="8"/>
      <c r="F881" s="25">
        <f>F882</f>
        <v>2350</v>
      </c>
      <c r="G881" s="25"/>
      <c r="H881" s="25"/>
      <c r="I881" s="25"/>
      <c r="J881" s="25"/>
      <c r="K881" s="50">
        <f>K882</f>
        <v>0</v>
      </c>
      <c r="L881" s="9">
        <v>2350</v>
      </c>
      <c r="M881" s="35">
        <f t="shared" si="540"/>
        <v>2350</v>
      </c>
      <c r="N881" s="25">
        <f>N882</f>
        <v>0</v>
      </c>
      <c r="O881" s="25"/>
      <c r="P881" s="25"/>
      <c r="Q881" s="25">
        <f>Q882</f>
        <v>0</v>
      </c>
      <c r="R881" s="9">
        <v>1900</v>
      </c>
      <c r="S881" s="25">
        <f>S882</f>
        <v>0</v>
      </c>
      <c r="T881" s="25"/>
      <c r="U881" s="25"/>
      <c r="V881" s="25">
        <f>V882</f>
        <v>0</v>
      </c>
      <c r="W881" s="9">
        <v>0</v>
      </c>
      <c r="X881" s="2"/>
    </row>
    <row r="882" spans="1:24" ht="25.5" outlineLevel="6">
      <c r="A882" s="7" t="s">
        <v>67</v>
      </c>
      <c r="B882" s="8" t="s">
        <v>78</v>
      </c>
      <c r="C882" s="8" t="s">
        <v>34</v>
      </c>
      <c r="D882" s="8" t="s">
        <v>605</v>
      </c>
      <c r="E882" s="8" t="s">
        <v>68</v>
      </c>
      <c r="F882" s="25">
        <v>2350</v>
      </c>
      <c r="G882" s="25"/>
      <c r="H882" s="25"/>
      <c r="I882" s="25">
        <v>-2350</v>
      </c>
      <c r="J882" s="25"/>
      <c r="K882" s="50">
        <f t="shared" ref="K882" si="558">SUM(F882:J882)</f>
        <v>0</v>
      </c>
      <c r="L882" s="9">
        <v>2350</v>
      </c>
      <c r="M882" s="35">
        <f t="shared" si="540"/>
        <v>2350</v>
      </c>
      <c r="N882" s="25"/>
      <c r="O882" s="25"/>
      <c r="P882" s="25"/>
      <c r="Q882" s="30">
        <f t="shared" ref="Q882" si="559">SUM(N882:P882)</f>
        <v>0</v>
      </c>
      <c r="R882" s="9">
        <v>1900</v>
      </c>
      <c r="S882" s="25"/>
      <c r="T882" s="25"/>
      <c r="U882" s="25"/>
      <c r="V882" s="30">
        <f t="shared" ref="V882" si="560">SUM(S882:U882)</f>
        <v>0</v>
      </c>
      <c r="W882" s="9">
        <v>0</v>
      </c>
      <c r="X882" s="2"/>
    </row>
    <row r="883" spans="1:24" s="18" customFormat="1" ht="25.5">
      <c r="A883" s="14" t="s">
        <v>606</v>
      </c>
      <c r="B883" s="15"/>
      <c r="C883" s="15"/>
      <c r="D883" s="15" t="s">
        <v>607</v>
      </c>
      <c r="E883" s="15"/>
      <c r="F883" s="24">
        <f>F884</f>
        <v>3086.81</v>
      </c>
      <c r="G883" s="24"/>
      <c r="H883" s="24"/>
      <c r="I883" s="24"/>
      <c r="J883" s="24"/>
      <c r="K883" s="49">
        <f>K884</f>
        <v>1234.68</v>
      </c>
      <c r="L883" s="16">
        <v>1184.54</v>
      </c>
      <c r="M883" s="35">
        <f t="shared" si="540"/>
        <v>-50.1400000000001</v>
      </c>
      <c r="N883" s="24">
        <f>N884</f>
        <v>0</v>
      </c>
      <c r="O883" s="24"/>
      <c r="P883" s="24"/>
      <c r="Q883" s="24">
        <f>Q884</f>
        <v>0</v>
      </c>
      <c r="R883" s="16">
        <v>4429.6679999999997</v>
      </c>
      <c r="S883" s="24">
        <f>S884</f>
        <v>0</v>
      </c>
      <c r="T883" s="24"/>
      <c r="U883" s="24"/>
      <c r="V883" s="24">
        <f>V884</f>
        <v>0</v>
      </c>
      <c r="W883" s="16">
        <v>4900.8419999999996</v>
      </c>
      <c r="X883" s="17"/>
    </row>
    <row r="884" spans="1:24" ht="25.5" outlineLevel="2">
      <c r="A884" s="7" t="s">
        <v>608</v>
      </c>
      <c r="B884" s="8"/>
      <c r="C884" s="8"/>
      <c r="D884" s="8" t="s">
        <v>609</v>
      </c>
      <c r="E884" s="8"/>
      <c r="F884" s="25">
        <f>F885+F889</f>
        <v>3086.81</v>
      </c>
      <c r="G884" s="25"/>
      <c r="H884" s="25"/>
      <c r="I884" s="25"/>
      <c r="J884" s="25"/>
      <c r="K884" s="50">
        <f>K885+K889</f>
        <v>1234.68</v>
      </c>
      <c r="L884" s="9">
        <v>1184.54</v>
      </c>
      <c r="M884" s="35">
        <f t="shared" si="540"/>
        <v>-50.1400000000001</v>
      </c>
      <c r="N884" s="25">
        <f>N885+N889</f>
        <v>0</v>
      </c>
      <c r="O884" s="25"/>
      <c r="P884" s="25"/>
      <c r="Q884" s="25">
        <f>Q885+Q889</f>
        <v>0</v>
      </c>
      <c r="R884" s="9">
        <v>4429.6679999999997</v>
      </c>
      <c r="S884" s="25">
        <f>S885+S889</f>
        <v>0</v>
      </c>
      <c r="T884" s="25"/>
      <c r="U884" s="25"/>
      <c r="V884" s="25">
        <f>V885+V889</f>
        <v>0</v>
      </c>
      <c r="W884" s="9">
        <v>4900.8419999999996</v>
      </c>
      <c r="X884" s="2"/>
    </row>
    <row r="885" spans="1:24" ht="51" outlineLevel="3">
      <c r="A885" s="7" t="s">
        <v>610</v>
      </c>
      <c r="B885" s="8"/>
      <c r="C885" s="8"/>
      <c r="D885" s="8" t="s">
        <v>611</v>
      </c>
      <c r="E885" s="8"/>
      <c r="F885" s="25">
        <f>F886</f>
        <v>108</v>
      </c>
      <c r="G885" s="25"/>
      <c r="H885" s="25"/>
      <c r="I885" s="25"/>
      <c r="J885" s="25"/>
      <c r="K885" s="50">
        <f>K886</f>
        <v>108</v>
      </c>
      <c r="L885" s="9">
        <v>108</v>
      </c>
      <c r="M885" s="35">
        <f t="shared" si="540"/>
        <v>0</v>
      </c>
      <c r="N885" s="25">
        <f>N886</f>
        <v>0</v>
      </c>
      <c r="O885" s="25"/>
      <c r="P885" s="25"/>
      <c r="Q885" s="25">
        <f>Q886</f>
        <v>0</v>
      </c>
      <c r="R885" s="9">
        <v>108</v>
      </c>
      <c r="S885" s="25">
        <f>S886</f>
        <v>0</v>
      </c>
      <c r="T885" s="25"/>
      <c r="U885" s="25"/>
      <c r="V885" s="25">
        <f>V886</f>
        <v>0</v>
      </c>
      <c r="W885" s="9">
        <v>108</v>
      </c>
      <c r="X885" s="2"/>
    </row>
    <row r="886" spans="1:24" outlineLevel="4">
      <c r="A886" s="7" t="s">
        <v>124</v>
      </c>
      <c r="B886" s="8" t="s">
        <v>107</v>
      </c>
      <c r="C886" s="8" t="s">
        <v>34</v>
      </c>
      <c r="D886" s="8" t="s">
        <v>611</v>
      </c>
      <c r="E886" s="8"/>
      <c r="F886" s="25">
        <f>F887</f>
        <v>108</v>
      </c>
      <c r="G886" s="25"/>
      <c r="H886" s="25"/>
      <c r="I886" s="25"/>
      <c r="J886" s="25"/>
      <c r="K886" s="50">
        <f>K887</f>
        <v>108</v>
      </c>
      <c r="L886" s="9">
        <v>108</v>
      </c>
      <c r="M886" s="35">
        <f t="shared" si="540"/>
        <v>0</v>
      </c>
      <c r="N886" s="25">
        <f>N887</f>
        <v>0</v>
      </c>
      <c r="O886" s="25"/>
      <c r="P886" s="25"/>
      <c r="Q886" s="25">
        <f>Q887</f>
        <v>0</v>
      </c>
      <c r="R886" s="9">
        <v>108</v>
      </c>
      <c r="S886" s="25">
        <f>S887</f>
        <v>0</v>
      </c>
      <c r="T886" s="25"/>
      <c r="U886" s="25"/>
      <c r="V886" s="25">
        <f>V887</f>
        <v>0</v>
      </c>
      <c r="W886" s="9">
        <v>108</v>
      </c>
      <c r="X886" s="2"/>
    </row>
    <row r="887" spans="1:24" outlineLevel="5">
      <c r="A887" s="7" t="s">
        <v>109</v>
      </c>
      <c r="B887" s="8" t="s">
        <v>107</v>
      </c>
      <c r="C887" s="8" t="s">
        <v>34</v>
      </c>
      <c r="D887" s="8" t="s">
        <v>611</v>
      </c>
      <c r="E887" s="8"/>
      <c r="F887" s="25">
        <f>F888</f>
        <v>108</v>
      </c>
      <c r="G887" s="25"/>
      <c r="H887" s="25"/>
      <c r="I887" s="25"/>
      <c r="J887" s="25"/>
      <c r="K887" s="50">
        <f>K888</f>
        <v>108</v>
      </c>
      <c r="L887" s="9">
        <v>108</v>
      </c>
      <c r="M887" s="35">
        <f t="shared" si="540"/>
        <v>0</v>
      </c>
      <c r="N887" s="25">
        <f>N888</f>
        <v>0</v>
      </c>
      <c r="O887" s="25"/>
      <c r="P887" s="25"/>
      <c r="Q887" s="25">
        <f>Q888</f>
        <v>0</v>
      </c>
      <c r="R887" s="9">
        <v>108</v>
      </c>
      <c r="S887" s="25">
        <f>S888</f>
        <v>0</v>
      </c>
      <c r="T887" s="25"/>
      <c r="U887" s="25"/>
      <c r="V887" s="25">
        <f>V888</f>
        <v>0</v>
      </c>
      <c r="W887" s="9">
        <v>108</v>
      </c>
      <c r="X887" s="2"/>
    </row>
    <row r="888" spans="1:24" ht="25.5" outlineLevel="6">
      <c r="A888" s="7" t="s">
        <v>125</v>
      </c>
      <c r="B888" s="8" t="s">
        <v>107</v>
      </c>
      <c r="C888" s="8" t="s">
        <v>34</v>
      </c>
      <c r="D888" s="8" t="s">
        <v>611</v>
      </c>
      <c r="E888" s="8" t="s">
        <v>126</v>
      </c>
      <c r="F888" s="25">
        <v>108</v>
      </c>
      <c r="G888" s="25"/>
      <c r="H888" s="25"/>
      <c r="I888" s="25"/>
      <c r="J888" s="25"/>
      <c r="K888" s="50">
        <f t="shared" ref="K888" si="561">SUM(F888:J888)</f>
        <v>108</v>
      </c>
      <c r="L888" s="9">
        <v>108</v>
      </c>
      <c r="M888" s="35">
        <f t="shared" si="540"/>
        <v>0</v>
      </c>
      <c r="N888" s="25"/>
      <c r="O888" s="25"/>
      <c r="P888" s="25"/>
      <c r="Q888" s="30">
        <f t="shared" ref="Q888" si="562">SUM(N888:P888)</f>
        <v>0</v>
      </c>
      <c r="R888" s="9">
        <v>108</v>
      </c>
      <c r="S888" s="25"/>
      <c r="T888" s="25"/>
      <c r="U888" s="25"/>
      <c r="V888" s="30">
        <f t="shared" ref="V888" si="563">SUM(S888:U888)</f>
        <v>0</v>
      </c>
      <c r="W888" s="9">
        <v>108</v>
      </c>
      <c r="X888" s="2"/>
    </row>
    <row r="889" spans="1:24" ht="25.5" outlineLevel="3">
      <c r="A889" s="7" t="s">
        <v>612</v>
      </c>
      <c r="B889" s="8"/>
      <c r="C889" s="8"/>
      <c r="D889" s="8" t="s">
        <v>613</v>
      </c>
      <c r="E889" s="8"/>
      <c r="F889" s="25">
        <f>F890</f>
        <v>2978.81</v>
      </c>
      <c r="G889" s="25"/>
      <c r="H889" s="25"/>
      <c r="I889" s="25"/>
      <c r="J889" s="25"/>
      <c r="K889" s="50">
        <f>K890</f>
        <v>1126.68</v>
      </c>
      <c r="L889" s="9">
        <v>1076.54</v>
      </c>
      <c r="M889" s="35">
        <f t="shared" si="540"/>
        <v>-50.1400000000001</v>
      </c>
      <c r="N889" s="25">
        <f>N890</f>
        <v>0</v>
      </c>
      <c r="O889" s="25"/>
      <c r="P889" s="25"/>
      <c r="Q889" s="25">
        <f>Q890</f>
        <v>0</v>
      </c>
      <c r="R889" s="9">
        <v>4321.6679999999997</v>
      </c>
      <c r="S889" s="25">
        <f>S890</f>
        <v>0</v>
      </c>
      <c r="T889" s="25"/>
      <c r="U889" s="25"/>
      <c r="V889" s="25">
        <f>V890</f>
        <v>0</v>
      </c>
      <c r="W889" s="9">
        <v>4792.8419999999996</v>
      </c>
      <c r="X889" s="2"/>
    </row>
    <row r="890" spans="1:24" outlineLevel="4">
      <c r="A890" s="7" t="s">
        <v>124</v>
      </c>
      <c r="B890" s="8" t="s">
        <v>107</v>
      </c>
      <c r="C890" s="8" t="s">
        <v>34</v>
      </c>
      <c r="D890" s="8" t="s">
        <v>613</v>
      </c>
      <c r="E890" s="8"/>
      <c r="F890" s="25">
        <f>F891</f>
        <v>2978.81</v>
      </c>
      <c r="G890" s="25"/>
      <c r="H890" s="25"/>
      <c r="I890" s="25"/>
      <c r="J890" s="25"/>
      <c r="K890" s="50">
        <f>K891</f>
        <v>1126.68</v>
      </c>
      <c r="L890" s="9">
        <v>1076.54</v>
      </c>
      <c r="M890" s="35">
        <f t="shared" si="540"/>
        <v>-50.1400000000001</v>
      </c>
      <c r="N890" s="25">
        <f>N891</f>
        <v>0</v>
      </c>
      <c r="O890" s="25"/>
      <c r="P890" s="25"/>
      <c r="Q890" s="25">
        <f>Q891</f>
        <v>0</v>
      </c>
      <c r="R890" s="9">
        <v>4321.6679999999997</v>
      </c>
      <c r="S890" s="25">
        <f>S891</f>
        <v>0</v>
      </c>
      <c r="T890" s="25"/>
      <c r="U890" s="25"/>
      <c r="V890" s="25">
        <f>V891</f>
        <v>0</v>
      </c>
      <c r="W890" s="9">
        <v>4792.8419999999996</v>
      </c>
      <c r="X890" s="2"/>
    </row>
    <row r="891" spans="1:24" outlineLevel="5">
      <c r="A891" s="7" t="s">
        <v>109</v>
      </c>
      <c r="B891" s="8" t="s">
        <v>107</v>
      </c>
      <c r="C891" s="8" t="s">
        <v>34</v>
      </c>
      <c r="D891" s="8" t="s">
        <v>613</v>
      </c>
      <c r="E891" s="8"/>
      <c r="F891" s="25">
        <f>F892</f>
        <v>2978.81</v>
      </c>
      <c r="G891" s="25"/>
      <c r="H891" s="25"/>
      <c r="I891" s="25"/>
      <c r="J891" s="25"/>
      <c r="K891" s="50">
        <f>K892</f>
        <v>1126.68</v>
      </c>
      <c r="L891" s="9">
        <v>1076.54</v>
      </c>
      <c r="M891" s="35">
        <f t="shared" si="540"/>
        <v>-50.1400000000001</v>
      </c>
      <c r="N891" s="25">
        <f>N892</f>
        <v>0</v>
      </c>
      <c r="O891" s="25"/>
      <c r="P891" s="25"/>
      <c r="Q891" s="25">
        <f>Q892</f>
        <v>0</v>
      </c>
      <c r="R891" s="9">
        <v>4321.6679999999997</v>
      </c>
      <c r="S891" s="25">
        <f>S892</f>
        <v>0</v>
      </c>
      <c r="T891" s="25"/>
      <c r="U891" s="25"/>
      <c r="V891" s="25">
        <f>V892</f>
        <v>0</v>
      </c>
      <c r="W891" s="9">
        <v>4792.8419999999996</v>
      </c>
      <c r="X891" s="2"/>
    </row>
    <row r="892" spans="1:24" ht="25.5" outlineLevel="6">
      <c r="A892" s="7" t="s">
        <v>125</v>
      </c>
      <c r="B892" s="8" t="s">
        <v>107</v>
      </c>
      <c r="C892" s="8" t="s">
        <v>34</v>
      </c>
      <c r="D892" s="8" t="s">
        <v>613</v>
      </c>
      <c r="E892" s="8" t="s">
        <v>126</v>
      </c>
      <c r="F892" s="25">
        <v>2978.81</v>
      </c>
      <c r="G892" s="25"/>
      <c r="H892" s="25">
        <v>-1902.26</v>
      </c>
      <c r="I892" s="25">
        <v>50.13</v>
      </c>
      <c r="J892" s="25"/>
      <c r="K892" s="50">
        <f t="shared" ref="K892" si="564">SUM(F892:J892)</f>
        <v>1126.68</v>
      </c>
      <c r="L892" s="9">
        <v>1076.54</v>
      </c>
      <c r="M892" s="35">
        <f t="shared" si="540"/>
        <v>-50.1400000000001</v>
      </c>
      <c r="N892" s="25"/>
      <c r="O892" s="25"/>
      <c r="P892" s="25"/>
      <c r="Q892" s="30">
        <f t="shared" ref="Q892" si="565">SUM(N892:P892)</f>
        <v>0</v>
      </c>
      <c r="R892" s="9">
        <v>4321.6679999999997</v>
      </c>
      <c r="S892" s="25"/>
      <c r="T892" s="25"/>
      <c r="U892" s="25"/>
      <c r="V892" s="30">
        <f t="shared" ref="V892" si="566">SUM(S892:U892)</f>
        <v>0</v>
      </c>
      <c r="W892" s="9">
        <v>4792.8419999999996</v>
      </c>
      <c r="X892" s="2"/>
    </row>
    <row r="893" spans="1:24" s="18" customFormat="1" ht="25.5">
      <c r="A893" s="14" t="s">
        <v>614</v>
      </c>
      <c r="B893" s="15"/>
      <c r="C893" s="15"/>
      <c r="D893" s="15" t="s">
        <v>615</v>
      </c>
      <c r="E893" s="15"/>
      <c r="F893" s="24">
        <f>F894</f>
        <v>5239.96</v>
      </c>
      <c r="G893" s="24"/>
      <c r="H893" s="24"/>
      <c r="I893" s="24"/>
      <c r="J893" s="24"/>
      <c r="K893" s="49">
        <f>K894</f>
        <v>21358.65</v>
      </c>
      <c r="L893" s="16">
        <v>21358.64891</v>
      </c>
      <c r="M893" s="35">
        <f t="shared" si="540"/>
        <v>-1.0900000015681144E-3</v>
      </c>
      <c r="N893" s="24">
        <f>N894</f>
        <v>0</v>
      </c>
      <c r="O893" s="24"/>
      <c r="P893" s="24"/>
      <c r="Q893" s="24">
        <f>Q894</f>
        <v>0</v>
      </c>
      <c r="R893" s="16">
        <v>0</v>
      </c>
      <c r="S893" s="24">
        <f>S894</f>
        <v>0</v>
      </c>
      <c r="T893" s="24"/>
      <c r="U893" s="24"/>
      <c r="V893" s="24">
        <f>V894</f>
        <v>0</v>
      </c>
      <c r="W893" s="16">
        <v>0</v>
      </c>
      <c r="X893" s="17"/>
    </row>
    <row r="894" spans="1:24" ht="25.5" outlineLevel="2">
      <c r="A894" s="7" t="s">
        <v>616</v>
      </c>
      <c r="B894" s="8"/>
      <c r="C894" s="8"/>
      <c r="D894" s="8" t="s">
        <v>617</v>
      </c>
      <c r="E894" s="8"/>
      <c r="F894" s="25">
        <f>F895+F899+F903</f>
        <v>5239.96</v>
      </c>
      <c r="G894" s="25"/>
      <c r="H894" s="25"/>
      <c r="I894" s="25"/>
      <c r="J894" s="25"/>
      <c r="K894" s="50">
        <f>K895+K899+K903</f>
        <v>21358.65</v>
      </c>
      <c r="L894" s="9">
        <v>21358.64891</v>
      </c>
      <c r="M894" s="35">
        <f t="shared" si="540"/>
        <v>-1.0900000015681144E-3</v>
      </c>
      <c r="N894" s="25">
        <f>N895+N899+N903</f>
        <v>0</v>
      </c>
      <c r="O894" s="25"/>
      <c r="P894" s="25"/>
      <c r="Q894" s="25">
        <f>Q895+Q899+Q903</f>
        <v>0</v>
      </c>
      <c r="R894" s="9">
        <v>0</v>
      </c>
      <c r="S894" s="25">
        <f>S895+S899+S903</f>
        <v>0</v>
      </c>
      <c r="T894" s="25"/>
      <c r="U894" s="25"/>
      <c r="V894" s="25">
        <f>V895+V899+V903</f>
        <v>0</v>
      </c>
      <c r="W894" s="9">
        <v>0</v>
      </c>
      <c r="X894" s="2"/>
    </row>
    <row r="895" spans="1:24" ht="25.5" outlineLevel="3">
      <c r="A895" s="7" t="s">
        <v>618</v>
      </c>
      <c r="B895" s="8"/>
      <c r="C895" s="8"/>
      <c r="D895" s="8" t="s">
        <v>619</v>
      </c>
      <c r="E895" s="8"/>
      <c r="F895" s="25">
        <f>F896</f>
        <v>5239.96</v>
      </c>
      <c r="G895" s="25"/>
      <c r="H895" s="25"/>
      <c r="I895" s="25"/>
      <c r="J895" s="25"/>
      <c r="K895" s="50">
        <f>K896</f>
        <v>13896.61</v>
      </c>
      <c r="L895" s="9">
        <v>13896.6077</v>
      </c>
      <c r="M895" s="35">
        <f t="shared" si="540"/>
        <v>-2.3000000001047738E-3</v>
      </c>
      <c r="N895" s="25">
        <f>N896</f>
        <v>0</v>
      </c>
      <c r="O895" s="25"/>
      <c r="P895" s="25"/>
      <c r="Q895" s="25">
        <f>Q896</f>
        <v>0</v>
      </c>
      <c r="R895" s="9">
        <v>0</v>
      </c>
      <c r="S895" s="25">
        <f>S896</f>
        <v>0</v>
      </c>
      <c r="T895" s="25"/>
      <c r="U895" s="25"/>
      <c r="V895" s="25">
        <f>V896</f>
        <v>0</v>
      </c>
      <c r="W895" s="9">
        <v>0</v>
      </c>
      <c r="X895" s="2"/>
    </row>
    <row r="896" spans="1:24" outlineLevel="4">
      <c r="A896" s="7" t="s">
        <v>465</v>
      </c>
      <c r="B896" s="8" t="s">
        <v>78</v>
      </c>
      <c r="C896" s="8" t="s">
        <v>19</v>
      </c>
      <c r="D896" s="8" t="s">
        <v>619</v>
      </c>
      <c r="E896" s="8"/>
      <c r="F896" s="25">
        <f>F897</f>
        <v>5239.96</v>
      </c>
      <c r="G896" s="25"/>
      <c r="H896" s="25"/>
      <c r="I896" s="25"/>
      <c r="J896" s="25"/>
      <c r="K896" s="50">
        <f>K897</f>
        <v>13896.61</v>
      </c>
      <c r="L896" s="9">
        <v>13896.6077</v>
      </c>
      <c r="M896" s="35">
        <f t="shared" si="540"/>
        <v>-2.3000000001047738E-3</v>
      </c>
      <c r="N896" s="25">
        <f>N897</f>
        <v>0</v>
      </c>
      <c r="O896" s="25"/>
      <c r="P896" s="25"/>
      <c r="Q896" s="25">
        <f>Q897</f>
        <v>0</v>
      </c>
      <c r="R896" s="9">
        <v>0</v>
      </c>
      <c r="S896" s="25">
        <f>S897</f>
        <v>0</v>
      </c>
      <c r="T896" s="25"/>
      <c r="U896" s="25"/>
      <c r="V896" s="25">
        <f>V897</f>
        <v>0</v>
      </c>
      <c r="W896" s="9">
        <v>0</v>
      </c>
      <c r="X896" s="2"/>
    </row>
    <row r="897" spans="1:24" outlineLevel="5">
      <c r="A897" s="7" t="s">
        <v>332</v>
      </c>
      <c r="B897" s="8" t="s">
        <v>78</v>
      </c>
      <c r="C897" s="8" t="s">
        <v>19</v>
      </c>
      <c r="D897" s="8" t="s">
        <v>619</v>
      </c>
      <c r="E897" s="8"/>
      <c r="F897" s="25">
        <f>F898</f>
        <v>5239.96</v>
      </c>
      <c r="G897" s="25"/>
      <c r="H897" s="25"/>
      <c r="I897" s="25"/>
      <c r="J897" s="25"/>
      <c r="K897" s="50">
        <f>K898</f>
        <v>13896.61</v>
      </c>
      <c r="L897" s="9">
        <v>13896.6077</v>
      </c>
      <c r="M897" s="35">
        <f t="shared" si="540"/>
        <v>-2.3000000001047738E-3</v>
      </c>
      <c r="N897" s="25">
        <f>N898</f>
        <v>0</v>
      </c>
      <c r="O897" s="25"/>
      <c r="P897" s="25"/>
      <c r="Q897" s="25">
        <f>Q898</f>
        <v>0</v>
      </c>
      <c r="R897" s="9">
        <v>0</v>
      </c>
      <c r="S897" s="25">
        <f>S898</f>
        <v>0</v>
      </c>
      <c r="T897" s="25"/>
      <c r="U897" s="25"/>
      <c r="V897" s="25">
        <f>V898</f>
        <v>0</v>
      </c>
      <c r="W897" s="9">
        <v>0</v>
      </c>
      <c r="X897" s="2"/>
    </row>
    <row r="898" spans="1:24" outlineLevel="6">
      <c r="A898" s="7" t="s">
        <v>384</v>
      </c>
      <c r="B898" s="8" t="s">
        <v>78</v>
      </c>
      <c r="C898" s="8" t="s">
        <v>19</v>
      </c>
      <c r="D898" s="8" t="s">
        <v>619</v>
      </c>
      <c r="E898" s="8" t="s">
        <v>385</v>
      </c>
      <c r="F898" s="25">
        <v>5239.96</v>
      </c>
      <c r="G898" s="25"/>
      <c r="H898" s="25">
        <v>8656.65</v>
      </c>
      <c r="I898" s="25"/>
      <c r="J898" s="25"/>
      <c r="K898" s="50">
        <f t="shared" ref="K898" si="567">SUM(F898:J898)</f>
        <v>13896.61</v>
      </c>
      <c r="L898" s="9">
        <v>13896.6077</v>
      </c>
      <c r="M898" s="35">
        <f t="shared" si="540"/>
        <v>-2.3000000001047738E-3</v>
      </c>
      <c r="N898" s="25"/>
      <c r="O898" s="25"/>
      <c r="P898" s="25"/>
      <c r="Q898" s="30">
        <f t="shared" ref="Q898" si="568">SUM(N898:P898)</f>
        <v>0</v>
      </c>
      <c r="R898" s="9">
        <v>0</v>
      </c>
      <c r="S898" s="25"/>
      <c r="T898" s="25"/>
      <c r="U898" s="25"/>
      <c r="V898" s="30">
        <f t="shared" ref="V898" si="569">SUM(S898:U898)</f>
        <v>0</v>
      </c>
      <c r="W898" s="9">
        <v>0</v>
      </c>
      <c r="X898" s="2"/>
    </row>
    <row r="899" spans="1:24" ht="38.25" outlineLevel="3">
      <c r="A899" s="7" t="s">
        <v>620</v>
      </c>
      <c r="B899" s="8"/>
      <c r="C899" s="8"/>
      <c r="D899" s="8" t="s">
        <v>621</v>
      </c>
      <c r="E899" s="8"/>
      <c r="F899" s="25">
        <f>F900</f>
        <v>0</v>
      </c>
      <c r="G899" s="25"/>
      <c r="H899" s="25"/>
      <c r="I899" s="25"/>
      <c r="J899" s="25"/>
      <c r="K899" s="50">
        <f>K900</f>
        <v>2222.08</v>
      </c>
      <c r="L899" s="9">
        <v>2222.0832099999998</v>
      </c>
      <c r="M899" s="35">
        <f t="shared" si="540"/>
        <v>3.2099999998536077E-3</v>
      </c>
      <c r="N899" s="25">
        <f>N900</f>
        <v>0</v>
      </c>
      <c r="O899" s="25"/>
      <c r="P899" s="25"/>
      <c r="Q899" s="25">
        <f>Q900</f>
        <v>0</v>
      </c>
      <c r="R899" s="9">
        <v>0</v>
      </c>
      <c r="S899" s="25">
        <f>S900</f>
        <v>0</v>
      </c>
      <c r="T899" s="25"/>
      <c r="U899" s="25"/>
      <c r="V899" s="25">
        <f>V900</f>
        <v>0</v>
      </c>
      <c r="W899" s="9">
        <v>0</v>
      </c>
      <c r="X899" s="2"/>
    </row>
    <row r="900" spans="1:24" outlineLevel="4">
      <c r="A900" s="7" t="s">
        <v>465</v>
      </c>
      <c r="B900" s="8" t="s">
        <v>78</v>
      </c>
      <c r="C900" s="8" t="s">
        <v>19</v>
      </c>
      <c r="D900" s="8" t="s">
        <v>621</v>
      </c>
      <c r="E900" s="8"/>
      <c r="F900" s="25">
        <f>F901</f>
        <v>0</v>
      </c>
      <c r="G900" s="25"/>
      <c r="H900" s="25"/>
      <c r="I900" s="25"/>
      <c r="J900" s="25"/>
      <c r="K900" s="50">
        <f>K901</f>
        <v>2222.08</v>
      </c>
      <c r="L900" s="9">
        <v>2222.0832099999998</v>
      </c>
      <c r="M900" s="35">
        <f t="shared" si="540"/>
        <v>3.2099999998536077E-3</v>
      </c>
      <c r="N900" s="25">
        <f>N901</f>
        <v>0</v>
      </c>
      <c r="O900" s="25"/>
      <c r="P900" s="25"/>
      <c r="Q900" s="25">
        <f>Q901</f>
        <v>0</v>
      </c>
      <c r="R900" s="9">
        <v>0</v>
      </c>
      <c r="S900" s="25">
        <f>S901</f>
        <v>0</v>
      </c>
      <c r="T900" s="25"/>
      <c r="U900" s="25"/>
      <c r="V900" s="25">
        <f>V901</f>
        <v>0</v>
      </c>
      <c r="W900" s="9">
        <v>0</v>
      </c>
      <c r="X900" s="2"/>
    </row>
    <row r="901" spans="1:24" outlineLevel="5">
      <c r="A901" s="7" t="s">
        <v>332</v>
      </c>
      <c r="B901" s="8" t="s">
        <v>78</v>
      </c>
      <c r="C901" s="8" t="s">
        <v>19</v>
      </c>
      <c r="D901" s="8" t="s">
        <v>621</v>
      </c>
      <c r="E901" s="8"/>
      <c r="F901" s="25">
        <f>F902</f>
        <v>0</v>
      </c>
      <c r="G901" s="25"/>
      <c r="H901" s="25"/>
      <c r="I901" s="25"/>
      <c r="J901" s="25"/>
      <c r="K901" s="50">
        <f>K902</f>
        <v>2222.08</v>
      </c>
      <c r="L901" s="9">
        <v>2222.0832099999998</v>
      </c>
      <c r="M901" s="35">
        <f t="shared" si="540"/>
        <v>3.2099999998536077E-3</v>
      </c>
      <c r="N901" s="25">
        <f>N902</f>
        <v>0</v>
      </c>
      <c r="O901" s="25"/>
      <c r="P901" s="25"/>
      <c r="Q901" s="25">
        <f>Q902</f>
        <v>0</v>
      </c>
      <c r="R901" s="9">
        <v>0</v>
      </c>
      <c r="S901" s="25">
        <f>S902</f>
        <v>0</v>
      </c>
      <c r="T901" s="25"/>
      <c r="U901" s="25"/>
      <c r="V901" s="25">
        <f>V902</f>
        <v>0</v>
      </c>
      <c r="W901" s="9">
        <v>0</v>
      </c>
      <c r="X901" s="2"/>
    </row>
    <row r="902" spans="1:24" outlineLevel="6">
      <c r="A902" s="7" t="s">
        <v>384</v>
      </c>
      <c r="B902" s="8" t="s">
        <v>78</v>
      </c>
      <c r="C902" s="8" t="s">
        <v>19</v>
      </c>
      <c r="D902" s="8" t="s">
        <v>621</v>
      </c>
      <c r="E902" s="8" t="s">
        <v>385</v>
      </c>
      <c r="F902" s="25"/>
      <c r="G902" s="25"/>
      <c r="H902" s="25">
        <v>2222.08</v>
      </c>
      <c r="I902" s="25"/>
      <c r="J902" s="25"/>
      <c r="K902" s="50">
        <f t="shared" ref="K902" si="570">SUM(F902:J902)</f>
        <v>2222.08</v>
      </c>
      <c r="L902" s="9">
        <v>2222.0832099999998</v>
      </c>
      <c r="M902" s="35">
        <f t="shared" si="540"/>
        <v>3.2099999998536077E-3</v>
      </c>
      <c r="N902" s="25"/>
      <c r="O902" s="25"/>
      <c r="P902" s="25"/>
      <c r="Q902" s="30">
        <f t="shared" ref="Q902" si="571">SUM(N902:P902)</f>
        <v>0</v>
      </c>
      <c r="R902" s="9">
        <v>0</v>
      </c>
      <c r="S902" s="25"/>
      <c r="T902" s="25"/>
      <c r="U902" s="25"/>
      <c r="V902" s="30">
        <f t="shared" ref="V902" si="572">SUM(S902:U902)</f>
        <v>0</v>
      </c>
      <c r="W902" s="9">
        <v>0</v>
      </c>
      <c r="X902" s="2"/>
    </row>
    <row r="903" spans="1:24" ht="25.5" outlineLevel="3">
      <c r="A903" s="7" t="s">
        <v>622</v>
      </c>
      <c r="B903" s="8"/>
      <c r="C903" s="8"/>
      <c r="D903" s="8" t="s">
        <v>623</v>
      </c>
      <c r="E903" s="8"/>
      <c r="F903" s="25">
        <f>F904</f>
        <v>0</v>
      </c>
      <c r="G903" s="25"/>
      <c r="H903" s="25"/>
      <c r="I903" s="25"/>
      <c r="J903" s="25"/>
      <c r="K903" s="50">
        <f>K904</f>
        <v>5239.96</v>
      </c>
      <c r="L903" s="9">
        <v>5239.9579999999996</v>
      </c>
      <c r="M903" s="35">
        <f t="shared" si="540"/>
        <v>-2.0000000004074536E-3</v>
      </c>
      <c r="N903" s="25">
        <f>N904</f>
        <v>0</v>
      </c>
      <c r="O903" s="25"/>
      <c r="P903" s="25"/>
      <c r="Q903" s="25">
        <f>Q904</f>
        <v>0</v>
      </c>
      <c r="R903" s="9">
        <v>0</v>
      </c>
      <c r="S903" s="25">
        <f>S904</f>
        <v>0</v>
      </c>
      <c r="T903" s="25"/>
      <c r="U903" s="25"/>
      <c r="V903" s="25">
        <f>V904</f>
        <v>0</v>
      </c>
      <c r="W903" s="9">
        <v>0</v>
      </c>
      <c r="X903" s="2"/>
    </row>
    <row r="904" spans="1:24" outlineLevel="4">
      <c r="A904" s="7" t="s">
        <v>465</v>
      </c>
      <c r="B904" s="8" t="s">
        <v>78</v>
      </c>
      <c r="C904" s="8" t="s">
        <v>19</v>
      </c>
      <c r="D904" s="8" t="s">
        <v>623</v>
      </c>
      <c r="E904" s="8"/>
      <c r="F904" s="25">
        <f>F905</f>
        <v>0</v>
      </c>
      <c r="G904" s="25"/>
      <c r="H904" s="25"/>
      <c r="I904" s="25"/>
      <c r="J904" s="25"/>
      <c r="K904" s="50">
        <f>K905</f>
        <v>5239.96</v>
      </c>
      <c r="L904" s="9">
        <v>5239.9579999999996</v>
      </c>
      <c r="M904" s="35">
        <f t="shared" si="540"/>
        <v>-2.0000000004074536E-3</v>
      </c>
      <c r="N904" s="25">
        <f>N905</f>
        <v>0</v>
      </c>
      <c r="O904" s="25"/>
      <c r="P904" s="25"/>
      <c r="Q904" s="25">
        <f>Q905</f>
        <v>0</v>
      </c>
      <c r="R904" s="9">
        <v>0</v>
      </c>
      <c r="S904" s="25">
        <f>S905</f>
        <v>0</v>
      </c>
      <c r="T904" s="25"/>
      <c r="U904" s="25"/>
      <c r="V904" s="25">
        <f>V905</f>
        <v>0</v>
      </c>
      <c r="W904" s="9">
        <v>0</v>
      </c>
      <c r="X904" s="2"/>
    </row>
    <row r="905" spans="1:24" outlineLevel="5">
      <c r="A905" s="7" t="s">
        <v>332</v>
      </c>
      <c r="B905" s="8" t="s">
        <v>78</v>
      </c>
      <c r="C905" s="8" t="s">
        <v>19</v>
      </c>
      <c r="D905" s="8" t="s">
        <v>623</v>
      </c>
      <c r="E905" s="8"/>
      <c r="F905" s="25">
        <f>F906</f>
        <v>0</v>
      </c>
      <c r="G905" s="25"/>
      <c r="H905" s="25"/>
      <c r="I905" s="25"/>
      <c r="J905" s="25"/>
      <c r="K905" s="50">
        <f>K906</f>
        <v>5239.96</v>
      </c>
      <c r="L905" s="9">
        <v>5239.9579999999996</v>
      </c>
      <c r="M905" s="35">
        <f t="shared" si="540"/>
        <v>-2.0000000004074536E-3</v>
      </c>
      <c r="N905" s="25">
        <f>N906</f>
        <v>0</v>
      </c>
      <c r="O905" s="25"/>
      <c r="P905" s="25"/>
      <c r="Q905" s="25">
        <f>Q906</f>
        <v>0</v>
      </c>
      <c r="R905" s="9">
        <v>0</v>
      </c>
      <c r="S905" s="25">
        <f>S906</f>
        <v>0</v>
      </c>
      <c r="T905" s="25"/>
      <c r="U905" s="25"/>
      <c r="V905" s="25">
        <f>V906</f>
        <v>0</v>
      </c>
      <c r="W905" s="9">
        <v>0</v>
      </c>
      <c r="X905" s="2"/>
    </row>
    <row r="906" spans="1:24" outlineLevel="6">
      <c r="A906" s="7" t="s">
        <v>384</v>
      </c>
      <c r="B906" s="8" t="s">
        <v>78</v>
      </c>
      <c r="C906" s="8" t="s">
        <v>19</v>
      </c>
      <c r="D906" s="8" t="s">
        <v>623</v>
      </c>
      <c r="E906" s="8" t="s">
        <v>385</v>
      </c>
      <c r="F906" s="25"/>
      <c r="G906" s="25"/>
      <c r="H906" s="25">
        <v>5239.96</v>
      </c>
      <c r="I906" s="25"/>
      <c r="J906" s="25"/>
      <c r="K906" s="50">
        <f t="shared" ref="K906" si="573">SUM(F906:J906)</f>
        <v>5239.96</v>
      </c>
      <c r="L906" s="9">
        <v>5239.9579999999996</v>
      </c>
      <c r="M906" s="35">
        <f t="shared" si="540"/>
        <v>-2.0000000004074536E-3</v>
      </c>
      <c r="N906" s="25"/>
      <c r="O906" s="25"/>
      <c r="P906" s="25"/>
      <c r="Q906" s="30">
        <f t="shared" ref="Q906" si="574">SUM(N906:P906)</f>
        <v>0</v>
      </c>
      <c r="R906" s="9">
        <v>0</v>
      </c>
      <c r="S906" s="25"/>
      <c r="T906" s="25"/>
      <c r="U906" s="25"/>
      <c r="V906" s="30">
        <f t="shared" ref="V906" si="575">SUM(S906:U906)</f>
        <v>0</v>
      </c>
      <c r="W906" s="9">
        <v>0</v>
      </c>
      <c r="X906" s="2"/>
    </row>
    <row r="907" spans="1:24" s="18" customFormat="1" ht="25.5">
      <c r="A907" s="14" t="s">
        <v>624</v>
      </c>
      <c r="B907" s="15"/>
      <c r="C907" s="15"/>
      <c r="D907" s="15" t="s">
        <v>625</v>
      </c>
      <c r="E907" s="15"/>
      <c r="F907" s="24">
        <f>F908</f>
        <v>9885.2000000000007</v>
      </c>
      <c r="G907" s="24"/>
      <c r="H907" s="24"/>
      <c r="I907" s="24"/>
      <c r="J907" s="24"/>
      <c r="K907" s="49">
        <f>K908</f>
        <v>5874.09</v>
      </c>
      <c r="L907" s="16">
        <v>8585.2000000000007</v>
      </c>
      <c r="M907" s="35">
        <f t="shared" si="540"/>
        <v>2711.1100000000006</v>
      </c>
      <c r="N907" s="24">
        <f>N908</f>
        <v>0</v>
      </c>
      <c r="O907" s="24"/>
      <c r="P907" s="24"/>
      <c r="Q907" s="24">
        <f>Q908</f>
        <v>0</v>
      </c>
      <c r="R907" s="16">
        <v>8585.2000000000007</v>
      </c>
      <c r="S907" s="24">
        <f>S908</f>
        <v>0</v>
      </c>
      <c r="T907" s="24"/>
      <c r="U907" s="24"/>
      <c r="V907" s="24">
        <f>V908</f>
        <v>0</v>
      </c>
      <c r="W907" s="16">
        <v>8585.2000000000007</v>
      </c>
      <c r="X907" s="17"/>
    </row>
    <row r="908" spans="1:24" ht="38.25" outlineLevel="2">
      <c r="A908" s="7" t="s">
        <v>626</v>
      </c>
      <c r="B908" s="8"/>
      <c r="C908" s="8"/>
      <c r="D908" s="8" t="s">
        <v>627</v>
      </c>
      <c r="E908" s="8"/>
      <c r="F908" s="25">
        <f>F909+F913</f>
        <v>9885.2000000000007</v>
      </c>
      <c r="G908" s="25"/>
      <c r="H908" s="25"/>
      <c r="I908" s="25"/>
      <c r="J908" s="25"/>
      <c r="K908" s="50">
        <f>K909+K913</f>
        <v>5874.09</v>
      </c>
      <c r="L908" s="9">
        <v>8585.2000000000007</v>
      </c>
      <c r="M908" s="35">
        <f t="shared" si="540"/>
        <v>2711.1100000000006</v>
      </c>
      <c r="N908" s="25">
        <f>N909+N913</f>
        <v>0</v>
      </c>
      <c r="O908" s="25"/>
      <c r="P908" s="25"/>
      <c r="Q908" s="25">
        <f>Q909+Q913</f>
        <v>0</v>
      </c>
      <c r="R908" s="9">
        <v>8585.2000000000007</v>
      </c>
      <c r="S908" s="25">
        <f>S909+S913</f>
        <v>0</v>
      </c>
      <c r="T908" s="25"/>
      <c r="U908" s="25"/>
      <c r="V908" s="25">
        <f>V909+V913</f>
        <v>0</v>
      </c>
      <c r="W908" s="9">
        <v>8585.2000000000007</v>
      </c>
      <c r="X908" s="2"/>
    </row>
    <row r="909" spans="1:24" ht="25.5" outlineLevel="3">
      <c r="A909" s="7" t="s">
        <v>628</v>
      </c>
      <c r="B909" s="8"/>
      <c r="C909" s="8"/>
      <c r="D909" s="8" t="s">
        <v>629</v>
      </c>
      <c r="E909" s="8"/>
      <c r="F909" s="25">
        <f>F910</f>
        <v>1981.2</v>
      </c>
      <c r="G909" s="25"/>
      <c r="H909" s="25"/>
      <c r="I909" s="25"/>
      <c r="J909" s="25"/>
      <c r="K909" s="50">
        <f>K910</f>
        <v>1355.56</v>
      </c>
      <c r="L909" s="9">
        <v>1981.2</v>
      </c>
      <c r="M909" s="35">
        <f t="shared" si="540"/>
        <v>625.6400000000001</v>
      </c>
      <c r="N909" s="25">
        <f>N910</f>
        <v>0</v>
      </c>
      <c r="O909" s="25"/>
      <c r="P909" s="25"/>
      <c r="Q909" s="25">
        <f>Q910</f>
        <v>0</v>
      </c>
      <c r="R909" s="9">
        <v>1981.2</v>
      </c>
      <c r="S909" s="25">
        <f>S910</f>
        <v>0</v>
      </c>
      <c r="T909" s="25"/>
      <c r="U909" s="25"/>
      <c r="V909" s="25">
        <f>V910</f>
        <v>0</v>
      </c>
      <c r="W909" s="9">
        <v>1981.2</v>
      </c>
      <c r="X909" s="2"/>
    </row>
    <row r="910" spans="1:24" ht="25.5" outlineLevel="4">
      <c r="A910" s="7" t="s">
        <v>630</v>
      </c>
      <c r="B910" s="8" t="s">
        <v>78</v>
      </c>
      <c r="C910" s="8" t="s">
        <v>78</v>
      </c>
      <c r="D910" s="8" t="s">
        <v>629</v>
      </c>
      <c r="E910" s="8"/>
      <c r="F910" s="25">
        <f>F911</f>
        <v>1981.2</v>
      </c>
      <c r="G910" s="25"/>
      <c r="H910" s="25"/>
      <c r="I910" s="25"/>
      <c r="J910" s="25"/>
      <c r="K910" s="50">
        <f>K911</f>
        <v>1355.56</v>
      </c>
      <c r="L910" s="9">
        <v>1981.2</v>
      </c>
      <c r="M910" s="35">
        <f t="shared" si="540"/>
        <v>625.6400000000001</v>
      </c>
      <c r="N910" s="25">
        <f>N911</f>
        <v>0</v>
      </c>
      <c r="O910" s="25"/>
      <c r="P910" s="25"/>
      <c r="Q910" s="25">
        <f>Q911</f>
        <v>0</v>
      </c>
      <c r="R910" s="9">
        <v>1981.2</v>
      </c>
      <c r="S910" s="25">
        <f>S911</f>
        <v>0</v>
      </c>
      <c r="T910" s="25"/>
      <c r="U910" s="25"/>
      <c r="V910" s="25">
        <f>V911</f>
        <v>0</v>
      </c>
      <c r="W910" s="9">
        <v>1981.2</v>
      </c>
      <c r="X910" s="2"/>
    </row>
    <row r="911" spans="1:24" outlineLevel="5">
      <c r="A911" s="7" t="s">
        <v>332</v>
      </c>
      <c r="B911" s="8" t="s">
        <v>78</v>
      </c>
      <c r="C911" s="8" t="s">
        <v>78</v>
      </c>
      <c r="D911" s="8" t="s">
        <v>629</v>
      </c>
      <c r="E911" s="8"/>
      <c r="F911" s="25">
        <f>F912</f>
        <v>1981.2</v>
      </c>
      <c r="G911" s="25"/>
      <c r="H911" s="25"/>
      <c r="I911" s="25"/>
      <c r="J911" s="25"/>
      <c r="K911" s="50">
        <f>K912</f>
        <v>1355.56</v>
      </c>
      <c r="L911" s="9">
        <v>1981.2</v>
      </c>
      <c r="M911" s="35">
        <f t="shared" si="540"/>
        <v>625.6400000000001</v>
      </c>
      <c r="N911" s="25">
        <f>N912</f>
        <v>0</v>
      </c>
      <c r="O911" s="25"/>
      <c r="P911" s="25"/>
      <c r="Q911" s="25">
        <f>Q912</f>
        <v>0</v>
      </c>
      <c r="R911" s="9">
        <v>1981.2</v>
      </c>
      <c r="S911" s="25">
        <f>S912</f>
        <v>0</v>
      </c>
      <c r="T911" s="25"/>
      <c r="U911" s="25"/>
      <c r="V911" s="25">
        <f>V912</f>
        <v>0</v>
      </c>
      <c r="W911" s="9">
        <v>1981.2</v>
      </c>
      <c r="X911" s="2"/>
    </row>
    <row r="912" spans="1:24" ht="25.5" outlineLevel="6">
      <c r="A912" s="7" t="s">
        <v>67</v>
      </c>
      <c r="B912" s="8" t="s">
        <v>78</v>
      </c>
      <c r="C912" s="8" t="s">
        <v>78</v>
      </c>
      <c r="D912" s="8" t="s">
        <v>629</v>
      </c>
      <c r="E912" s="8" t="s">
        <v>68</v>
      </c>
      <c r="F912" s="25">
        <v>1981.2</v>
      </c>
      <c r="G912" s="25"/>
      <c r="H912" s="25"/>
      <c r="I912" s="25">
        <v>-625.64</v>
      </c>
      <c r="J912" s="25"/>
      <c r="K912" s="50">
        <f t="shared" ref="K912" si="576">SUM(F912:J912)</f>
        <v>1355.56</v>
      </c>
      <c r="L912" s="9">
        <v>1981.2</v>
      </c>
      <c r="M912" s="35">
        <f t="shared" si="540"/>
        <v>625.6400000000001</v>
      </c>
      <c r="N912" s="25"/>
      <c r="O912" s="25"/>
      <c r="P912" s="25"/>
      <c r="Q912" s="30">
        <f t="shared" ref="Q912" si="577">SUM(N912:P912)</f>
        <v>0</v>
      </c>
      <c r="R912" s="9">
        <v>1981.2</v>
      </c>
      <c r="S912" s="25"/>
      <c r="T912" s="25"/>
      <c r="U912" s="25"/>
      <c r="V912" s="30">
        <f t="shared" ref="V912" si="578">SUM(S912:U912)</f>
        <v>0</v>
      </c>
      <c r="W912" s="9">
        <v>1981.2</v>
      </c>
      <c r="X912" s="2"/>
    </row>
    <row r="913" spans="1:24" ht="38.25" outlineLevel="3">
      <c r="A913" s="7" t="s">
        <v>631</v>
      </c>
      <c r="B913" s="8"/>
      <c r="C913" s="8"/>
      <c r="D913" s="8" t="s">
        <v>632</v>
      </c>
      <c r="E913" s="8"/>
      <c r="F913" s="25">
        <f>F914</f>
        <v>7904</v>
      </c>
      <c r="G913" s="25"/>
      <c r="H913" s="25"/>
      <c r="I913" s="25"/>
      <c r="J913" s="25"/>
      <c r="K913" s="50">
        <f>K914</f>
        <v>4518.5300000000007</v>
      </c>
      <c r="L913" s="9">
        <v>6604</v>
      </c>
      <c r="M913" s="35">
        <f t="shared" si="540"/>
        <v>2085.4699999999993</v>
      </c>
      <c r="N913" s="25">
        <f>N914</f>
        <v>0</v>
      </c>
      <c r="O913" s="25"/>
      <c r="P913" s="25"/>
      <c r="Q913" s="25">
        <f>Q914</f>
        <v>0</v>
      </c>
      <c r="R913" s="9">
        <v>6604</v>
      </c>
      <c r="S913" s="25">
        <f>S914</f>
        <v>0</v>
      </c>
      <c r="T913" s="25"/>
      <c r="U913" s="25"/>
      <c r="V913" s="25">
        <f>V914</f>
        <v>0</v>
      </c>
      <c r="W913" s="9">
        <v>6604</v>
      </c>
      <c r="X913" s="2"/>
    </row>
    <row r="914" spans="1:24" ht="25.5" outlineLevel="4">
      <c r="A914" s="7" t="s">
        <v>630</v>
      </c>
      <c r="B914" s="8" t="s">
        <v>78</v>
      </c>
      <c r="C914" s="8" t="s">
        <v>78</v>
      </c>
      <c r="D914" s="8" t="s">
        <v>632</v>
      </c>
      <c r="E914" s="8"/>
      <c r="F914" s="25">
        <f>F915</f>
        <v>7904</v>
      </c>
      <c r="G914" s="25"/>
      <c r="H914" s="25"/>
      <c r="I914" s="25"/>
      <c r="J914" s="25"/>
      <c r="K914" s="50">
        <f>K915</f>
        <v>4518.5300000000007</v>
      </c>
      <c r="L914" s="9">
        <v>6604</v>
      </c>
      <c r="M914" s="35">
        <f t="shared" si="540"/>
        <v>2085.4699999999993</v>
      </c>
      <c r="N914" s="25">
        <f>N915</f>
        <v>0</v>
      </c>
      <c r="O914" s="25"/>
      <c r="P914" s="25"/>
      <c r="Q914" s="25">
        <f>Q915</f>
        <v>0</v>
      </c>
      <c r="R914" s="9">
        <v>6604</v>
      </c>
      <c r="S914" s="25">
        <f>S915</f>
        <v>0</v>
      </c>
      <c r="T914" s="25"/>
      <c r="U914" s="25"/>
      <c r="V914" s="25">
        <f>V915</f>
        <v>0</v>
      </c>
      <c r="W914" s="9">
        <v>6604</v>
      </c>
      <c r="X914" s="2"/>
    </row>
    <row r="915" spans="1:24" outlineLevel="5">
      <c r="A915" s="7" t="s">
        <v>332</v>
      </c>
      <c r="B915" s="8" t="s">
        <v>78</v>
      </c>
      <c r="C915" s="8" t="s">
        <v>78</v>
      </c>
      <c r="D915" s="8" t="s">
        <v>632</v>
      </c>
      <c r="E915" s="8"/>
      <c r="F915" s="25">
        <f>F916</f>
        <v>7904</v>
      </c>
      <c r="G915" s="25"/>
      <c r="H915" s="25"/>
      <c r="I915" s="25"/>
      <c r="J915" s="25"/>
      <c r="K915" s="50">
        <f>K916</f>
        <v>4518.5300000000007</v>
      </c>
      <c r="L915" s="9">
        <v>6604</v>
      </c>
      <c r="M915" s="35">
        <f t="shared" si="540"/>
        <v>2085.4699999999993</v>
      </c>
      <c r="N915" s="25">
        <f>N916</f>
        <v>0</v>
      </c>
      <c r="O915" s="25"/>
      <c r="P915" s="25"/>
      <c r="Q915" s="25">
        <f>Q916</f>
        <v>0</v>
      </c>
      <c r="R915" s="9">
        <v>6604</v>
      </c>
      <c r="S915" s="25">
        <f>S916</f>
        <v>0</v>
      </c>
      <c r="T915" s="25"/>
      <c r="U915" s="25"/>
      <c r="V915" s="25">
        <f>V916</f>
        <v>0</v>
      </c>
      <c r="W915" s="9">
        <v>6604</v>
      </c>
      <c r="X915" s="2"/>
    </row>
    <row r="916" spans="1:24" ht="25.5" outlineLevel="6">
      <c r="A916" s="7" t="s">
        <v>67</v>
      </c>
      <c r="B916" s="8" t="s">
        <v>78</v>
      </c>
      <c r="C916" s="8" t="s">
        <v>78</v>
      </c>
      <c r="D916" s="8" t="s">
        <v>632</v>
      </c>
      <c r="E916" s="8" t="s">
        <v>68</v>
      </c>
      <c r="F916" s="25">
        <v>7904</v>
      </c>
      <c r="G916" s="25"/>
      <c r="H916" s="25">
        <v>-1300</v>
      </c>
      <c r="I916" s="25">
        <v>-2085.4699999999998</v>
      </c>
      <c r="J916" s="25"/>
      <c r="K916" s="50">
        <f t="shared" ref="K916" si="579">SUM(F916:J916)</f>
        <v>4518.5300000000007</v>
      </c>
      <c r="L916" s="9">
        <v>6604</v>
      </c>
      <c r="M916" s="35">
        <f t="shared" si="540"/>
        <v>2085.4699999999993</v>
      </c>
      <c r="N916" s="25"/>
      <c r="O916" s="25"/>
      <c r="P916" s="25"/>
      <c r="Q916" s="30">
        <f t="shared" ref="Q916" si="580">SUM(N916:P916)</f>
        <v>0</v>
      </c>
      <c r="R916" s="9">
        <v>6604</v>
      </c>
      <c r="S916" s="25"/>
      <c r="T916" s="25"/>
      <c r="U916" s="25"/>
      <c r="V916" s="30">
        <f t="shared" ref="V916" si="581">SUM(S916:U916)</f>
        <v>0</v>
      </c>
      <c r="W916" s="9">
        <v>6604</v>
      </c>
      <c r="X916" s="2"/>
    </row>
    <row r="917" spans="1:24" s="18" customFormat="1" ht="14.25">
      <c r="A917" s="14" t="s">
        <v>633</v>
      </c>
      <c r="B917" s="15"/>
      <c r="C917" s="15"/>
      <c r="D917" s="15" t="s">
        <v>634</v>
      </c>
      <c r="E917" s="15"/>
      <c r="F917" s="24">
        <f>F918+F931</f>
        <v>110285.09999999999</v>
      </c>
      <c r="G917" s="24"/>
      <c r="H917" s="24"/>
      <c r="I917" s="24"/>
      <c r="J917" s="24"/>
      <c r="K917" s="49">
        <f>K918+K931</f>
        <v>109947.81</v>
      </c>
      <c r="L917" s="16">
        <v>109947.80566</v>
      </c>
      <c r="M917" s="35">
        <f t="shared" ref="M917:M980" si="582">L917-K917</f>
        <v>-4.3399999995017424E-3</v>
      </c>
      <c r="N917" s="24">
        <f>N918+N931</f>
        <v>0</v>
      </c>
      <c r="O917" s="24"/>
      <c r="P917" s="24"/>
      <c r="Q917" s="24">
        <f>Q918+Q931</f>
        <v>0</v>
      </c>
      <c r="R917" s="16">
        <v>91367.130999999994</v>
      </c>
      <c r="S917" s="24">
        <f>S918+S931</f>
        <v>0</v>
      </c>
      <c r="T917" s="24"/>
      <c r="U917" s="24"/>
      <c r="V917" s="24">
        <f>V918+V931</f>
        <v>0</v>
      </c>
      <c r="W917" s="16">
        <v>91625.959000000003</v>
      </c>
      <c r="X917" s="17"/>
    </row>
    <row r="918" spans="1:24" outlineLevel="1">
      <c r="A918" s="7" t="s">
        <v>635</v>
      </c>
      <c r="B918" s="8"/>
      <c r="C918" s="8"/>
      <c r="D918" s="8" t="s">
        <v>636</v>
      </c>
      <c r="E918" s="8"/>
      <c r="F918" s="25">
        <f>F919</f>
        <v>17271.95</v>
      </c>
      <c r="G918" s="25"/>
      <c r="H918" s="25"/>
      <c r="I918" s="25"/>
      <c r="J918" s="25"/>
      <c r="K918" s="50">
        <f>K919</f>
        <v>16896.36</v>
      </c>
      <c r="L918" s="9">
        <v>16896.36</v>
      </c>
      <c r="M918" s="35">
        <f t="shared" si="582"/>
        <v>0</v>
      </c>
      <c r="N918" s="25">
        <f>N919</f>
        <v>0</v>
      </c>
      <c r="O918" s="25"/>
      <c r="P918" s="25"/>
      <c r="Q918" s="25">
        <f>Q919</f>
        <v>0</v>
      </c>
      <c r="R918" s="9">
        <v>0</v>
      </c>
      <c r="S918" s="25">
        <f>S919</f>
        <v>0</v>
      </c>
      <c r="T918" s="25"/>
      <c r="U918" s="25"/>
      <c r="V918" s="25">
        <f>V919</f>
        <v>0</v>
      </c>
      <c r="W918" s="9">
        <v>0</v>
      </c>
      <c r="X918" s="2"/>
    </row>
    <row r="919" spans="1:24" outlineLevel="2">
      <c r="A919" s="7" t="s">
        <v>635</v>
      </c>
      <c r="B919" s="8"/>
      <c r="C919" s="8"/>
      <c r="D919" s="8" t="s">
        <v>637</v>
      </c>
      <c r="E919" s="8"/>
      <c r="F919" s="25">
        <f>F920</f>
        <v>17271.95</v>
      </c>
      <c r="G919" s="25"/>
      <c r="H919" s="25"/>
      <c r="I919" s="25"/>
      <c r="J919" s="25"/>
      <c r="K919" s="50">
        <f>K920</f>
        <v>16896.36</v>
      </c>
      <c r="L919" s="9">
        <v>16896.36</v>
      </c>
      <c r="M919" s="35">
        <f t="shared" si="582"/>
        <v>0</v>
      </c>
      <c r="N919" s="25">
        <f>N920</f>
        <v>0</v>
      </c>
      <c r="O919" s="25"/>
      <c r="P919" s="25"/>
      <c r="Q919" s="25">
        <f>Q920</f>
        <v>0</v>
      </c>
      <c r="R919" s="9">
        <v>0</v>
      </c>
      <c r="S919" s="25">
        <f>S920</f>
        <v>0</v>
      </c>
      <c r="T919" s="25"/>
      <c r="U919" s="25"/>
      <c r="V919" s="25">
        <f>V920</f>
        <v>0</v>
      </c>
      <c r="W919" s="9">
        <v>0</v>
      </c>
      <c r="X919" s="2"/>
    </row>
    <row r="920" spans="1:24" ht="25.5" outlineLevel="3">
      <c r="A920" s="7" t="s">
        <v>638</v>
      </c>
      <c r="B920" s="8"/>
      <c r="C920" s="8"/>
      <c r="D920" s="8" t="s">
        <v>639</v>
      </c>
      <c r="E920" s="8"/>
      <c r="F920" s="25">
        <f>F921+F924+F927</f>
        <v>17271.95</v>
      </c>
      <c r="G920" s="25"/>
      <c r="H920" s="25"/>
      <c r="I920" s="25"/>
      <c r="J920" s="25"/>
      <c r="K920" s="50">
        <f>K921+K924+K927</f>
        <v>16896.36</v>
      </c>
      <c r="L920" s="9">
        <v>16896.36</v>
      </c>
      <c r="M920" s="35">
        <f t="shared" si="582"/>
        <v>0</v>
      </c>
      <c r="N920" s="25">
        <f>N921+N924+N927</f>
        <v>0</v>
      </c>
      <c r="O920" s="25"/>
      <c r="P920" s="25"/>
      <c r="Q920" s="25">
        <f>Q921+Q924+Q927</f>
        <v>0</v>
      </c>
      <c r="R920" s="9">
        <v>0</v>
      </c>
      <c r="S920" s="25">
        <f>S921+S924+S927</f>
        <v>0</v>
      </c>
      <c r="T920" s="25"/>
      <c r="U920" s="25"/>
      <c r="V920" s="25">
        <f>V921+V924+V927</f>
        <v>0</v>
      </c>
      <c r="W920" s="9">
        <v>0</v>
      </c>
      <c r="X920" s="2"/>
    </row>
    <row r="921" spans="1:24" outlineLevel="4">
      <c r="A921" s="7" t="s">
        <v>320</v>
      </c>
      <c r="B921" s="8" t="s">
        <v>19</v>
      </c>
      <c r="C921" s="8" t="s">
        <v>321</v>
      </c>
      <c r="D921" s="8" t="s">
        <v>639</v>
      </c>
      <c r="E921" s="8"/>
      <c r="F921" s="25">
        <f>F922</f>
        <v>324.55</v>
      </c>
      <c r="G921" s="25"/>
      <c r="H921" s="25"/>
      <c r="I921" s="25"/>
      <c r="J921" s="25"/>
      <c r="K921" s="50">
        <f>K922</f>
        <v>376.55</v>
      </c>
      <c r="L921" s="9">
        <v>376.55</v>
      </c>
      <c r="M921" s="35">
        <f t="shared" si="582"/>
        <v>0</v>
      </c>
      <c r="N921" s="25">
        <f>N922</f>
        <v>0</v>
      </c>
      <c r="O921" s="25"/>
      <c r="P921" s="25"/>
      <c r="Q921" s="25">
        <f>Q922</f>
        <v>0</v>
      </c>
      <c r="R921" s="9">
        <v>0</v>
      </c>
      <c r="S921" s="25">
        <f>S922</f>
        <v>0</v>
      </c>
      <c r="T921" s="25"/>
      <c r="U921" s="25"/>
      <c r="V921" s="25">
        <f>V922</f>
        <v>0</v>
      </c>
      <c r="W921" s="9">
        <v>0</v>
      </c>
      <c r="X921" s="2"/>
    </row>
    <row r="922" spans="1:24" outlineLevel="5">
      <c r="A922" s="7" t="s">
        <v>322</v>
      </c>
      <c r="B922" s="8" t="s">
        <v>19</v>
      </c>
      <c r="C922" s="8" t="s">
        <v>321</v>
      </c>
      <c r="D922" s="8" t="s">
        <v>639</v>
      </c>
      <c r="E922" s="8"/>
      <c r="F922" s="25">
        <f>F923</f>
        <v>324.55</v>
      </c>
      <c r="G922" s="25"/>
      <c r="H922" s="25"/>
      <c r="I922" s="25"/>
      <c r="J922" s="25"/>
      <c r="K922" s="50">
        <f>K923</f>
        <v>376.55</v>
      </c>
      <c r="L922" s="9">
        <v>376.55</v>
      </c>
      <c r="M922" s="35">
        <f t="shared" si="582"/>
        <v>0</v>
      </c>
      <c r="N922" s="25">
        <f>N923</f>
        <v>0</v>
      </c>
      <c r="O922" s="25"/>
      <c r="P922" s="25"/>
      <c r="Q922" s="25">
        <f>Q923</f>
        <v>0</v>
      </c>
      <c r="R922" s="9">
        <v>0</v>
      </c>
      <c r="S922" s="25">
        <f>S923</f>
        <v>0</v>
      </c>
      <c r="T922" s="25"/>
      <c r="U922" s="25"/>
      <c r="V922" s="25">
        <f>V923</f>
        <v>0</v>
      </c>
      <c r="W922" s="9">
        <v>0</v>
      </c>
      <c r="X922" s="2"/>
    </row>
    <row r="923" spans="1:24" outlineLevel="6">
      <c r="A923" s="7" t="s">
        <v>640</v>
      </c>
      <c r="B923" s="8" t="s">
        <v>19</v>
      </c>
      <c r="C923" s="8" t="s">
        <v>321</v>
      </c>
      <c r="D923" s="8" t="s">
        <v>639</v>
      </c>
      <c r="E923" s="8" t="s">
        <v>641</v>
      </c>
      <c r="F923" s="25">
        <v>324.55</v>
      </c>
      <c r="G923" s="25">
        <v>52</v>
      </c>
      <c r="H923" s="25"/>
      <c r="I923" s="25"/>
      <c r="J923" s="25"/>
      <c r="K923" s="50">
        <f t="shared" ref="K923" si="583">SUM(F923:J923)</f>
        <v>376.55</v>
      </c>
      <c r="L923" s="9">
        <v>376.55</v>
      </c>
      <c r="M923" s="35">
        <f t="shared" si="582"/>
        <v>0</v>
      </c>
      <c r="N923" s="25"/>
      <c r="O923" s="25"/>
      <c r="P923" s="25"/>
      <c r="Q923" s="30">
        <f t="shared" ref="Q923" si="584">SUM(N923:P923)</f>
        <v>0</v>
      </c>
      <c r="R923" s="9">
        <v>0</v>
      </c>
      <c r="S923" s="25"/>
      <c r="T923" s="25"/>
      <c r="U923" s="25"/>
      <c r="V923" s="30">
        <f t="shared" ref="V923" si="585">SUM(S923:U923)</f>
        <v>0</v>
      </c>
      <c r="W923" s="9">
        <v>0</v>
      </c>
      <c r="X923" s="2"/>
    </row>
    <row r="924" spans="1:24" outlineLevel="4">
      <c r="A924" s="7" t="s">
        <v>17</v>
      </c>
      <c r="B924" s="8" t="s">
        <v>18</v>
      </c>
      <c r="C924" s="8" t="s">
        <v>19</v>
      </c>
      <c r="D924" s="8" t="s">
        <v>639</v>
      </c>
      <c r="E924" s="8"/>
      <c r="F924" s="25">
        <f>F925</f>
        <v>486.9</v>
      </c>
      <c r="G924" s="25"/>
      <c r="H924" s="25"/>
      <c r="I924" s="25"/>
      <c r="J924" s="25"/>
      <c r="K924" s="50">
        <f>K925</f>
        <v>486.9</v>
      </c>
      <c r="L924" s="9">
        <v>486.9</v>
      </c>
      <c r="M924" s="35">
        <f t="shared" si="582"/>
        <v>0</v>
      </c>
      <c r="N924" s="25">
        <f>N925</f>
        <v>0</v>
      </c>
      <c r="O924" s="25"/>
      <c r="P924" s="25"/>
      <c r="Q924" s="25">
        <f>Q925</f>
        <v>0</v>
      </c>
      <c r="R924" s="9">
        <v>0</v>
      </c>
      <c r="S924" s="25">
        <f>S925</f>
        <v>0</v>
      </c>
      <c r="T924" s="25"/>
      <c r="U924" s="25"/>
      <c r="V924" s="25">
        <f>V925</f>
        <v>0</v>
      </c>
      <c r="W924" s="9">
        <v>0</v>
      </c>
      <c r="X924" s="2"/>
    </row>
    <row r="925" spans="1:24" outlineLevel="5">
      <c r="A925" s="7" t="s">
        <v>20</v>
      </c>
      <c r="B925" s="8" t="s">
        <v>18</v>
      </c>
      <c r="C925" s="8" t="s">
        <v>19</v>
      </c>
      <c r="D925" s="8" t="s">
        <v>639</v>
      </c>
      <c r="E925" s="8"/>
      <c r="F925" s="25">
        <f>F926</f>
        <v>486.9</v>
      </c>
      <c r="G925" s="25"/>
      <c r="H925" s="25"/>
      <c r="I925" s="25"/>
      <c r="J925" s="25"/>
      <c r="K925" s="50">
        <f>K926</f>
        <v>486.9</v>
      </c>
      <c r="L925" s="9">
        <v>486.9</v>
      </c>
      <c r="M925" s="35">
        <f t="shared" si="582"/>
        <v>0</v>
      </c>
      <c r="N925" s="25">
        <f>N926</f>
        <v>0</v>
      </c>
      <c r="O925" s="25"/>
      <c r="P925" s="25"/>
      <c r="Q925" s="25">
        <f>Q926</f>
        <v>0</v>
      </c>
      <c r="R925" s="9">
        <v>0</v>
      </c>
      <c r="S925" s="25">
        <f>S926</f>
        <v>0</v>
      </c>
      <c r="T925" s="25"/>
      <c r="U925" s="25"/>
      <c r="V925" s="25">
        <f>V926</f>
        <v>0</v>
      </c>
      <c r="W925" s="9">
        <v>0</v>
      </c>
      <c r="X925" s="2"/>
    </row>
    <row r="926" spans="1:24" ht="25.5" outlineLevel="6">
      <c r="A926" s="7" t="s">
        <v>67</v>
      </c>
      <c r="B926" s="8" t="s">
        <v>18</v>
      </c>
      <c r="C926" s="8" t="s">
        <v>19</v>
      </c>
      <c r="D926" s="8" t="s">
        <v>639</v>
      </c>
      <c r="E926" s="8" t="s">
        <v>68</v>
      </c>
      <c r="F926" s="25">
        <v>486.9</v>
      </c>
      <c r="G926" s="25"/>
      <c r="H926" s="25"/>
      <c r="I926" s="25"/>
      <c r="J926" s="25"/>
      <c r="K926" s="50">
        <f t="shared" ref="K926" si="586">SUM(F926:J926)</f>
        <v>486.9</v>
      </c>
      <c r="L926" s="9">
        <v>486.9</v>
      </c>
      <c r="M926" s="35">
        <f t="shared" si="582"/>
        <v>0</v>
      </c>
      <c r="N926" s="25"/>
      <c r="O926" s="25"/>
      <c r="P926" s="25"/>
      <c r="Q926" s="30">
        <f t="shared" ref="Q926" si="587">SUM(N926:P926)</f>
        <v>0</v>
      </c>
      <c r="R926" s="9">
        <v>0</v>
      </c>
      <c r="S926" s="25"/>
      <c r="T926" s="25"/>
      <c r="U926" s="25"/>
      <c r="V926" s="30">
        <f t="shared" ref="V926" si="588">SUM(S926:U926)</f>
        <v>0</v>
      </c>
      <c r="W926" s="9">
        <v>0</v>
      </c>
      <c r="X926" s="2"/>
    </row>
    <row r="927" spans="1:24" outlineLevel="4">
      <c r="A927" s="7" t="s">
        <v>374</v>
      </c>
      <c r="B927" s="8" t="s">
        <v>375</v>
      </c>
      <c r="C927" s="8" t="s">
        <v>19</v>
      </c>
      <c r="D927" s="8" t="s">
        <v>639</v>
      </c>
      <c r="E927" s="8"/>
      <c r="F927" s="25">
        <f>F928</f>
        <v>16460.5</v>
      </c>
      <c r="G927" s="25"/>
      <c r="H927" s="25"/>
      <c r="I927" s="25"/>
      <c r="J927" s="25"/>
      <c r="K927" s="50">
        <f>K928</f>
        <v>16032.91</v>
      </c>
      <c r="L927" s="9">
        <v>16032.91</v>
      </c>
      <c r="M927" s="35">
        <f t="shared" si="582"/>
        <v>0</v>
      </c>
      <c r="N927" s="25">
        <f>N928</f>
        <v>0</v>
      </c>
      <c r="O927" s="25"/>
      <c r="P927" s="25"/>
      <c r="Q927" s="25">
        <f>Q928</f>
        <v>0</v>
      </c>
      <c r="R927" s="9">
        <v>0</v>
      </c>
      <c r="S927" s="25">
        <f>S928</f>
        <v>0</v>
      </c>
      <c r="T927" s="25"/>
      <c r="U927" s="25"/>
      <c r="V927" s="25">
        <f>V928</f>
        <v>0</v>
      </c>
      <c r="W927" s="9">
        <v>0</v>
      </c>
      <c r="X927" s="2"/>
    </row>
    <row r="928" spans="1:24" outlineLevel="5">
      <c r="A928" s="7" t="s">
        <v>376</v>
      </c>
      <c r="B928" s="8" t="s">
        <v>375</v>
      </c>
      <c r="C928" s="8" t="s">
        <v>19</v>
      </c>
      <c r="D928" s="8" t="s">
        <v>639</v>
      </c>
      <c r="E928" s="8"/>
      <c r="F928" s="25">
        <f>F929+F930</f>
        <v>16460.5</v>
      </c>
      <c r="G928" s="25"/>
      <c r="H928" s="25"/>
      <c r="I928" s="25"/>
      <c r="J928" s="25"/>
      <c r="K928" s="50">
        <f>K929+K930</f>
        <v>16032.91</v>
      </c>
      <c r="L928" s="9">
        <v>16032.91</v>
      </c>
      <c r="M928" s="35">
        <f t="shared" si="582"/>
        <v>0</v>
      </c>
      <c r="N928" s="25">
        <f>N929+N930</f>
        <v>0</v>
      </c>
      <c r="O928" s="25"/>
      <c r="P928" s="25"/>
      <c r="Q928" s="25">
        <f>Q929+Q930</f>
        <v>0</v>
      </c>
      <c r="R928" s="9">
        <v>0</v>
      </c>
      <c r="S928" s="25">
        <f>S929+S930</f>
        <v>0</v>
      </c>
      <c r="T928" s="25"/>
      <c r="U928" s="25"/>
      <c r="V928" s="25">
        <f>V929+V930</f>
        <v>0</v>
      </c>
      <c r="W928" s="9">
        <v>0</v>
      </c>
      <c r="X928" s="2"/>
    </row>
    <row r="929" spans="1:24" outlineLevel="6">
      <c r="A929" s="7" t="s">
        <v>384</v>
      </c>
      <c r="B929" s="8" t="s">
        <v>375</v>
      </c>
      <c r="C929" s="8" t="s">
        <v>19</v>
      </c>
      <c r="D929" s="8" t="s">
        <v>639</v>
      </c>
      <c r="E929" s="8" t="s">
        <v>385</v>
      </c>
      <c r="F929" s="25">
        <v>13039.2</v>
      </c>
      <c r="G929" s="25">
        <v>-420.59</v>
      </c>
      <c r="H929" s="25"/>
      <c r="I929" s="25"/>
      <c r="J929" s="25"/>
      <c r="K929" s="50">
        <f t="shared" ref="K929:K930" si="589">SUM(F929:J929)</f>
        <v>12618.61</v>
      </c>
      <c r="L929" s="9">
        <v>12618.61</v>
      </c>
      <c r="M929" s="35">
        <f t="shared" si="582"/>
        <v>0</v>
      </c>
      <c r="N929" s="25"/>
      <c r="O929" s="25"/>
      <c r="P929" s="25"/>
      <c r="Q929" s="30">
        <f t="shared" ref="Q929:Q930" si="590">SUM(N929:P929)</f>
        <v>0</v>
      </c>
      <c r="R929" s="9">
        <v>0</v>
      </c>
      <c r="S929" s="25"/>
      <c r="T929" s="25"/>
      <c r="U929" s="25"/>
      <c r="V929" s="30">
        <f t="shared" ref="V929:V930" si="591">SUM(S929:U929)</f>
        <v>0</v>
      </c>
      <c r="W929" s="9">
        <v>0</v>
      </c>
      <c r="X929" s="2"/>
    </row>
    <row r="930" spans="1:24" outlineLevel="6">
      <c r="A930" s="7" t="s">
        <v>640</v>
      </c>
      <c r="B930" s="8" t="s">
        <v>375</v>
      </c>
      <c r="C930" s="8" t="s">
        <v>19</v>
      </c>
      <c r="D930" s="8" t="s">
        <v>639</v>
      </c>
      <c r="E930" s="8" t="s">
        <v>641</v>
      </c>
      <c r="F930" s="25">
        <v>3421.3</v>
      </c>
      <c r="G930" s="25">
        <v>-7</v>
      </c>
      <c r="H930" s="25"/>
      <c r="I930" s="25"/>
      <c r="J930" s="25"/>
      <c r="K930" s="50">
        <f t="shared" si="589"/>
        <v>3414.3</v>
      </c>
      <c r="L930" s="9">
        <v>3414.3</v>
      </c>
      <c r="M930" s="35">
        <f t="shared" si="582"/>
        <v>0</v>
      </c>
      <c r="N930" s="25"/>
      <c r="O930" s="25"/>
      <c r="P930" s="25"/>
      <c r="Q930" s="30">
        <f t="shared" si="590"/>
        <v>0</v>
      </c>
      <c r="R930" s="9">
        <v>0</v>
      </c>
      <c r="S930" s="25"/>
      <c r="T930" s="25"/>
      <c r="U930" s="25"/>
      <c r="V930" s="30">
        <f t="shared" si="591"/>
        <v>0</v>
      </c>
      <c r="W930" s="9">
        <v>0</v>
      </c>
      <c r="X930" s="2"/>
    </row>
    <row r="931" spans="1:24" outlineLevel="1">
      <c r="A931" s="7" t="s">
        <v>642</v>
      </c>
      <c r="B931" s="8"/>
      <c r="C931" s="8"/>
      <c r="D931" s="8" t="s">
        <v>643</v>
      </c>
      <c r="E931" s="8"/>
      <c r="F931" s="25">
        <f>F932+F968+F1013</f>
        <v>93013.15</v>
      </c>
      <c r="G931" s="25"/>
      <c r="H931" s="25"/>
      <c r="I931" s="25"/>
      <c r="J931" s="25"/>
      <c r="K931" s="50">
        <f>K932+K968+K1013</f>
        <v>93051.45</v>
      </c>
      <c r="L931" s="9">
        <v>93051.445659999998</v>
      </c>
      <c r="M931" s="35">
        <f t="shared" si="582"/>
        <v>-4.3399999995017424E-3</v>
      </c>
      <c r="N931" s="25">
        <f>N932+N968+N1013</f>
        <v>0</v>
      </c>
      <c r="O931" s="25"/>
      <c r="P931" s="25"/>
      <c r="Q931" s="25">
        <f>Q932+Q968+Q1013</f>
        <v>0</v>
      </c>
      <c r="R931" s="9">
        <v>91367.130999999994</v>
      </c>
      <c r="S931" s="25">
        <f>S932+S968+S1013</f>
        <v>0</v>
      </c>
      <c r="T931" s="25"/>
      <c r="U931" s="25"/>
      <c r="V931" s="25">
        <f>V932+V968+V1013</f>
        <v>0</v>
      </c>
      <c r="W931" s="9">
        <v>91625.959000000003</v>
      </c>
      <c r="X931" s="2"/>
    </row>
    <row r="932" spans="1:24" outlineLevel="2">
      <c r="A932" s="7" t="s">
        <v>644</v>
      </c>
      <c r="B932" s="8"/>
      <c r="C932" s="8"/>
      <c r="D932" s="8" t="s">
        <v>645</v>
      </c>
      <c r="E932" s="8"/>
      <c r="F932" s="25">
        <f>F933+F938+F942+F946+F950+F961</f>
        <v>43899.51</v>
      </c>
      <c r="G932" s="25"/>
      <c r="H932" s="25"/>
      <c r="I932" s="25"/>
      <c r="J932" s="25"/>
      <c r="K932" s="50">
        <f>K933+K938+K942+K946+K950+K961</f>
        <v>43443.81</v>
      </c>
      <c r="L932" s="9">
        <v>43443.81</v>
      </c>
      <c r="M932" s="35">
        <f t="shared" si="582"/>
        <v>0</v>
      </c>
      <c r="N932" s="25">
        <f>N933+N938+N942+N946+N950+N961</f>
        <v>0</v>
      </c>
      <c r="O932" s="25"/>
      <c r="P932" s="25"/>
      <c r="Q932" s="25">
        <f>Q933+Q938+Q942+Q946+Q950+Q961</f>
        <v>0</v>
      </c>
      <c r="R932" s="9">
        <v>43546.95</v>
      </c>
      <c r="S932" s="25">
        <f>S933+S938+S942+S946+S950+S961</f>
        <v>0</v>
      </c>
      <c r="T932" s="25"/>
      <c r="U932" s="25"/>
      <c r="V932" s="25">
        <f>V933+V938+V942+V946+V950+V961</f>
        <v>0</v>
      </c>
      <c r="W932" s="9">
        <v>43573.578000000001</v>
      </c>
      <c r="X932" s="2"/>
    </row>
    <row r="933" spans="1:24" ht="89.25" outlineLevel="3">
      <c r="A933" s="7" t="s">
        <v>646</v>
      </c>
      <c r="B933" s="8"/>
      <c r="C933" s="8"/>
      <c r="D933" s="8" t="s">
        <v>647</v>
      </c>
      <c r="E933" s="8"/>
      <c r="F933" s="25">
        <f>F934</f>
        <v>885.4</v>
      </c>
      <c r="G933" s="25"/>
      <c r="H933" s="25"/>
      <c r="I933" s="25"/>
      <c r="J933" s="25"/>
      <c r="K933" s="50">
        <f>K934</f>
        <v>885.4</v>
      </c>
      <c r="L933" s="9">
        <v>885.4</v>
      </c>
      <c r="M933" s="35">
        <f t="shared" si="582"/>
        <v>0</v>
      </c>
      <c r="N933" s="25">
        <f>N934</f>
        <v>0</v>
      </c>
      <c r="O933" s="25"/>
      <c r="P933" s="25"/>
      <c r="Q933" s="25">
        <f>Q934</f>
        <v>0</v>
      </c>
      <c r="R933" s="9">
        <v>912</v>
      </c>
      <c r="S933" s="25">
        <f>S934</f>
        <v>0</v>
      </c>
      <c r="T933" s="25"/>
      <c r="U933" s="25"/>
      <c r="V933" s="25">
        <f>V934</f>
        <v>0</v>
      </c>
      <c r="W933" s="9">
        <v>938.6</v>
      </c>
      <c r="X933" s="2"/>
    </row>
    <row r="934" spans="1:24" outlineLevel="4">
      <c r="A934" s="7" t="s">
        <v>320</v>
      </c>
      <c r="B934" s="8" t="s">
        <v>19</v>
      </c>
      <c r="C934" s="8" t="s">
        <v>321</v>
      </c>
      <c r="D934" s="8" t="s">
        <v>647</v>
      </c>
      <c r="E934" s="8"/>
      <c r="F934" s="25">
        <f>F935</f>
        <v>885.4</v>
      </c>
      <c r="G934" s="25"/>
      <c r="H934" s="25"/>
      <c r="I934" s="25"/>
      <c r="J934" s="25"/>
      <c r="K934" s="50">
        <f>K935</f>
        <v>885.4</v>
      </c>
      <c r="L934" s="9">
        <v>885.4</v>
      </c>
      <c r="M934" s="35">
        <f t="shared" si="582"/>
        <v>0</v>
      </c>
      <c r="N934" s="25">
        <f>N935</f>
        <v>0</v>
      </c>
      <c r="O934" s="25"/>
      <c r="P934" s="25"/>
      <c r="Q934" s="25">
        <f>Q935</f>
        <v>0</v>
      </c>
      <c r="R934" s="9">
        <v>912</v>
      </c>
      <c r="S934" s="25">
        <f>S935</f>
        <v>0</v>
      </c>
      <c r="T934" s="25"/>
      <c r="U934" s="25"/>
      <c r="V934" s="25">
        <f>V935</f>
        <v>0</v>
      </c>
      <c r="W934" s="9">
        <v>938.6</v>
      </c>
      <c r="X934" s="2"/>
    </row>
    <row r="935" spans="1:24" outlineLevel="5">
      <c r="A935" s="7" t="s">
        <v>322</v>
      </c>
      <c r="B935" s="8" t="s">
        <v>19</v>
      </c>
      <c r="C935" s="8" t="s">
        <v>321</v>
      </c>
      <c r="D935" s="8" t="s">
        <v>647</v>
      </c>
      <c r="E935" s="8"/>
      <c r="F935" s="25">
        <f>F936+F937</f>
        <v>885.4</v>
      </c>
      <c r="G935" s="25"/>
      <c r="H935" s="25"/>
      <c r="I935" s="25"/>
      <c r="J935" s="25"/>
      <c r="K935" s="50">
        <f>K936+K937</f>
        <v>885.4</v>
      </c>
      <c r="L935" s="9">
        <v>885.4</v>
      </c>
      <c r="M935" s="35">
        <f t="shared" si="582"/>
        <v>0</v>
      </c>
      <c r="N935" s="25">
        <f>N936+N937</f>
        <v>0</v>
      </c>
      <c r="O935" s="25"/>
      <c r="P935" s="25"/>
      <c r="Q935" s="25">
        <f>Q936+Q937</f>
        <v>0</v>
      </c>
      <c r="R935" s="9">
        <v>912</v>
      </c>
      <c r="S935" s="25">
        <f>S936+S937</f>
        <v>0</v>
      </c>
      <c r="T935" s="25"/>
      <c r="U935" s="25"/>
      <c r="V935" s="25">
        <f>V936+V937</f>
        <v>0</v>
      </c>
      <c r="W935" s="9">
        <v>938.6</v>
      </c>
      <c r="X935" s="2"/>
    </row>
    <row r="936" spans="1:24" ht="25.5" outlineLevel="6">
      <c r="A936" s="7" t="s">
        <v>110</v>
      </c>
      <c r="B936" s="8" t="s">
        <v>19</v>
      </c>
      <c r="C936" s="8" t="s">
        <v>321</v>
      </c>
      <c r="D936" s="8" t="s">
        <v>647</v>
      </c>
      <c r="E936" s="8" t="s">
        <v>111</v>
      </c>
      <c r="F936" s="25">
        <v>833.73</v>
      </c>
      <c r="G936" s="25"/>
      <c r="H936" s="25"/>
      <c r="I936" s="25"/>
      <c r="J936" s="25"/>
      <c r="K936" s="50">
        <f t="shared" ref="K936:K937" si="592">SUM(F936:J936)</f>
        <v>833.73</v>
      </c>
      <c r="L936" s="9">
        <v>833.73</v>
      </c>
      <c r="M936" s="35">
        <f t="shared" si="582"/>
        <v>0</v>
      </c>
      <c r="N936" s="25"/>
      <c r="O936" s="25"/>
      <c r="P936" s="25"/>
      <c r="Q936" s="30">
        <f t="shared" ref="Q936:Q937" si="593">SUM(N936:P936)</f>
        <v>0</v>
      </c>
      <c r="R936" s="9">
        <v>853.25</v>
      </c>
      <c r="S936" s="25"/>
      <c r="T936" s="25"/>
      <c r="U936" s="25"/>
      <c r="V936" s="30">
        <f t="shared" ref="V936:V937" si="594">SUM(S936:U936)</f>
        <v>0</v>
      </c>
      <c r="W936" s="9">
        <v>892.31</v>
      </c>
      <c r="X936" s="2"/>
    </row>
    <row r="937" spans="1:24" ht="25.5" outlineLevel="6">
      <c r="A937" s="7" t="s">
        <v>67</v>
      </c>
      <c r="B937" s="8" t="s">
        <v>19</v>
      </c>
      <c r="C937" s="8" t="s">
        <v>321</v>
      </c>
      <c r="D937" s="8" t="s">
        <v>647</v>
      </c>
      <c r="E937" s="8" t="s">
        <v>68</v>
      </c>
      <c r="F937" s="25">
        <v>51.67</v>
      </c>
      <c r="G937" s="25"/>
      <c r="H937" s="25"/>
      <c r="I937" s="25"/>
      <c r="J937" s="25"/>
      <c r="K937" s="50">
        <f t="shared" si="592"/>
        <v>51.67</v>
      </c>
      <c r="L937" s="9">
        <v>51.67</v>
      </c>
      <c r="M937" s="35">
        <f t="shared" si="582"/>
        <v>0</v>
      </c>
      <c r="N937" s="25"/>
      <c r="O937" s="25"/>
      <c r="P937" s="25"/>
      <c r="Q937" s="30">
        <f t="shared" si="593"/>
        <v>0</v>
      </c>
      <c r="R937" s="9">
        <v>58.75</v>
      </c>
      <c r="S937" s="25"/>
      <c r="T937" s="25"/>
      <c r="U937" s="25"/>
      <c r="V937" s="30">
        <f t="shared" si="594"/>
        <v>0</v>
      </c>
      <c r="W937" s="9">
        <v>46.29</v>
      </c>
      <c r="X937" s="2"/>
    </row>
    <row r="938" spans="1:24" ht="25.5" outlineLevel="3">
      <c r="A938" s="7" t="s">
        <v>648</v>
      </c>
      <c r="B938" s="8"/>
      <c r="C938" s="8"/>
      <c r="D938" s="8" t="s">
        <v>649</v>
      </c>
      <c r="E938" s="8"/>
      <c r="F938" s="25">
        <f>F939</f>
        <v>1889.82</v>
      </c>
      <c r="G938" s="25"/>
      <c r="H938" s="25"/>
      <c r="I938" s="25"/>
      <c r="J938" s="25"/>
      <c r="K938" s="50">
        <f>K939</f>
        <v>1889.82</v>
      </c>
      <c r="L938" s="9">
        <v>1889.82</v>
      </c>
      <c r="M938" s="35">
        <f t="shared" si="582"/>
        <v>0</v>
      </c>
      <c r="N938" s="25">
        <f>N939</f>
        <v>0</v>
      </c>
      <c r="O938" s="25"/>
      <c r="P938" s="25"/>
      <c r="Q938" s="25">
        <f>Q939</f>
        <v>0</v>
      </c>
      <c r="R938" s="9">
        <v>1889.82</v>
      </c>
      <c r="S938" s="25">
        <f>S939</f>
        <v>0</v>
      </c>
      <c r="T938" s="25"/>
      <c r="U938" s="25"/>
      <c r="V938" s="25">
        <f>V939</f>
        <v>0</v>
      </c>
      <c r="W938" s="9">
        <v>1889.82</v>
      </c>
      <c r="X938" s="2"/>
    </row>
    <row r="939" spans="1:24" ht="38.25" outlineLevel="4">
      <c r="A939" s="7" t="s">
        <v>650</v>
      </c>
      <c r="B939" s="8" t="s">
        <v>19</v>
      </c>
      <c r="C939" s="8" t="s">
        <v>34</v>
      </c>
      <c r="D939" s="8" t="s">
        <v>649</v>
      </c>
      <c r="E939" s="8"/>
      <c r="F939" s="25">
        <f>F940</f>
        <v>1889.82</v>
      </c>
      <c r="G939" s="25"/>
      <c r="H939" s="25"/>
      <c r="I939" s="25"/>
      <c r="J939" s="25"/>
      <c r="K939" s="50">
        <f>K940</f>
        <v>1889.82</v>
      </c>
      <c r="L939" s="9">
        <v>1889.82</v>
      </c>
      <c r="M939" s="35">
        <f t="shared" si="582"/>
        <v>0</v>
      </c>
      <c r="N939" s="25">
        <f>N940</f>
        <v>0</v>
      </c>
      <c r="O939" s="25"/>
      <c r="P939" s="25"/>
      <c r="Q939" s="25">
        <f>Q940</f>
        <v>0</v>
      </c>
      <c r="R939" s="9">
        <v>1889.82</v>
      </c>
      <c r="S939" s="25">
        <f>S940</f>
        <v>0</v>
      </c>
      <c r="T939" s="25"/>
      <c r="U939" s="25"/>
      <c r="V939" s="25">
        <f>V940</f>
        <v>0</v>
      </c>
      <c r="W939" s="9">
        <v>1889.82</v>
      </c>
      <c r="X939" s="2"/>
    </row>
    <row r="940" spans="1:24" outlineLevel="5">
      <c r="A940" s="7" t="s">
        <v>322</v>
      </c>
      <c r="B940" s="8" t="s">
        <v>19</v>
      </c>
      <c r="C940" s="8" t="s">
        <v>34</v>
      </c>
      <c r="D940" s="8" t="s">
        <v>649</v>
      </c>
      <c r="E940" s="8"/>
      <c r="F940" s="25">
        <f>F941</f>
        <v>1889.82</v>
      </c>
      <c r="G940" s="25"/>
      <c r="H940" s="25"/>
      <c r="I940" s="25"/>
      <c r="J940" s="25"/>
      <c r="K940" s="50">
        <f>K941</f>
        <v>1889.82</v>
      </c>
      <c r="L940" s="9">
        <v>1889.82</v>
      </c>
      <c r="M940" s="35">
        <f t="shared" si="582"/>
        <v>0</v>
      </c>
      <c r="N940" s="25">
        <f>N941</f>
        <v>0</v>
      </c>
      <c r="O940" s="25"/>
      <c r="P940" s="25"/>
      <c r="Q940" s="25">
        <f>Q941</f>
        <v>0</v>
      </c>
      <c r="R940" s="9">
        <v>1889.82</v>
      </c>
      <c r="S940" s="25">
        <f>S941</f>
        <v>0</v>
      </c>
      <c r="T940" s="25"/>
      <c r="U940" s="25"/>
      <c r="V940" s="25">
        <f>V941</f>
        <v>0</v>
      </c>
      <c r="W940" s="9">
        <v>1889.82</v>
      </c>
      <c r="X940" s="2"/>
    </row>
    <row r="941" spans="1:24" ht="25.5" outlineLevel="6">
      <c r="A941" s="7" t="s">
        <v>110</v>
      </c>
      <c r="B941" s="8" t="s">
        <v>19</v>
      </c>
      <c r="C941" s="8" t="s">
        <v>34</v>
      </c>
      <c r="D941" s="8" t="s">
        <v>649</v>
      </c>
      <c r="E941" s="8" t="s">
        <v>111</v>
      </c>
      <c r="F941" s="25">
        <v>1889.82</v>
      </c>
      <c r="G941" s="25"/>
      <c r="H941" s="25"/>
      <c r="I941" s="25"/>
      <c r="J941" s="25"/>
      <c r="K941" s="50">
        <f t="shared" ref="K941" si="595">SUM(F941:J941)</f>
        <v>1889.82</v>
      </c>
      <c r="L941" s="9">
        <v>1889.82</v>
      </c>
      <c r="M941" s="35">
        <f t="shared" si="582"/>
        <v>0</v>
      </c>
      <c r="N941" s="25"/>
      <c r="O941" s="25"/>
      <c r="P941" s="25"/>
      <c r="Q941" s="30">
        <f t="shared" ref="Q941" si="596">SUM(N941:P941)</f>
        <v>0</v>
      </c>
      <c r="R941" s="9">
        <v>1889.82</v>
      </c>
      <c r="S941" s="25"/>
      <c r="T941" s="25"/>
      <c r="U941" s="25"/>
      <c r="V941" s="30">
        <f t="shared" ref="V941" si="597">SUM(S941:U941)</f>
        <v>0</v>
      </c>
      <c r="W941" s="9">
        <v>1889.82</v>
      </c>
      <c r="X941" s="2"/>
    </row>
    <row r="942" spans="1:24" ht="25.5" outlineLevel="3">
      <c r="A942" s="7" t="s">
        <v>651</v>
      </c>
      <c r="B942" s="8"/>
      <c r="C942" s="8"/>
      <c r="D942" s="8" t="s">
        <v>652</v>
      </c>
      <c r="E942" s="8"/>
      <c r="F942" s="25">
        <f>F943</f>
        <v>1460.21</v>
      </c>
      <c r="G942" s="25"/>
      <c r="H942" s="25"/>
      <c r="I942" s="25"/>
      <c r="J942" s="25"/>
      <c r="K942" s="50">
        <f>K943</f>
        <v>1460.21</v>
      </c>
      <c r="L942" s="9">
        <v>1460.21</v>
      </c>
      <c r="M942" s="35">
        <f t="shared" si="582"/>
        <v>0</v>
      </c>
      <c r="N942" s="25">
        <f>N943</f>
        <v>0</v>
      </c>
      <c r="O942" s="25"/>
      <c r="P942" s="25"/>
      <c r="Q942" s="25">
        <f>Q943</f>
        <v>0</v>
      </c>
      <c r="R942" s="9">
        <v>1460.21</v>
      </c>
      <c r="S942" s="25">
        <f>S943</f>
        <v>0</v>
      </c>
      <c r="T942" s="25"/>
      <c r="U942" s="25"/>
      <c r="V942" s="25">
        <f>V943</f>
        <v>0</v>
      </c>
      <c r="W942" s="9">
        <v>1460.21</v>
      </c>
      <c r="X942" s="2"/>
    </row>
    <row r="943" spans="1:24" ht="38.25" outlineLevel="4">
      <c r="A943" s="7" t="s">
        <v>348</v>
      </c>
      <c r="B943" s="8" t="s">
        <v>19</v>
      </c>
      <c r="C943" s="8" t="s">
        <v>108</v>
      </c>
      <c r="D943" s="8" t="s">
        <v>652</v>
      </c>
      <c r="E943" s="8"/>
      <c r="F943" s="25">
        <f>F944</f>
        <v>1460.21</v>
      </c>
      <c r="G943" s="25"/>
      <c r="H943" s="25"/>
      <c r="I943" s="25"/>
      <c r="J943" s="25"/>
      <c r="K943" s="50">
        <f>K944</f>
        <v>1460.21</v>
      </c>
      <c r="L943" s="9">
        <v>1460.21</v>
      </c>
      <c r="M943" s="35">
        <f t="shared" si="582"/>
        <v>0</v>
      </c>
      <c r="N943" s="25">
        <f>N944</f>
        <v>0</v>
      </c>
      <c r="O943" s="25"/>
      <c r="P943" s="25"/>
      <c r="Q943" s="25">
        <f>Q944</f>
        <v>0</v>
      </c>
      <c r="R943" s="9">
        <v>1460.21</v>
      </c>
      <c r="S943" s="25">
        <f>S944</f>
        <v>0</v>
      </c>
      <c r="T943" s="25"/>
      <c r="U943" s="25"/>
      <c r="V943" s="25">
        <f>V944</f>
        <v>0</v>
      </c>
      <c r="W943" s="9">
        <v>1460.21</v>
      </c>
      <c r="X943" s="2"/>
    </row>
    <row r="944" spans="1:24" outlineLevel="5">
      <c r="A944" s="7" t="s">
        <v>322</v>
      </c>
      <c r="B944" s="8" t="s">
        <v>19</v>
      </c>
      <c r="C944" s="8" t="s">
        <v>108</v>
      </c>
      <c r="D944" s="8" t="s">
        <v>652</v>
      </c>
      <c r="E944" s="8"/>
      <c r="F944" s="25">
        <f>F945</f>
        <v>1460.21</v>
      </c>
      <c r="G944" s="25"/>
      <c r="H944" s="25"/>
      <c r="I944" s="25"/>
      <c r="J944" s="25"/>
      <c r="K944" s="50">
        <f>K945</f>
        <v>1460.21</v>
      </c>
      <c r="L944" s="9">
        <v>1460.21</v>
      </c>
      <c r="M944" s="35">
        <f t="shared" si="582"/>
        <v>0</v>
      </c>
      <c r="N944" s="25">
        <f>N945</f>
        <v>0</v>
      </c>
      <c r="O944" s="25"/>
      <c r="P944" s="25"/>
      <c r="Q944" s="25">
        <f>Q945</f>
        <v>0</v>
      </c>
      <c r="R944" s="9">
        <v>1460.21</v>
      </c>
      <c r="S944" s="25">
        <f>S945</f>
        <v>0</v>
      </c>
      <c r="T944" s="25"/>
      <c r="U944" s="25"/>
      <c r="V944" s="25">
        <f>V945</f>
        <v>0</v>
      </c>
      <c r="W944" s="9">
        <v>1460.21</v>
      </c>
      <c r="X944" s="2"/>
    </row>
    <row r="945" spans="1:24" ht="25.5" outlineLevel="6">
      <c r="A945" s="7" t="s">
        <v>110</v>
      </c>
      <c r="B945" s="8" t="s">
        <v>19</v>
      </c>
      <c r="C945" s="8" t="s">
        <v>108</v>
      </c>
      <c r="D945" s="8" t="s">
        <v>652</v>
      </c>
      <c r="E945" s="8" t="s">
        <v>111</v>
      </c>
      <c r="F945" s="25">
        <v>1460.21</v>
      </c>
      <c r="G945" s="25"/>
      <c r="H945" s="25"/>
      <c r="I945" s="25"/>
      <c r="J945" s="25"/>
      <c r="K945" s="50">
        <f t="shared" ref="K945" si="598">SUM(F945:J945)</f>
        <v>1460.21</v>
      </c>
      <c r="L945" s="9">
        <v>1460.21</v>
      </c>
      <c r="M945" s="35">
        <f t="shared" si="582"/>
        <v>0</v>
      </c>
      <c r="N945" s="25"/>
      <c r="O945" s="25"/>
      <c r="P945" s="25"/>
      <c r="Q945" s="30">
        <f t="shared" ref="Q945" si="599">SUM(N945:P945)</f>
        <v>0</v>
      </c>
      <c r="R945" s="9">
        <v>1460.21</v>
      </c>
      <c r="S945" s="25"/>
      <c r="T945" s="25"/>
      <c r="U945" s="25"/>
      <c r="V945" s="30">
        <f t="shared" ref="V945" si="600">SUM(S945:U945)</f>
        <v>0</v>
      </c>
      <c r="W945" s="9">
        <v>1460.21</v>
      </c>
      <c r="X945" s="2"/>
    </row>
    <row r="946" spans="1:24" outlineLevel="3">
      <c r="A946" s="7" t="s">
        <v>653</v>
      </c>
      <c r="B946" s="8"/>
      <c r="C946" s="8"/>
      <c r="D946" s="8" t="s">
        <v>654</v>
      </c>
      <c r="E946" s="8"/>
      <c r="F946" s="25">
        <f>F947</f>
        <v>2395.9899999999998</v>
      </c>
      <c r="G946" s="25"/>
      <c r="H946" s="25"/>
      <c r="I946" s="25"/>
      <c r="J946" s="25"/>
      <c r="K946" s="50">
        <f>K947</f>
        <v>2395.9899999999998</v>
      </c>
      <c r="L946" s="9">
        <v>2395.9899999999998</v>
      </c>
      <c r="M946" s="35">
        <f t="shared" si="582"/>
        <v>0</v>
      </c>
      <c r="N946" s="25">
        <f>N947</f>
        <v>0</v>
      </c>
      <c r="O946" s="25"/>
      <c r="P946" s="25"/>
      <c r="Q946" s="25">
        <f>Q947</f>
        <v>0</v>
      </c>
      <c r="R946" s="9">
        <v>2395.9899999999998</v>
      </c>
      <c r="S946" s="25">
        <f>S947</f>
        <v>0</v>
      </c>
      <c r="T946" s="25"/>
      <c r="U946" s="25"/>
      <c r="V946" s="25">
        <f>V947</f>
        <v>0</v>
      </c>
      <c r="W946" s="9">
        <v>2395.9899999999998</v>
      </c>
      <c r="X946" s="2"/>
    </row>
    <row r="947" spans="1:24" ht="51" outlineLevel="4">
      <c r="A947" s="7" t="s">
        <v>655</v>
      </c>
      <c r="B947" s="8" t="s">
        <v>19</v>
      </c>
      <c r="C947" s="8" t="s">
        <v>167</v>
      </c>
      <c r="D947" s="8" t="s">
        <v>654</v>
      </c>
      <c r="E947" s="8"/>
      <c r="F947" s="25">
        <f>F948</f>
        <v>2395.9899999999998</v>
      </c>
      <c r="G947" s="25"/>
      <c r="H947" s="25"/>
      <c r="I947" s="25"/>
      <c r="J947" s="25"/>
      <c r="K947" s="50">
        <f>K948</f>
        <v>2395.9899999999998</v>
      </c>
      <c r="L947" s="9">
        <v>2395.9899999999998</v>
      </c>
      <c r="M947" s="35">
        <f t="shared" si="582"/>
        <v>0</v>
      </c>
      <c r="N947" s="25">
        <f>N948</f>
        <v>0</v>
      </c>
      <c r="O947" s="25"/>
      <c r="P947" s="25"/>
      <c r="Q947" s="25">
        <f>Q948</f>
        <v>0</v>
      </c>
      <c r="R947" s="9">
        <v>2395.9899999999998</v>
      </c>
      <c r="S947" s="25">
        <f>S948</f>
        <v>0</v>
      </c>
      <c r="T947" s="25"/>
      <c r="U947" s="25"/>
      <c r="V947" s="25">
        <f>V948</f>
        <v>0</v>
      </c>
      <c r="W947" s="9">
        <v>2395.9899999999998</v>
      </c>
      <c r="X947" s="2"/>
    </row>
    <row r="948" spans="1:24" outlineLevel="5">
      <c r="A948" s="7" t="s">
        <v>322</v>
      </c>
      <c r="B948" s="8" t="s">
        <v>19</v>
      </c>
      <c r="C948" s="8" t="s">
        <v>167</v>
      </c>
      <c r="D948" s="8" t="s">
        <v>654</v>
      </c>
      <c r="E948" s="8"/>
      <c r="F948" s="25">
        <f>F949</f>
        <v>2395.9899999999998</v>
      </c>
      <c r="G948" s="25"/>
      <c r="H948" s="25"/>
      <c r="I948" s="25"/>
      <c r="J948" s="25"/>
      <c r="K948" s="50">
        <f>K949</f>
        <v>2395.9899999999998</v>
      </c>
      <c r="L948" s="9">
        <v>2395.9899999999998</v>
      </c>
      <c r="M948" s="35">
        <f t="shared" si="582"/>
        <v>0</v>
      </c>
      <c r="N948" s="25">
        <f>N949</f>
        <v>0</v>
      </c>
      <c r="O948" s="25"/>
      <c r="P948" s="25"/>
      <c r="Q948" s="25">
        <f>Q949</f>
        <v>0</v>
      </c>
      <c r="R948" s="9">
        <v>2395.9899999999998</v>
      </c>
      <c r="S948" s="25">
        <f>S949</f>
        <v>0</v>
      </c>
      <c r="T948" s="25"/>
      <c r="U948" s="25"/>
      <c r="V948" s="25">
        <f>V949</f>
        <v>0</v>
      </c>
      <c r="W948" s="9">
        <v>2395.9899999999998</v>
      </c>
      <c r="X948" s="2"/>
    </row>
    <row r="949" spans="1:24" ht="25.5" outlineLevel="6">
      <c r="A949" s="7" t="s">
        <v>110</v>
      </c>
      <c r="B949" s="8" t="s">
        <v>19</v>
      </c>
      <c r="C949" s="8" t="s">
        <v>167</v>
      </c>
      <c r="D949" s="8" t="s">
        <v>654</v>
      </c>
      <c r="E949" s="8" t="s">
        <v>111</v>
      </c>
      <c r="F949" s="25">
        <v>2395.9899999999998</v>
      </c>
      <c r="G949" s="25"/>
      <c r="H949" s="25"/>
      <c r="I949" s="25"/>
      <c r="J949" s="25"/>
      <c r="K949" s="50">
        <f t="shared" ref="K949" si="601">SUM(F949:J949)</f>
        <v>2395.9899999999998</v>
      </c>
      <c r="L949" s="9">
        <v>2395.9899999999998</v>
      </c>
      <c r="M949" s="35">
        <f t="shared" si="582"/>
        <v>0</v>
      </c>
      <c r="N949" s="25"/>
      <c r="O949" s="25"/>
      <c r="P949" s="25"/>
      <c r="Q949" s="30">
        <f t="shared" ref="Q949" si="602">SUM(N949:P949)</f>
        <v>0</v>
      </c>
      <c r="R949" s="9">
        <v>2395.9899999999998</v>
      </c>
      <c r="S949" s="25"/>
      <c r="T949" s="25"/>
      <c r="U949" s="25"/>
      <c r="V949" s="30">
        <f t="shared" ref="V949" si="603">SUM(S949:U949)</f>
        <v>0</v>
      </c>
      <c r="W949" s="9">
        <v>2395.9899999999998</v>
      </c>
      <c r="X949" s="2"/>
    </row>
    <row r="950" spans="1:24" ht="25.5" outlineLevel="3">
      <c r="A950" s="7" t="s">
        <v>656</v>
      </c>
      <c r="B950" s="8"/>
      <c r="C950" s="8"/>
      <c r="D950" s="8" t="s">
        <v>657</v>
      </c>
      <c r="E950" s="8"/>
      <c r="F950" s="25">
        <f>F951+F955</f>
        <v>34768.090000000004</v>
      </c>
      <c r="G950" s="25"/>
      <c r="H950" s="25"/>
      <c r="I950" s="25"/>
      <c r="J950" s="25"/>
      <c r="K950" s="50">
        <f>K951+K955</f>
        <v>34312.39</v>
      </c>
      <c r="L950" s="9">
        <v>34312.39</v>
      </c>
      <c r="M950" s="35">
        <f t="shared" si="582"/>
        <v>0</v>
      </c>
      <c r="N950" s="25">
        <f>N951+N955</f>
        <v>0</v>
      </c>
      <c r="O950" s="25"/>
      <c r="P950" s="25"/>
      <c r="Q950" s="25">
        <f>Q951+Q955</f>
        <v>0</v>
      </c>
      <c r="R950" s="9">
        <v>34388.93</v>
      </c>
      <c r="S950" s="25">
        <f>S951+S955</f>
        <v>0</v>
      </c>
      <c r="T950" s="25"/>
      <c r="U950" s="25"/>
      <c r="V950" s="25">
        <f>V951+V955</f>
        <v>0</v>
      </c>
      <c r="W950" s="9">
        <v>34388.957999999999</v>
      </c>
      <c r="X950" s="2"/>
    </row>
    <row r="951" spans="1:24" ht="38.25" outlineLevel="4">
      <c r="A951" s="7" t="s">
        <v>650</v>
      </c>
      <c r="B951" s="8" t="s">
        <v>19</v>
      </c>
      <c r="C951" s="8" t="s">
        <v>34</v>
      </c>
      <c r="D951" s="8" t="s">
        <v>657</v>
      </c>
      <c r="E951" s="8"/>
      <c r="F951" s="25">
        <f>F952</f>
        <v>1384.54</v>
      </c>
      <c r="G951" s="25"/>
      <c r="H951" s="25"/>
      <c r="I951" s="25"/>
      <c r="J951" s="25"/>
      <c r="K951" s="50">
        <f>K952</f>
        <v>1384.54</v>
      </c>
      <c r="L951" s="9">
        <v>1384.54</v>
      </c>
      <c r="M951" s="35">
        <f t="shared" si="582"/>
        <v>0</v>
      </c>
      <c r="N951" s="25">
        <f>N952</f>
        <v>0</v>
      </c>
      <c r="O951" s="25"/>
      <c r="P951" s="25"/>
      <c r="Q951" s="25">
        <f>Q952</f>
        <v>0</v>
      </c>
      <c r="R951" s="9">
        <v>1384.54</v>
      </c>
      <c r="S951" s="25">
        <f>S952</f>
        <v>0</v>
      </c>
      <c r="T951" s="25"/>
      <c r="U951" s="25"/>
      <c r="V951" s="25">
        <f>V952</f>
        <v>0</v>
      </c>
      <c r="W951" s="9">
        <v>1384.54</v>
      </c>
      <c r="X951" s="2"/>
    </row>
    <row r="952" spans="1:24" outlineLevel="5">
      <c r="A952" s="7" t="s">
        <v>322</v>
      </c>
      <c r="B952" s="8" t="s">
        <v>19</v>
      </c>
      <c r="C952" s="8" t="s">
        <v>34</v>
      </c>
      <c r="D952" s="8" t="s">
        <v>657</v>
      </c>
      <c r="E952" s="8"/>
      <c r="F952" s="25">
        <f>F953+F954</f>
        <v>1384.54</v>
      </c>
      <c r="G952" s="25"/>
      <c r="H952" s="25"/>
      <c r="I952" s="25"/>
      <c r="J952" s="25"/>
      <c r="K952" s="50">
        <f>K953+K954</f>
        <v>1384.54</v>
      </c>
      <c r="L952" s="9">
        <v>1384.54</v>
      </c>
      <c r="M952" s="35">
        <f t="shared" si="582"/>
        <v>0</v>
      </c>
      <c r="N952" s="25">
        <f>N953+N954</f>
        <v>0</v>
      </c>
      <c r="O952" s="25"/>
      <c r="P952" s="25"/>
      <c r="Q952" s="25">
        <f>Q953+Q954</f>
        <v>0</v>
      </c>
      <c r="R952" s="9">
        <v>1384.54</v>
      </c>
      <c r="S952" s="25">
        <f>S953+S954</f>
        <v>0</v>
      </c>
      <c r="T952" s="25"/>
      <c r="U952" s="25"/>
      <c r="V952" s="25">
        <f>V953+V954</f>
        <v>0</v>
      </c>
      <c r="W952" s="9">
        <v>1384.54</v>
      </c>
      <c r="X952" s="2"/>
    </row>
    <row r="953" spans="1:24" ht="25.5" outlineLevel="6">
      <c r="A953" s="7" t="s">
        <v>110</v>
      </c>
      <c r="B953" s="8" t="s">
        <v>19</v>
      </c>
      <c r="C953" s="8" t="s">
        <v>34</v>
      </c>
      <c r="D953" s="8" t="s">
        <v>657</v>
      </c>
      <c r="E953" s="8" t="s">
        <v>111</v>
      </c>
      <c r="F953" s="25">
        <v>1302.79</v>
      </c>
      <c r="G953" s="25"/>
      <c r="H953" s="25"/>
      <c r="I953" s="25"/>
      <c r="J953" s="25"/>
      <c r="K953" s="50">
        <f t="shared" ref="K953:K954" si="604">SUM(F953:J953)</f>
        <v>1302.79</v>
      </c>
      <c r="L953" s="9">
        <v>1302.79</v>
      </c>
      <c r="M953" s="35">
        <f t="shared" si="582"/>
        <v>0</v>
      </c>
      <c r="N953" s="25"/>
      <c r="O953" s="25"/>
      <c r="P953" s="25"/>
      <c r="Q953" s="30">
        <f t="shared" ref="Q953:Q954" si="605">SUM(N953:P953)</f>
        <v>0</v>
      </c>
      <c r="R953" s="9">
        <v>1302.79</v>
      </c>
      <c r="S953" s="25"/>
      <c r="T953" s="25"/>
      <c r="U953" s="25"/>
      <c r="V953" s="30">
        <f t="shared" ref="V953:V954" si="606">SUM(S953:U953)</f>
        <v>0</v>
      </c>
      <c r="W953" s="9">
        <v>1302.79</v>
      </c>
      <c r="X953" s="2"/>
    </row>
    <row r="954" spans="1:24" ht="25.5" outlineLevel="6">
      <c r="A954" s="7" t="s">
        <v>67</v>
      </c>
      <c r="B954" s="8" t="s">
        <v>19</v>
      </c>
      <c r="C954" s="8" t="s">
        <v>34</v>
      </c>
      <c r="D954" s="8" t="s">
        <v>657</v>
      </c>
      <c r="E954" s="8" t="s">
        <v>68</v>
      </c>
      <c r="F954" s="25">
        <v>81.75</v>
      </c>
      <c r="G954" s="25"/>
      <c r="H954" s="25"/>
      <c r="I954" s="25"/>
      <c r="J954" s="25"/>
      <c r="K954" s="50">
        <f t="shared" si="604"/>
        <v>81.75</v>
      </c>
      <c r="L954" s="9">
        <v>81.75</v>
      </c>
      <c r="M954" s="35">
        <f t="shared" si="582"/>
        <v>0</v>
      </c>
      <c r="N954" s="25"/>
      <c r="O954" s="25"/>
      <c r="P954" s="25"/>
      <c r="Q954" s="30">
        <f t="shared" si="605"/>
        <v>0</v>
      </c>
      <c r="R954" s="9">
        <v>81.75</v>
      </c>
      <c r="S954" s="25"/>
      <c r="T954" s="25"/>
      <c r="U954" s="25"/>
      <c r="V954" s="30">
        <f t="shared" si="606"/>
        <v>0</v>
      </c>
      <c r="W954" s="9">
        <v>81.75</v>
      </c>
      <c r="X954" s="2"/>
    </row>
    <row r="955" spans="1:24" ht="51" outlineLevel="4">
      <c r="A955" s="7" t="s">
        <v>655</v>
      </c>
      <c r="B955" s="8" t="s">
        <v>19</v>
      </c>
      <c r="C955" s="8" t="s">
        <v>167</v>
      </c>
      <c r="D955" s="8" t="s">
        <v>657</v>
      </c>
      <c r="E955" s="8"/>
      <c r="F955" s="25">
        <f>F956</f>
        <v>33383.550000000003</v>
      </c>
      <c r="G955" s="25"/>
      <c r="H955" s="25"/>
      <c r="I955" s="25"/>
      <c r="J955" s="25"/>
      <c r="K955" s="50">
        <f>K956</f>
        <v>32927.85</v>
      </c>
      <c r="L955" s="9">
        <v>32927.85</v>
      </c>
      <c r="M955" s="35">
        <f t="shared" si="582"/>
        <v>0</v>
      </c>
      <c r="N955" s="25">
        <f>N956</f>
        <v>0</v>
      </c>
      <c r="O955" s="25"/>
      <c r="P955" s="25"/>
      <c r="Q955" s="25">
        <f>Q956</f>
        <v>0</v>
      </c>
      <c r="R955" s="9">
        <v>33004.39</v>
      </c>
      <c r="S955" s="25">
        <f>S956</f>
        <v>0</v>
      </c>
      <c r="T955" s="25"/>
      <c r="U955" s="25"/>
      <c r="V955" s="25">
        <f>V956</f>
        <v>0</v>
      </c>
      <c r="W955" s="9">
        <v>33004.417999999998</v>
      </c>
      <c r="X955" s="2"/>
    </row>
    <row r="956" spans="1:24" outlineLevel="5">
      <c r="A956" s="7" t="s">
        <v>322</v>
      </c>
      <c r="B956" s="8" t="s">
        <v>19</v>
      </c>
      <c r="C956" s="8" t="s">
        <v>167</v>
      </c>
      <c r="D956" s="8" t="s">
        <v>657</v>
      </c>
      <c r="E956" s="8"/>
      <c r="F956" s="25">
        <f>F957+F958+F959+F960</f>
        <v>33383.550000000003</v>
      </c>
      <c r="G956" s="25"/>
      <c r="H956" s="25"/>
      <c r="I956" s="25"/>
      <c r="J956" s="25"/>
      <c r="K956" s="50">
        <f>K957+K958+K959+K960</f>
        <v>32927.85</v>
      </c>
      <c r="L956" s="9">
        <v>32927.85</v>
      </c>
      <c r="M956" s="35">
        <f t="shared" si="582"/>
        <v>0</v>
      </c>
      <c r="N956" s="25">
        <f>N957+N958+N959+N960</f>
        <v>0</v>
      </c>
      <c r="O956" s="25"/>
      <c r="P956" s="25"/>
      <c r="Q956" s="25">
        <f>Q957+Q958+Q959+Q960</f>
        <v>0</v>
      </c>
      <c r="R956" s="9">
        <v>33004.39</v>
      </c>
      <c r="S956" s="25">
        <f>S957+S958+S959+S960</f>
        <v>0</v>
      </c>
      <c r="T956" s="25"/>
      <c r="U956" s="25"/>
      <c r="V956" s="25">
        <f>V957+V958+V959+V960</f>
        <v>0</v>
      </c>
      <c r="W956" s="9">
        <v>33004.417999999998</v>
      </c>
      <c r="X956" s="2"/>
    </row>
    <row r="957" spans="1:24" outlineLevel="6">
      <c r="A957" s="7" t="s">
        <v>292</v>
      </c>
      <c r="B957" s="8" t="s">
        <v>19</v>
      </c>
      <c r="C957" s="8" t="s">
        <v>167</v>
      </c>
      <c r="D957" s="8" t="s">
        <v>657</v>
      </c>
      <c r="E957" s="8" t="s">
        <v>293</v>
      </c>
      <c r="F957" s="25"/>
      <c r="G957" s="25">
        <v>1.63</v>
      </c>
      <c r="H957" s="25"/>
      <c r="I957" s="25"/>
      <c r="J957" s="25"/>
      <c r="K957" s="50">
        <f t="shared" ref="K957:K960" si="607">SUM(F957:J957)</f>
        <v>1.63</v>
      </c>
      <c r="L957" s="9">
        <v>1.627</v>
      </c>
      <c r="M957" s="35">
        <f t="shared" si="582"/>
        <v>-2.9999999999998916E-3</v>
      </c>
      <c r="N957" s="25"/>
      <c r="O957" s="25"/>
      <c r="P957" s="25"/>
      <c r="Q957" s="30">
        <f t="shared" ref="Q957:Q960" si="608">SUM(N957:P957)</f>
        <v>0</v>
      </c>
      <c r="R957" s="9">
        <v>0</v>
      </c>
      <c r="S957" s="25"/>
      <c r="T957" s="25"/>
      <c r="U957" s="25"/>
      <c r="V957" s="30">
        <f t="shared" ref="V957:V960" si="609">SUM(S957:U957)</f>
        <v>0</v>
      </c>
      <c r="W957" s="9">
        <v>0</v>
      </c>
      <c r="X957" s="2"/>
    </row>
    <row r="958" spans="1:24" ht="25.5" outlineLevel="6">
      <c r="A958" s="7" t="s">
        <v>110</v>
      </c>
      <c r="B958" s="8" t="s">
        <v>19</v>
      </c>
      <c r="C958" s="8" t="s">
        <v>167</v>
      </c>
      <c r="D958" s="8" t="s">
        <v>657</v>
      </c>
      <c r="E958" s="8" t="s">
        <v>111</v>
      </c>
      <c r="F958" s="25">
        <v>30364.76</v>
      </c>
      <c r="G958" s="25">
        <v>-1.63</v>
      </c>
      <c r="H958" s="25"/>
      <c r="I958" s="25"/>
      <c r="J958" s="25"/>
      <c r="K958" s="50">
        <f t="shared" si="607"/>
        <v>30363.129999999997</v>
      </c>
      <c r="L958" s="9">
        <v>30363.133000000002</v>
      </c>
      <c r="M958" s="35">
        <f t="shared" si="582"/>
        <v>3.0000000042491592E-3</v>
      </c>
      <c r="N958" s="25"/>
      <c r="O958" s="25"/>
      <c r="P958" s="25"/>
      <c r="Q958" s="30">
        <f t="shared" si="608"/>
        <v>0</v>
      </c>
      <c r="R958" s="9">
        <v>30267.11</v>
      </c>
      <c r="S958" s="25"/>
      <c r="T958" s="25"/>
      <c r="U958" s="25"/>
      <c r="V958" s="30">
        <f t="shared" si="609"/>
        <v>0</v>
      </c>
      <c r="W958" s="9">
        <v>30267.11</v>
      </c>
      <c r="X958" s="2"/>
    </row>
    <row r="959" spans="1:24" ht="25.5" outlineLevel="6">
      <c r="A959" s="7" t="s">
        <v>67</v>
      </c>
      <c r="B959" s="8" t="s">
        <v>19</v>
      </c>
      <c r="C959" s="8" t="s">
        <v>167</v>
      </c>
      <c r="D959" s="8" t="s">
        <v>657</v>
      </c>
      <c r="E959" s="8" t="s">
        <v>68</v>
      </c>
      <c r="F959" s="25">
        <v>2881.39</v>
      </c>
      <c r="G959" s="25">
        <v>-455.7</v>
      </c>
      <c r="H959" s="25"/>
      <c r="I959" s="25"/>
      <c r="J959" s="25"/>
      <c r="K959" s="50">
        <f t="shared" si="607"/>
        <v>2425.69</v>
      </c>
      <c r="L959" s="9">
        <v>2425.69</v>
      </c>
      <c r="M959" s="35">
        <f t="shared" si="582"/>
        <v>0</v>
      </c>
      <c r="N959" s="25"/>
      <c r="O959" s="25"/>
      <c r="P959" s="25"/>
      <c r="Q959" s="30">
        <f t="shared" si="608"/>
        <v>0</v>
      </c>
      <c r="R959" s="9">
        <v>2681.38</v>
      </c>
      <c r="S959" s="25"/>
      <c r="T959" s="25"/>
      <c r="U959" s="25"/>
      <c r="V959" s="30">
        <f t="shared" si="609"/>
        <v>0</v>
      </c>
      <c r="W959" s="9">
        <v>2681.4079999999999</v>
      </c>
      <c r="X959" s="2"/>
    </row>
    <row r="960" spans="1:24" outlineLevel="6">
      <c r="A960" s="7" t="s">
        <v>316</v>
      </c>
      <c r="B960" s="8" t="s">
        <v>19</v>
      </c>
      <c r="C960" s="8" t="s">
        <v>167</v>
      </c>
      <c r="D960" s="8" t="s">
        <v>657</v>
      </c>
      <c r="E960" s="8" t="s">
        <v>317</v>
      </c>
      <c r="F960" s="25">
        <v>137.4</v>
      </c>
      <c r="G960" s="25"/>
      <c r="H960" s="25"/>
      <c r="I960" s="25"/>
      <c r="J960" s="25"/>
      <c r="K960" s="50">
        <f t="shared" si="607"/>
        <v>137.4</v>
      </c>
      <c r="L960" s="9">
        <v>137.4</v>
      </c>
      <c r="M960" s="35">
        <f t="shared" si="582"/>
        <v>0</v>
      </c>
      <c r="N960" s="25"/>
      <c r="O960" s="25"/>
      <c r="P960" s="25"/>
      <c r="Q960" s="30">
        <f t="shared" si="608"/>
        <v>0</v>
      </c>
      <c r="R960" s="9">
        <v>55.9</v>
      </c>
      <c r="S960" s="25"/>
      <c r="T960" s="25"/>
      <c r="U960" s="25"/>
      <c r="V960" s="30">
        <f t="shared" si="609"/>
        <v>0</v>
      </c>
      <c r="W960" s="9">
        <v>55.9</v>
      </c>
      <c r="X960" s="2"/>
    </row>
    <row r="961" spans="1:24" outlineLevel="3">
      <c r="A961" s="7" t="s">
        <v>658</v>
      </c>
      <c r="B961" s="8"/>
      <c r="C961" s="8"/>
      <c r="D961" s="8" t="s">
        <v>659</v>
      </c>
      <c r="E961" s="8"/>
      <c r="F961" s="25">
        <f>F962+F965</f>
        <v>2500</v>
      </c>
      <c r="G961" s="25"/>
      <c r="H961" s="25"/>
      <c r="I961" s="25"/>
      <c r="J961" s="25"/>
      <c r="K961" s="50">
        <f>K962+K965</f>
        <v>2500</v>
      </c>
      <c r="L961" s="9">
        <v>2500</v>
      </c>
      <c r="M961" s="35">
        <f t="shared" si="582"/>
        <v>0</v>
      </c>
      <c r="N961" s="25">
        <f>N962+N965</f>
        <v>0</v>
      </c>
      <c r="O961" s="25"/>
      <c r="P961" s="25"/>
      <c r="Q961" s="25">
        <f>Q962+Q965</f>
        <v>0</v>
      </c>
      <c r="R961" s="9">
        <v>2500</v>
      </c>
      <c r="S961" s="25">
        <f>S962+S965</f>
        <v>0</v>
      </c>
      <c r="T961" s="25"/>
      <c r="U961" s="25"/>
      <c r="V961" s="25">
        <f>V962+V965</f>
        <v>0</v>
      </c>
      <c r="W961" s="9">
        <v>2500</v>
      </c>
      <c r="X961" s="2"/>
    </row>
    <row r="962" spans="1:24" outlineLevel="4">
      <c r="A962" s="7" t="s">
        <v>660</v>
      </c>
      <c r="B962" s="8" t="s">
        <v>19</v>
      </c>
      <c r="C962" s="8" t="s">
        <v>375</v>
      </c>
      <c r="D962" s="8" t="s">
        <v>659</v>
      </c>
      <c r="E962" s="8"/>
      <c r="F962" s="25">
        <f>F963</f>
        <v>2500</v>
      </c>
      <c r="G962" s="25"/>
      <c r="H962" s="25"/>
      <c r="I962" s="25"/>
      <c r="J962" s="25"/>
      <c r="K962" s="50">
        <f>K963</f>
        <v>2474.65</v>
      </c>
      <c r="L962" s="9">
        <v>2474.6469999999999</v>
      </c>
      <c r="M962" s="35">
        <f t="shared" si="582"/>
        <v>-3.0000000001564331E-3</v>
      </c>
      <c r="N962" s="25">
        <f>N963</f>
        <v>0</v>
      </c>
      <c r="O962" s="25"/>
      <c r="P962" s="25"/>
      <c r="Q962" s="25">
        <f>Q963</f>
        <v>0</v>
      </c>
      <c r="R962" s="9">
        <v>2500</v>
      </c>
      <c r="S962" s="25">
        <f>S963</f>
        <v>0</v>
      </c>
      <c r="T962" s="25"/>
      <c r="U962" s="25"/>
      <c r="V962" s="25">
        <f>V963</f>
        <v>0</v>
      </c>
      <c r="W962" s="9">
        <v>2500</v>
      </c>
      <c r="X962" s="2"/>
    </row>
    <row r="963" spans="1:24" outlineLevel="5">
      <c r="A963" s="7" t="s">
        <v>322</v>
      </c>
      <c r="B963" s="8" t="s">
        <v>19</v>
      </c>
      <c r="C963" s="8" t="s">
        <v>375</v>
      </c>
      <c r="D963" s="8" t="s">
        <v>659</v>
      </c>
      <c r="E963" s="8"/>
      <c r="F963" s="25">
        <f>F964</f>
        <v>2500</v>
      </c>
      <c r="G963" s="25"/>
      <c r="H963" s="25"/>
      <c r="I963" s="25"/>
      <c r="J963" s="25"/>
      <c r="K963" s="50">
        <f>K964</f>
        <v>2474.65</v>
      </c>
      <c r="L963" s="9">
        <v>2474.6469999999999</v>
      </c>
      <c r="M963" s="35">
        <f t="shared" si="582"/>
        <v>-3.0000000001564331E-3</v>
      </c>
      <c r="N963" s="25">
        <f>N964</f>
        <v>0</v>
      </c>
      <c r="O963" s="25"/>
      <c r="P963" s="25"/>
      <c r="Q963" s="25">
        <f>Q964</f>
        <v>0</v>
      </c>
      <c r="R963" s="9">
        <v>2500</v>
      </c>
      <c r="S963" s="25">
        <f>S964</f>
        <v>0</v>
      </c>
      <c r="T963" s="25"/>
      <c r="U963" s="25"/>
      <c r="V963" s="25">
        <f>V964</f>
        <v>0</v>
      </c>
      <c r="W963" s="9">
        <v>2500</v>
      </c>
      <c r="X963" s="2"/>
    </row>
    <row r="964" spans="1:24" outlineLevel="6">
      <c r="A964" s="7" t="s">
        <v>661</v>
      </c>
      <c r="B964" s="8" t="s">
        <v>19</v>
      </c>
      <c r="C964" s="8" t="s">
        <v>375</v>
      </c>
      <c r="D964" s="8" t="s">
        <v>659</v>
      </c>
      <c r="E964" s="8" t="s">
        <v>662</v>
      </c>
      <c r="F964" s="25">
        <v>2500</v>
      </c>
      <c r="G964" s="25">
        <v>-25.35</v>
      </c>
      <c r="H964" s="25"/>
      <c r="I964" s="25"/>
      <c r="J964" s="25"/>
      <c r="K964" s="50">
        <f t="shared" ref="K964" si="610">SUM(F964:J964)</f>
        <v>2474.65</v>
      </c>
      <c r="L964" s="9">
        <v>2474.6469999999999</v>
      </c>
      <c r="M964" s="35">
        <f t="shared" si="582"/>
        <v>-3.0000000001564331E-3</v>
      </c>
      <c r="N964" s="25"/>
      <c r="O964" s="25"/>
      <c r="P964" s="25"/>
      <c r="Q964" s="30">
        <f t="shared" ref="Q964" si="611">SUM(N964:P964)</f>
        <v>0</v>
      </c>
      <c r="R964" s="9">
        <v>2500</v>
      </c>
      <c r="S964" s="25"/>
      <c r="T964" s="25"/>
      <c r="U964" s="25"/>
      <c r="V964" s="30">
        <f t="shared" ref="V964" si="612">SUM(S964:U964)</f>
        <v>0</v>
      </c>
      <c r="W964" s="9">
        <v>2500</v>
      </c>
      <c r="X964" s="2"/>
    </row>
    <row r="965" spans="1:24" outlineLevel="4">
      <c r="A965" s="7" t="s">
        <v>331</v>
      </c>
      <c r="B965" s="8" t="s">
        <v>78</v>
      </c>
      <c r="C965" s="8" t="s">
        <v>34</v>
      </c>
      <c r="D965" s="8" t="s">
        <v>659</v>
      </c>
      <c r="E965" s="8"/>
      <c r="F965" s="25">
        <f>F966</f>
        <v>0</v>
      </c>
      <c r="G965" s="25"/>
      <c r="H965" s="25"/>
      <c r="I965" s="25"/>
      <c r="J965" s="25"/>
      <c r="K965" s="50">
        <f>K966</f>
        <v>25.35</v>
      </c>
      <c r="L965" s="9">
        <v>25.353000000000002</v>
      </c>
      <c r="M965" s="35">
        <f t="shared" si="582"/>
        <v>3.0000000000001137E-3</v>
      </c>
      <c r="N965" s="25">
        <f>N966</f>
        <v>0</v>
      </c>
      <c r="O965" s="25"/>
      <c r="P965" s="25"/>
      <c r="Q965" s="25">
        <f>Q966</f>
        <v>0</v>
      </c>
      <c r="R965" s="9">
        <v>0</v>
      </c>
      <c r="S965" s="25">
        <f>S966</f>
        <v>0</v>
      </c>
      <c r="T965" s="25"/>
      <c r="U965" s="25"/>
      <c r="V965" s="25">
        <f>V966</f>
        <v>0</v>
      </c>
      <c r="W965" s="9">
        <v>0</v>
      </c>
      <c r="X965" s="2"/>
    </row>
    <row r="966" spans="1:24" outlineLevel="5">
      <c r="A966" s="7" t="s">
        <v>332</v>
      </c>
      <c r="B966" s="8" t="s">
        <v>78</v>
      </c>
      <c r="C966" s="8" t="s">
        <v>34</v>
      </c>
      <c r="D966" s="8" t="s">
        <v>659</v>
      </c>
      <c r="E966" s="8"/>
      <c r="F966" s="25">
        <f>F967</f>
        <v>0</v>
      </c>
      <c r="G966" s="25"/>
      <c r="H966" s="25"/>
      <c r="I966" s="25"/>
      <c r="J966" s="25"/>
      <c r="K966" s="50">
        <f>K967</f>
        <v>25.35</v>
      </c>
      <c r="L966" s="9">
        <v>25.353000000000002</v>
      </c>
      <c r="M966" s="35">
        <f t="shared" si="582"/>
        <v>3.0000000000001137E-3</v>
      </c>
      <c r="N966" s="25">
        <f>N967</f>
        <v>0</v>
      </c>
      <c r="O966" s="25"/>
      <c r="P966" s="25"/>
      <c r="Q966" s="25">
        <f>Q967</f>
        <v>0</v>
      </c>
      <c r="R966" s="9">
        <v>0</v>
      </c>
      <c r="S966" s="25">
        <f>S967</f>
        <v>0</v>
      </c>
      <c r="T966" s="25"/>
      <c r="U966" s="25"/>
      <c r="V966" s="25">
        <f>V967</f>
        <v>0</v>
      </c>
      <c r="W966" s="9">
        <v>0</v>
      </c>
      <c r="X966" s="2"/>
    </row>
    <row r="967" spans="1:24" ht="25.5" outlineLevel="6">
      <c r="A967" s="7" t="s">
        <v>67</v>
      </c>
      <c r="B967" s="8" t="s">
        <v>78</v>
      </c>
      <c r="C967" s="8" t="s">
        <v>34</v>
      </c>
      <c r="D967" s="8" t="s">
        <v>659</v>
      </c>
      <c r="E967" s="8" t="s">
        <v>68</v>
      </c>
      <c r="F967" s="25"/>
      <c r="G967" s="25">
        <v>25.35</v>
      </c>
      <c r="H967" s="25"/>
      <c r="I967" s="25"/>
      <c r="J967" s="31"/>
      <c r="K967" s="50">
        <f t="shared" ref="K967" si="613">SUM(F967:J967)</f>
        <v>25.35</v>
      </c>
      <c r="L967" s="9">
        <v>25.353000000000002</v>
      </c>
      <c r="M967" s="35">
        <f>L967-K967</f>
        <v>3.0000000000001137E-3</v>
      </c>
      <c r="N967" s="25"/>
      <c r="O967" s="25"/>
      <c r="P967" s="31"/>
      <c r="Q967" s="30">
        <f t="shared" ref="Q967" si="614">SUM(N967:P967)</f>
        <v>0</v>
      </c>
      <c r="R967" s="9">
        <v>0</v>
      </c>
      <c r="S967" s="25"/>
      <c r="T967" s="25"/>
      <c r="U967" s="31"/>
      <c r="V967" s="30">
        <f t="shared" ref="V967" si="615">SUM(S967:U967)</f>
        <v>0</v>
      </c>
      <c r="W967" s="9">
        <v>0</v>
      </c>
      <c r="X967" s="2"/>
    </row>
    <row r="968" spans="1:24" ht="25.5" outlineLevel="2">
      <c r="A968" s="7" t="s">
        <v>663</v>
      </c>
      <c r="B968" s="8"/>
      <c r="C968" s="8"/>
      <c r="D968" s="8" t="s">
        <v>664</v>
      </c>
      <c r="E968" s="8"/>
      <c r="F968" s="25">
        <f>F969+F975+F981+F987+F992+F998+F1003+F1009</f>
        <v>44646.14</v>
      </c>
      <c r="G968" s="25"/>
      <c r="H968" s="25"/>
      <c r="I968" s="25"/>
      <c r="J968" s="25"/>
      <c r="K968" s="50">
        <f>K969+K975+K981+K987+K992+K998+K1003+K1009</f>
        <v>45140.14</v>
      </c>
      <c r="L968" s="9">
        <v>45140.14</v>
      </c>
      <c r="M968" s="35">
        <f t="shared" si="582"/>
        <v>0</v>
      </c>
      <c r="N968" s="25">
        <f>N969+N975+N981+N987+N992+N998+N1003+N1009</f>
        <v>0</v>
      </c>
      <c r="O968" s="25"/>
      <c r="P968" s="25"/>
      <c r="Q968" s="25">
        <f>Q969+Q975+Q981+Q987+Q992+Q998+Q1003+Q1009</f>
        <v>0</v>
      </c>
      <c r="R968" s="9">
        <v>44053.24</v>
      </c>
      <c r="S968" s="25">
        <f>S969+S975+S981+S987+S992+S998+S1003+S1009</f>
        <v>0</v>
      </c>
      <c r="T968" s="25"/>
      <c r="U968" s="25"/>
      <c r="V968" s="25">
        <f>V969+V975+V981+V987+V992+V998+V1003+V1009</f>
        <v>0</v>
      </c>
      <c r="W968" s="9">
        <v>44149.24</v>
      </c>
      <c r="X968" s="2"/>
    </row>
    <row r="969" spans="1:24" ht="25.5" outlineLevel="3">
      <c r="A969" s="7" t="s">
        <v>665</v>
      </c>
      <c r="B969" s="8"/>
      <c r="C969" s="8"/>
      <c r="D969" s="8" t="s">
        <v>666</v>
      </c>
      <c r="E969" s="8"/>
      <c r="F969" s="25">
        <f>F970</f>
        <v>4675.5599999999995</v>
      </c>
      <c r="G969" s="25"/>
      <c r="H969" s="25"/>
      <c r="I969" s="25"/>
      <c r="J969" s="25"/>
      <c r="K969" s="50">
        <f>K970</f>
        <v>4875.5599999999995</v>
      </c>
      <c r="L969" s="9">
        <v>4875.5600000000004</v>
      </c>
      <c r="M969" s="35">
        <f t="shared" si="582"/>
        <v>0</v>
      </c>
      <c r="N969" s="25">
        <f>N970</f>
        <v>0</v>
      </c>
      <c r="O969" s="25"/>
      <c r="P969" s="25"/>
      <c r="Q969" s="25">
        <f>Q970</f>
        <v>0</v>
      </c>
      <c r="R969" s="9">
        <v>4636.5</v>
      </c>
      <c r="S969" s="25">
        <f>S970</f>
        <v>0</v>
      </c>
      <c r="T969" s="25"/>
      <c r="U969" s="25"/>
      <c r="V969" s="25">
        <f>V970</f>
        <v>0</v>
      </c>
      <c r="W969" s="9">
        <v>4636.5</v>
      </c>
      <c r="X969" s="2"/>
    </row>
    <row r="970" spans="1:24" outlineLevel="4">
      <c r="A970" s="7" t="s">
        <v>269</v>
      </c>
      <c r="B970" s="8" t="s">
        <v>167</v>
      </c>
      <c r="C970" s="8" t="s">
        <v>270</v>
      </c>
      <c r="D970" s="8" t="s">
        <v>666</v>
      </c>
      <c r="E970" s="8"/>
      <c r="F970" s="25">
        <f>F971</f>
        <v>4675.5599999999995</v>
      </c>
      <c r="G970" s="25"/>
      <c r="H970" s="25"/>
      <c r="I970" s="25"/>
      <c r="J970" s="25"/>
      <c r="K970" s="50">
        <f>K971</f>
        <v>4875.5599999999995</v>
      </c>
      <c r="L970" s="9">
        <v>4875.5600000000004</v>
      </c>
      <c r="M970" s="35">
        <f t="shared" si="582"/>
        <v>0</v>
      </c>
      <c r="N970" s="25">
        <f>N971</f>
        <v>0</v>
      </c>
      <c r="O970" s="25"/>
      <c r="P970" s="25"/>
      <c r="Q970" s="25">
        <f>Q971</f>
        <v>0</v>
      </c>
      <c r="R970" s="9">
        <v>4636.5</v>
      </c>
      <c r="S970" s="25">
        <f>S971</f>
        <v>0</v>
      </c>
      <c r="T970" s="25"/>
      <c r="U970" s="25"/>
      <c r="V970" s="25">
        <f>V971</f>
        <v>0</v>
      </c>
      <c r="W970" s="9">
        <v>4636.5</v>
      </c>
      <c r="X970" s="2"/>
    </row>
    <row r="971" spans="1:24" outlineLevel="5">
      <c r="A971" s="7" t="s">
        <v>271</v>
      </c>
      <c r="B971" s="8" t="s">
        <v>167</v>
      </c>
      <c r="C971" s="8" t="s">
        <v>270</v>
      </c>
      <c r="D971" s="8" t="s">
        <v>666</v>
      </c>
      <c r="E971" s="8"/>
      <c r="F971" s="25">
        <f>F972+F973+F974</f>
        <v>4675.5599999999995</v>
      </c>
      <c r="G971" s="25"/>
      <c r="H971" s="25"/>
      <c r="I971" s="25"/>
      <c r="J971" s="25"/>
      <c r="K971" s="50">
        <f>K972+K973+K974</f>
        <v>4875.5599999999995</v>
      </c>
      <c r="L971" s="9">
        <v>4875.5600000000004</v>
      </c>
      <c r="M971" s="35">
        <f t="shared" si="582"/>
        <v>0</v>
      </c>
      <c r="N971" s="25">
        <f>N972+N973+N974</f>
        <v>0</v>
      </c>
      <c r="O971" s="25"/>
      <c r="P971" s="25"/>
      <c r="Q971" s="25">
        <f>Q972+Q973+Q974</f>
        <v>0</v>
      </c>
      <c r="R971" s="9">
        <v>4636.5</v>
      </c>
      <c r="S971" s="25">
        <f>S972+S973+S974</f>
        <v>0</v>
      </c>
      <c r="T971" s="25"/>
      <c r="U971" s="25"/>
      <c r="V971" s="25">
        <f>V972+V973+V974</f>
        <v>0</v>
      </c>
      <c r="W971" s="9">
        <v>4636.5</v>
      </c>
      <c r="X971" s="2"/>
    </row>
    <row r="972" spans="1:24" outlineLevel="6">
      <c r="A972" s="7" t="s">
        <v>292</v>
      </c>
      <c r="B972" s="8" t="s">
        <v>167</v>
      </c>
      <c r="C972" s="8" t="s">
        <v>270</v>
      </c>
      <c r="D972" s="8" t="s">
        <v>666</v>
      </c>
      <c r="E972" s="8" t="s">
        <v>293</v>
      </c>
      <c r="F972" s="25">
        <v>4224.1899999999996</v>
      </c>
      <c r="G972" s="25"/>
      <c r="H972" s="25"/>
      <c r="I972" s="25"/>
      <c r="J972" s="25"/>
      <c r="K972" s="50">
        <f>SUM(F972:J972)</f>
        <v>4224.1899999999996</v>
      </c>
      <c r="L972" s="9">
        <v>4224.1899999999996</v>
      </c>
      <c r="M972" s="35">
        <f t="shared" si="582"/>
        <v>0</v>
      </c>
      <c r="N972" s="25"/>
      <c r="O972" s="25"/>
      <c r="P972" s="25"/>
      <c r="Q972" s="30">
        <f t="shared" ref="Q972:Q974" si="616">SUM(N972:P972)</f>
        <v>0</v>
      </c>
      <c r="R972" s="9">
        <v>4185.13</v>
      </c>
      <c r="S972" s="25"/>
      <c r="T972" s="25"/>
      <c r="U972" s="25"/>
      <c r="V972" s="30">
        <f t="shared" ref="V972:V974" si="617">SUM(S972:U972)</f>
        <v>0</v>
      </c>
      <c r="W972" s="9">
        <v>4185.13</v>
      </c>
      <c r="X972" s="2"/>
    </row>
    <row r="973" spans="1:24" ht="25.5" outlineLevel="6">
      <c r="A973" s="7" t="s">
        <v>67</v>
      </c>
      <c r="B973" s="8" t="s">
        <v>167</v>
      </c>
      <c r="C973" s="8" t="s">
        <v>270</v>
      </c>
      <c r="D973" s="8" t="s">
        <v>666</v>
      </c>
      <c r="E973" s="8" t="s">
        <v>68</v>
      </c>
      <c r="F973" s="25">
        <v>451.15</v>
      </c>
      <c r="G973" s="25"/>
      <c r="H973" s="25"/>
      <c r="I973" s="25"/>
      <c r="J973" s="25">
        <v>197.15</v>
      </c>
      <c r="K973" s="50">
        <f>SUM(F973:J973)</f>
        <v>648.29999999999995</v>
      </c>
      <c r="L973" s="9">
        <v>648.29999999999995</v>
      </c>
      <c r="M973" s="35">
        <f t="shared" si="582"/>
        <v>0</v>
      </c>
      <c r="N973" s="25"/>
      <c r="O973" s="25"/>
      <c r="P973" s="25"/>
      <c r="Q973" s="30">
        <f t="shared" si="616"/>
        <v>0</v>
      </c>
      <c r="R973" s="9">
        <v>451.15</v>
      </c>
      <c r="S973" s="25"/>
      <c r="T973" s="25"/>
      <c r="U973" s="25"/>
      <c r="V973" s="30">
        <f t="shared" si="617"/>
        <v>0</v>
      </c>
      <c r="W973" s="9">
        <v>451.15</v>
      </c>
      <c r="X973" s="2"/>
    </row>
    <row r="974" spans="1:24" outlineLevel="6">
      <c r="A974" s="7" t="s">
        <v>316</v>
      </c>
      <c r="B974" s="8" t="s">
        <v>167</v>
      </c>
      <c r="C974" s="8" t="s">
        <v>270</v>
      </c>
      <c r="D974" s="8" t="s">
        <v>666</v>
      </c>
      <c r="E974" s="8" t="s">
        <v>317</v>
      </c>
      <c r="F974" s="25">
        <v>0.22</v>
      </c>
      <c r="G974" s="25"/>
      <c r="H974" s="25"/>
      <c r="I974" s="25"/>
      <c r="J974" s="25">
        <v>2.85</v>
      </c>
      <c r="K974" s="50">
        <f t="shared" ref="K974" si="618">SUM(F974:J974)</f>
        <v>3.0700000000000003</v>
      </c>
      <c r="L974" s="9">
        <v>3.07</v>
      </c>
      <c r="M974" s="35">
        <f t="shared" si="582"/>
        <v>0</v>
      </c>
      <c r="N974" s="25"/>
      <c r="O974" s="25"/>
      <c r="P974" s="25"/>
      <c r="Q974" s="30">
        <f t="shared" si="616"/>
        <v>0</v>
      </c>
      <c r="R974" s="9">
        <v>0.22</v>
      </c>
      <c r="S974" s="25"/>
      <c r="T974" s="25"/>
      <c r="U974" s="25"/>
      <c r="V974" s="30">
        <f t="shared" si="617"/>
        <v>0</v>
      </c>
      <c r="W974" s="9">
        <v>0.22</v>
      </c>
      <c r="X974" s="2"/>
    </row>
    <row r="975" spans="1:24" ht="25.5" outlineLevel="3">
      <c r="A975" s="7" t="s">
        <v>667</v>
      </c>
      <c r="B975" s="8"/>
      <c r="C975" s="8"/>
      <c r="D975" s="8" t="s">
        <v>668</v>
      </c>
      <c r="E975" s="8"/>
      <c r="F975" s="25">
        <f>F976</f>
        <v>8181.32</v>
      </c>
      <c r="G975" s="25"/>
      <c r="H975" s="25"/>
      <c r="I975" s="25"/>
      <c r="J975" s="25"/>
      <c r="K975" s="50">
        <f>K976</f>
        <v>8289.1500000000015</v>
      </c>
      <c r="L975" s="9">
        <v>8289.15</v>
      </c>
      <c r="M975" s="35">
        <f t="shared" si="582"/>
        <v>0</v>
      </c>
      <c r="N975" s="25">
        <f>N976</f>
        <v>0</v>
      </c>
      <c r="O975" s="25"/>
      <c r="P975" s="25"/>
      <c r="Q975" s="25">
        <f>Q976</f>
        <v>0</v>
      </c>
      <c r="R975" s="9">
        <v>8181.32</v>
      </c>
      <c r="S975" s="25">
        <f>S976</f>
        <v>0</v>
      </c>
      <c r="T975" s="25"/>
      <c r="U975" s="25"/>
      <c r="V975" s="25">
        <f>V976</f>
        <v>0</v>
      </c>
      <c r="W975" s="9">
        <v>8181.32</v>
      </c>
      <c r="X975" s="2"/>
    </row>
    <row r="976" spans="1:24" ht="25.5" outlineLevel="4">
      <c r="A976" s="7" t="s">
        <v>630</v>
      </c>
      <c r="B976" s="8" t="s">
        <v>78</v>
      </c>
      <c r="C976" s="8" t="s">
        <v>78</v>
      </c>
      <c r="D976" s="8" t="s">
        <v>668</v>
      </c>
      <c r="E976" s="8"/>
      <c r="F976" s="25">
        <f>F977</f>
        <v>8181.32</v>
      </c>
      <c r="G976" s="25"/>
      <c r="H976" s="25"/>
      <c r="I976" s="25"/>
      <c r="J976" s="25"/>
      <c r="K976" s="50">
        <f>K977</f>
        <v>8289.1500000000015</v>
      </c>
      <c r="L976" s="9">
        <v>8289.15</v>
      </c>
      <c r="M976" s="35">
        <f t="shared" si="582"/>
        <v>0</v>
      </c>
      <c r="N976" s="25">
        <f>N977</f>
        <v>0</v>
      </c>
      <c r="O976" s="25"/>
      <c r="P976" s="25"/>
      <c r="Q976" s="25">
        <f>Q977</f>
        <v>0</v>
      </c>
      <c r="R976" s="9">
        <v>8181.32</v>
      </c>
      <c r="S976" s="25">
        <f>S977</f>
        <v>0</v>
      </c>
      <c r="T976" s="25"/>
      <c r="U976" s="25"/>
      <c r="V976" s="25">
        <f>V977</f>
        <v>0</v>
      </c>
      <c r="W976" s="9">
        <v>8181.32</v>
      </c>
      <c r="X976" s="2"/>
    </row>
    <row r="977" spans="1:24" outlineLevel="5">
      <c r="A977" s="7" t="s">
        <v>332</v>
      </c>
      <c r="B977" s="8" t="s">
        <v>78</v>
      </c>
      <c r="C977" s="8" t="s">
        <v>78</v>
      </c>
      <c r="D977" s="8" t="s">
        <v>668</v>
      </c>
      <c r="E977" s="8"/>
      <c r="F977" s="25">
        <f>F978+F979+F980</f>
        <v>8181.32</v>
      </c>
      <c r="G977" s="25"/>
      <c r="H977" s="25"/>
      <c r="I977" s="25"/>
      <c r="J977" s="25"/>
      <c r="K977" s="50">
        <f>K978+K979+K980</f>
        <v>8289.1500000000015</v>
      </c>
      <c r="L977" s="9">
        <v>8289.15</v>
      </c>
      <c r="M977" s="35">
        <f t="shared" si="582"/>
        <v>0</v>
      </c>
      <c r="N977" s="25">
        <f>N978+N979+N980</f>
        <v>0</v>
      </c>
      <c r="O977" s="25"/>
      <c r="P977" s="25"/>
      <c r="Q977" s="25">
        <f>Q978+Q979+Q980</f>
        <v>0</v>
      </c>
      <c r="R977" s="9">
        <v>8181.32</v>
      </c>
      <c r="S977" s="25">
        <f>S978+S979+S980</f>
        <v>0</v>
      </c>
      <c r="T977" s="25"/>
      <c r="U977" s="25"/>
      <c r="V977" s="25">
        <f>V978+V979+V980</f>
        <v>0</v>
      </c>
      <c r="W977" s="9">
        <v>8181.32</v>
      </c>
      <c r="X977" s="2"/>
    </row>
    <row r="978" spans="1:24" outlineLevel="6">
      <c r="A978" s="7" t="s">
        <v>292</v>
      </c>
      <c r="B978" s="8" t="s">
        <v>78</v>
      </c>
      <c r="C978" s="8" t="s">
        <v>78</v>
      </c>
      <c r="D978" s="8" t="s">
        <v>668</v>
      </c>
      <c r="E978" s="8" t="s">
        <v>293</v>
      </c>
      <c r="F978" s="25">
        <v>7517.69</v>
      </c>
      <c r="G978" s="25"/>
      <c r="H978" s="25"/>
      <c r="I978" s="25"/>
      <c r="J978" s="25"/>
      <c r="K978" s="50">
        <f t="shared" ref="K978:K980" si="619">SUM(F978:J978)</f>
        <v>7517.69</v>
      </c>
      <c r="L978" s="9">
        <v>7517.69</v>
      </c>
      <c r="M978" s="35">
        <f t="shared" si="582"/>
        <v>0</v>
      </c>
      <c r="N978" s="25"/>
      <c r="O978" s="25"/>
      <c r="P978" s="25"/>
      <c r="Q978" s="30">
        <f t="shared" ref="Q978:Q980" si="620">SUM(N978:P978)</f>
        <v>0</v>
      </c>
      <c r="R978" s="9">
        <v>7517.69</v>
      </c>
      <c r="S978" s="25"/>
      <c r="T978" s="25"/>
      <c r="U978" s="25"/>
      <c r="V978" s="30">
        <f t="shared" ref="V978:V980" si="621">SUM(S978:U978)</f>
        <v>0</v>
      </c>
      <c r="W978" s="9">
        <v>7517.69</v>
      </c>
      <c r="X978" s="2"/>
    </row>
    <row r="979" spans="1:24" ht="25.5" outlineLevel="6">
      <c r="A979" s="7" t="s">
        <v>67</v>
      </c>
      <c r="B979" s="8" t="s">
        <v>78</v>
      </c>
      <c r="C979" s="8" t="s">
        <v>78</v>
      </c>
      <c r="D979" s="8" t="s">
        <v>668</v>
      </c>
      <c r="E979" s="8" t="s">
        <v>68</v>
      </c>
      <c r="F979" s="25">
        <v>628.84</v>
      </c>
      <c r="G979" s="25"/>
      <c r="H979" s="25"/>
      <c r="I979" s="25"/>
      <c r="J979" s="25">
        <v>107.83</v>
      </c>
      <c r="K979" s="50">
        <f t="shared" si="619"/>
        <v>736.67000000000007</v>
      </c>
      <c r="L979" s="9">
        <v>736.67</v>
      </c>
      <c r="M979" s="35">
        <f t="shared" si="582"/>
        <v>0</v>
      </c>
      <c r="N979" s="25"/>
      <c r="O979" s="25"/>
      <c r="P979" s="25"/>
      <c r="Q979" s="30">
        <f t="shared" si="620"/>
        <v>0</v>
      </c>
      <c r="R979" s="9">
        <v>628.84</v>
      </c>
      <c r="S979" s="25"/>
      <c r="T979" s="25"/>
      <c r="U979" s="25"/>
      <c r="V979" s="30">
        <f t="shared" si="621"/>
        <v>0</v>
      </c>
      <c r="W979" s="9">
        <v>628.84</v>
      </c>
      <c r="X979" s="2"/>
    </row>
    <row r="980" spans="1:24" outlineLevel="6">
      <c r="A980" s="7" t="s">
        <v>316</v>
      </c>
      <c r="B980" s="8" t="s">
        <v>78</v>
      </c>
      <c r="C980" s="8" t="s">
        <v>78</v>
      </c>
      <c r="D980" s="8" t="s">
        <v>668</v>
      </c>
      <c r="E980" s="8" t="s">
        <v>317</v>
      </c>
      <c r="F980" s="25">
        <v>34.79</v>
      </c>
      <c r="G980" s="25"/>
      <c r="H980" s="25"/>
      <c r="I980" s="25"/>
      <c r="J980" s="25"/>
      <c r="K980" s="50">
        <f t="shared" si="619"/>
        <v>34.79</v>
      </c>
      <c r="L980" s="9">
        <v>34.79</v>
      </c>
      <c r="M980" s="35">
        <f t="shared" si="582"/>
        <v>0</v>
      </c>
      <c r="N980" s="25"/>
      <c r="O980" s="25"/>
      <c r="P980" s="25"/>
      <c r="Q980" s="30">
        <f t="shared" si="620"/>
        <v>0</v>
      </c>
      <c r="R980" s="9">
        <v>34.79</v>
      </c>
      <c r="S980" s="25"/>
      <c r="T980" s="25"/>
      <c r="U980" s="25"/>
      <c r="V980" s="30">
        <f t="shared" si="621"/>
        <v>0</v>
      </c>
      <c r="W980" s="9">
        <v>34.79</v>
      </c>
      <c r="X980" s="2"/>
    </row>
    <row r="981" spans="1:24" ht="38.25" outlineLevel="3">
      <c r="A981" s="7" t="s">
        <v>669</v>
      </c>
      <c r="B981" s="8"/>
      <c r="C981" s="8"/>
      <c r="D981" s="8" t="s">
        <v>670</v>
      </c>
      <c r="E981" s="8"/>
      <c r="F981" s="25">
        <f>F982</f>
        <v>4216.4400000000005</v>
      </c>
      <c r="G981" s="25"/>
      <c r="H981" s="25"/>
      <c r="I981" s="25"/>
      <c r="J981" s="25"/>
      <c r="K981" s="50">
        <f>K982</f>
        <v>4216.4400000000005</v>
      </c>
      <c r="L981" s="9">
        <v>4216.4399999999996</v>
      </c>
      <c r="M981" s="35">
        <f t="shared" ref="M981:M1041" si="622">L981-K981</f>
        <v>0</v>
      </c>
      <c r="N981" s="25">
        <f>N982</f>
        <v>0</v>
      </c>
      <c r="O981" s="25"/>
      <c r="P981" s="25"/>
      <c r="Q981" s="25">
        <f>Q982</f>
        <v>0</v>
      </c>
      <c r="R981" s="9">
        <v>4216.4399999999996</v>
      </c>
      <c r="S981" s="25">
        <f>S982</f>
        <v>0</v>
      </c>
      <c r="T981" s="25"/>
      <c r="U981" s="25"/>
      <c r="V981" s="25">
        <f>V982</f>
        <v>0</v>
      </c>
      <c r="W981" s="9">
        <v>4216.4399999999996</v>
      </c>
      <c r="X981" s="2"/>
    </row>
    <row r="982" spans="1:24" outlineLevel="4">
      <c r="A982" s="7" t="s">
        <v>320</v>
      </c>
      <c r="B982" s="8" t="s">
        <v>19</v>
      </c>
      <c r="C982" s="8" t="s">
        <v>321</v>
      </c>
      <c r="D982" s="8" t="s">
        <v>670</v>
      </c>
      <c r="E982" s="8"/>
      <c r="F982" s="25">
        <f>F983</f>
        <v>4216.4400000000005</v>
      </c>
      <c r="G982" s="25"/>
      <c r="H982" s="25"/>
      <c r="I982" s="25"/>
      <c r="J982" s="25"/>
      <c r="K982" s="50">
        <f>K983</f>
        <v>4216.4400000000005</v>
      </c>
      <c r="L982" s="9">
        <v>4216.4399999999996</v>
      </c>
      <c r="M982" s="35">
        <f t="shared" si="622"/>
        <v>0</v>
      </c>
      <c r="N982" s="25">
        <f>N983</f>
        <v>0</v>
      </c>
      <c r="O982" s="25"/>
      <c r="P982" s="25"/>
      <c r="Q982" s="25">
        <f>Q983</f>
        <v>0</v>
      </c>
      <c r="R982" s="9">
        <v>4216.4399999999996</v>
      </c>
      <c r="S982" s="25">
        <f>S983</f>
        <v>0</v>
      </c>
      <c r="T982" s="25"/>
      <c r="U982" s="25"/>
      <c r="V982" s="25">
        <f>V983</f>
        <v>0</v>
      </c>
      <c r="W982" s="9">
        <v>4216.4399999999996</v>
      </c>
      <c r="X982" s="2"/>
    </row>
    <row r="983" spans="1:24" outlineLevel="5">
      <c r="A983" s="7" t="s">
        <v>322</v>
      </c>
      <c r="B983" s="8" t="s">
        <v>19</v>
      </c>
      <c r="C983" s="8" t="s">
        <v>321</v>
      </c>
      <c r="D983" s="8" t="s">
        <v>670</v>
      </c>
      <c r="E983" s="8"/>
      <c r="F983" s="25">
        <f>F984+F985+F986</f>
        <v>4216.4400000000005</v>
      </c>
      <c r="G983" s="25"/>
      <c r="H983" s="25"/>
      <c r="I983" s="25"/>
      <c r="J983" s="25"/>
      <c r="K983" s="50">
        <f>K984+K985+K986</f>
        <v>4216.4400000000005</v>
      </c>
      <c r="L983" s="9">
        <v>4216.4399999999996</v>
      </c>
      <c r="M983" s="35">
        <f t="shared" si="622"/>
        <v>0</v>
      </c>
      <c r="N983" s="25">
        <f>N984+N985+N986</f>
        <v>0</v>
      </c>
      <c r="O983" s="25"/>
      <c r="P983" s="25"/>
      <c r="Q983" s="25">
        <f>Q984+Q985+Q986</f>
        <v>0</v>
      </c>
      <c r="R983" s="9">
        <v>4216.4399999999996</v>
      </c>
      <c r="S983" s="25">
        <f>S984+S985+S986</f>
        <v>0</v>
      </c>
      <c r="T983" s="25"/>
      <c r="U983" s="25"/>
      <c r="V983" s="25">
        <f>V984+V985+V986</f>
        <v>0</v>
      </c>
      <c r="W983" s="9">
        <v>4216.4399999999996</v>
      </c>
      <c r="X983" s="2"/>
    </row>
    <row r="984" spans="1:24" outlineLevel="6">
      <c r="A984" s="7" t="s">
        <v>292</v>
      </c>
      <c r="B984" s="8" t="s">
        <v>19</v>
      </c>
      <c r="C984" s="8" t="s">
        <v>321</v>
      </c>
      <c r="D984" s="8" t="s">
        <v>670</v>
      </c>
      <c r="E984" s="8" t="s">
        <v>293</v>
      </c>
      <c r="F984" s="25">
        <v>3584.34</v>
      </c>
      <c r="G984" s="25"/>
      <c r="H984" s="25"/>
      <c r="I984" s="25"/>
      <c r="J984" s="25"/>
      <c r="K984" s="50">
        <f t="shared" ref="K984:K986" si="623">SUM(F984:J984)</f>
        <v>3584.34</v>
      </c>
      <c r="L984" s="9">
        <v>3584.34</v>
      </c>
      <c r="M984" s="35">
        <f t="shared" si="622"/>
        <v>0</v>
      </c>
      <c r="N984" s="25"/>
      <c r="O984" s="25"/>
      <c r="P984" s="25"/>
      <c r="Q984" s="30">
        <f t="shared" ref="Q984:Q986" si="624">SUM(N984:P984)</f>
        <v>0</v>
      </c>
      <c r="R984" s="9">
        <v>3584.34</v>
      </c>
      <c r="S984" s="25"/>
      <c r="T984" s="25"/>
      <c r="U984" s="25"/>
      <c r="V984" s="30">
        <f t="shared" ref="V984:V986" si="625">SUM(S984:U984)</f>
        <v>0</v>
      </c>
      <c r="W984" s="9">
        <v>3584.34</v>
      </c>
      <c r="X984" s="2"/>
    </row>
    <row r="985" spans="1:24" ht="25.5" outlineLevel="6">
      <c r="A985" s="7" t="s">
        <v>67</v>
      </c>
      <c r="B985" s="8" t="s">
        <v>19</v>
      </c>
      <c r="C985" s="8" t="s">
        <v>321</v>
      </c>
      <c r="D985" s="8" t="s">
        <v>670</v>
      </c>
      <c r="E985" s="8" t="s">
        <v>68</v>
      </c>
      <c r="F985" s="25">
        <v>632.1</v>
      </c>
      <c r="G985" s="25">
        <v>-40</v>
      </c>
      <c r="H985" s="25"/>
      <c r="I985" s="25"/>
      <c r="J985" s="25"/>
      <c r="K985" s="50">
        <f t="shared" si="623"/>
        <v>592.1</v>
      </c>
      <c r="L985" s="9">
        <v>592.1</v>
      </c>
      <c r="M985" s="35">
        <f t="shared" si="622"/>
        <v>0</v>
      </c>
      <c r="N985" s="25"/>
      <c r="O985" s="25"/>
      <c r="P985" s="25"/>
      <c r="Q985" s="30">
        <f t="shared" si="624"/>
        <v>0</v>
      </c>
      <c r="R985" s="9">
        <v>632.1</v>
      </c>
      <c r="S985" s="25"/>
      <c r="T985" s="25"/>
      <c r="U985" s="25"/>
      <c r="V985" s="30">
        <f t="shared" si="625"/>
        <v>0</v>
      </c>
      <c r="W985" s="9">
        <v>632.1</v>
      </c>
      <c r="X985" s="2"/>
    </row>
    <row r="986" spans="1:24" outlineLevel="6">
      <c r="A986" s="7" t="s">
        <v>640</v>
      </c>
      <c r="B986" s="8" t="s">
        <v>19</v>
      </c>
      <c r="C986" s="8" t="s">
        <v>321</v>
      </c>
      <c r="D986" s="8" t="s">
        <v>670</v>
      </c>
      <c r="E986" s="8" t="s">
        <v>641</v>
      </c>
      <c r="F986" s="25">
        <v>0</v>
      </c>
      <c r="G986" s="25">
        <v>40</v>
      </c>
      <c r="H986" s="25"/>
      <c r="I986" s="25"/>
      <c r="J986" s="25"/>
      <c r="K986" s="50">
        <f t="shared" si="623"/>
        <v>40</v>
      </c>
      <c r="L986" s="9">
        <v>40</v>
      </c>
      <c r="M986" s="35">
        <f t="shared" si="622"/>
        <v>0</v>
      </c>
      <c r="N986" s="25"/>
      <c r="O986" s="25"/>
      <c r="P986" s="25"/>
      <c r="Q986" s="30">
        <f t="shared" si="624"/>
        <v>0</v>
      </c>
      <c r="R986" s="9">
        <v>0</v>
      </c>
      <c r="S986" s="25"/>
      <c r="T986" s="25"/>
      <c r="U986" s="25"/>
      <c r="V986" s="30">
        <f t="shared" si="625"/>
        <v>0</v>
      </c>
      <c r="W986" s="9">
        <v>0</v>
      </c>
      <c r="X986" s="2"/>
    </row>
    <row r="987" spans="1:24" ht="51" outlineLevel="3">
      <c r="A987" s="7" t="s">
        <v>671</v>
      </c>
      <c r="B987" s="8"/>
      <c r="C987" s="8"/>
      <c r="D987" s="8" t="s">
        <v>672</v>
      </c>
      <c r="E987" s="8"/>
      <c r="F987" s="25">
        <f>F988</f>
        <v>3364.88</v>
      </c>
      <c r="G987" s="25"/>
      <c r="H987" s="25"/>
      <c r="I987" s="25"/>
      <c r="J987" s="25"/>
      <c r="K987" s="50">
        <f>K988</f>
        <v>3364.88</v>
      </c>
      <c r="L987" s="9">
        <v>3364.88</v>
      </c>
      <c r="M987" s="35">
        <f t="shared" si="622"/>
        <v>0</v>
      </c>
      <c r="N987" s="25">
        <f>N988</f>
        <v>0</v>
      </c>
      <c r="O987" s="25"/>
      <c r="P987" s="25"/>
      <c r="Q987" s="25">
        <f>Q988</f>
        <v>0</v>
      </c>
      <c r="R987" s="9">
        <v>3275.04</v>
      </c>
      <c r="S987" s="25">
        <f>S988</f>
        <v>0</v>
      </c>
      <c r="T987" s="25"/>
      <c r="U987" s="25"/>
      <c r="V987" s="25">
        <f>V988</f>
        <v>0</v>
      </c>
      <c r="W987" s="9">
        <v>3275.04</v>
      </c>
      <c r="X987" s="2"/>
    </row>
    <row r="988" spans="1:24" outlineLevel="4">
      <c r="A988" s="7" t="s">
        <v>320</v>
      </c>
      <c r="B988" s="8" t="s">
        <v>19</v>
      </c>
      <c r="C988" s="8" t="s">
        <v>321</v>
      </c>
      <c r="D988" s="8" t="s">
        <v>672</v>
      </c>
      <c r="E988" s="8"/>
      <c r="F988" s="25">
        <f>F989</f>
        <v>3364.88</v>
      </c>
      <c r="G988" s="25"/>
      <c r="H988" s="25"/>
      <c r="I988" s="25"/>
      <c r="J988" s="25"/>
      <c r="K988" s="50">
        <f>K989</f>
        <v>3364.88</v>
      </c>
      <c r="L988" s="9">
        <v>3364.88</v>
      </c>
      <c r="M988" s="35">
        <f t="shared" si="622"/>
        <v>0</v>
      </c>
      <c r="N988" s="25">
        <f>N989</f>
        <v>0</v>
      </c>
      <c r="O988" s="25"/>
      <c r="P988" s="25"/>
      <c r="Q988" s="25">
        <f>Q989</f>
        <v>0</v>
      </c>
      <c r="R988" s="9">
        <v>3275.04</v>
      </c>
      <c r="S988" s="25">
        <f>S989</f>
        <v>0</v>
      </c>
      <c r="T988" s="25"/>
      <c r="U988" s="25"/>
      <c r="V988" s="25">
        <f>V989</f>
        <v>0</v>
      </c>
      <c r="W988" s="9">
        <v>3275.04</v>
      </c>
      <c r="X988" s="2"/>
    </row>
    <row r="989" spans="1:24" outlineLevel="5">
      <c r="A989" s="7" t="s">
        <v>322</v>
      </c>
      <c r="B989" s="8" t="s">
        <v>19</v>
      </c>
      <c r="C989" s="8" t="s">
        <v>321</v>
      </c>
      <c r="D989" s="8" t="s">
        <v>672</v>
      </c>
      <c r="E989" s="8"/>
      <c r="F989" s="25">
        <f>F990+F991</f>
        <v>3364.88</v>
      </c>
      <c r="G989" s="25"/>
      <c r="H989" s="25"/>
      <c r="I989" s="25"/>
      <c r="J989" s="25"/>
      <c r="K989" s="50">
        <f>K990+K991</f>
        <v>3364.88</v>
      </c>
      <c r="L989" s="9">
        <v>3364.88</v>
      </c>
      <c r="M989" s="35">
        <f t="shared" si="622"/>
        <v>0</v>
      </c>
      <c r="N989" s="25">
        <f>N990+N991</f>
        <v>0</v>
      </c>
      <c r="O989" s="25"/>
      <c r="P989" s="25"/>
      <c r="Q989" s="25">
        <f>Q990+Q991</f>
        <v>0</v>
      </c>
      <c r="R989" s="9">
        <v>3275.04</v>
      </c>
      <c r="S989" s="25">
        <f>S990+S991</f>
        <v>0</v>
      </c>
      <c r="T989" s="25"/>
      <c r="U989" s="25"/>
      <c r="V989" s="25">
        <f>V990+V991</f>
        <v>0</v>
      </c>
      <c r="W989" s="9">
        <v>3275.04</v>
      </c>
      <c r="X989" s="2"/>
    </row>
    <row r="990" spans="1:24" outlineLevel="6">
      <c r="A990" s="7" t="s">
        <v>292</v>
      </c>
      <c r="B990" s="8" t="s">
        <v>19</v>
      </c>
      <c r="C990" s="8" t="s">
        <v>321</v>
      </c>
      <c r="D990" s="8" t="s">
        <v>672</v>
      </c>
      <c r="E990" s="8" t="s">
        <v>293</v>
      </c>
      <c r="F990" s="25">
        <v>2741.36</v>
      </c>
      <c r="G990" s="25"/>
      <c r="H990" s="25"/>
      <c r="I990" s="25"/>
      <c r="J990" s="25"/>
      <c r="K990" s="50">
        <f t="shared" ref="K990:K991" si="626">SUM(F990:J990)</f>
        <v>2741.36</v>
      </c>
      <c r="L990" s="9">
        <v>2741.36</v>
      </c>
      <c r="M990" s="35">
        <f t="shared" si="622"/>
        <v>0</v>
      </c>
      <c r="N990" s="25"/>
      <c r="O990" s="25"/>
      <c r="P990" s="25"/>
      <c r="Q990" s="30">
        <f t="shared" ref="Q990:Q991" si="627">SUM(N990:P990)</f>
        <v>0</v>
      </c>
      <c r="R990" s="9">
        <v>2651.52</v>
      </c>
      <c r="S990" s="25"/>
      <c r="T990" s="25"/>
      <c r="U990" s="25"/>
      <c r="V990" s="30">
        <f t="shared" ref="V990:V991" si="628">SUM(S990:U990)</f>
        <v>0</v>
      </c>
      <c r="W990" s="9">
        <v>2651.52</v>
      </c>
      <c r="X990" s="2"/>
    </row>
    <row r="991" spans="1:24" ht="25.5" outlineLevel="6">
      <c r="A991" s="7" t="s">
        <v>67</v>
      </c>
      <c r="B991" s="8" t="s">
        <v>19</v>
      </c>
      <c r="C991" s="8" t="s">
        <v>321</v>
      </c>
      <c r="D991" s="8" t="s">
        <v>672</v>
      </c>
      <c r="E991" s="8" t="s">
        <v>68</v>
      </c>
      <c r="F991" s="25">
        <v>623.52</v>
      </c>
      <c r="G991" s="25"/>
      <c r="H991" s="25"/>
      <c r="I991" s="25"/>
      <c r="J991" s="25"/>
      <c r="K991" s="50">
        <f t="shared" si="626"/>
        <v>623.52</v>
      </c>
      <c r="L991" s="9">
        <v>623.52</v>
      </c>
      <c r="M991" s="35">
        <f t="shared" si="622"/>
        <v>0</v>
      </c>
      <c r="N991" s="25"/>
      <c r="O991" s="25"/>
      <c r="P991" s="25"/>
      <c r="Q991" s="30">
        <f t="shared" si="627"/>
        <v>0</v>
      </c>
      <c r="R991" s="9">
        <v>623.52</v>
      </c>
      <c r="S991" s="25"/>
      <c r="T991" s="25"/>
      <c r="U991" s="25"/>
      <c r="V991" s="30">
        <f t="shared" si="628"/>
        <v>0</v>
      </c>
      <c r="W991" s="9">
        <v>623.52</v>
      </c>
      <c r="X991" s="2"/>
    </row>
    <row r="992" spans="1:24" ht="38.25" outlineLevel="3">
      <c r="A992" s="7" t="s">
        <v>673</v>
      </c>
      <c r="B992" s="8"/>
      <c r="C992" s="8"/>
      <c r="D992" s="8" t="s">
        <v>674</v>
      </c>
      <c r="E992" s="8"/>
      <c r="F992" s="25">
        <f>F993</f>
        <v>14620.730000000001</v>
      </c>
      <c r="G992" s="25"/>
      <c r="H992" s="25"/>
      <c r="I992" s="25"/>
      <c r="J992" s="25"/>
      <c r="K992" s="50">
        <f>K993</f>
        <v>14806.9</v>
      </c>
      <c r="L992" s="9">
        <v>14806.9</v>
      </c>
      <c r="M992" s="35">
        <f t="shared" si="622"/>
        <v>0</v>
      </c>
      <c r="N992" s="25">
        <f>N993</f>
        <v>0</v>
      </c>
      <c r="O992" s="25"/>
      <c r="P992" s="25"/>
      <c r="Q992" s="25">
        <f>Q993</f>
        <v>0</v>
      </c>
      <c r="R992" s="9">
        <v>14063.73</v>
      </c>
      <c r="S992" s="25">
        <f>S993</f>
        <v>0</v>
      </c>
      <c r="T992" s="25"/>
      <c r="U992" s="25"/>
      <c r="V992" s="25">
        <f>V993</f>
        <v>0</v>
      </c>
      <c r="W992" s="9">
        <v>14063.73</v>
      </c>
      <c r="X992" s="2"/>
    </row>
    <row r="993" spans="1:24" outlineLevel="4">
      <c r="A993" s="7" t="s">
        <v>320</v>
      </c>
      <c r="B993" s="8" t="s">
        <v>19</v>
      </c>
      <c r="C993" s="8" t="s">
        <v>321</v>
      </c>
      <c r="D993" s="8" t="s">
        <v>674</v>
      </c>
      <c r="E993" s="8"/>
      <c r="F993" s="25">
        <f>F994</f>
        <v>14620.730000000001</v>
      </c>
      <c r="G993" s="25"/>
      <c r="H993" s="25"/>
      <c r="I993" s="25"/>
      <c r="J993" s="25"/>
      <c r="K993" s="50">
        <f>K994</f>
        <v>14806.9</v>
      </c>
      <c r="L993" s="9">
        <v>14806.9</v>
      </c>
      <c r="M993" s="35">
        <f t="shared" si="622"/>
        <v>0</v>
      </c>
      <c r="N993" s="25">
        <f>N994</f>
        <v>0</v>
      </c>
      <c r="O993" s="25"/>
      <c r="P993" s="25"/>
      <c r="Q993" s="25">
        <f>Q994</f>
        <v>0</v>
      </c>
      <c r="R993" s="9">
        <v>14063.73</v>
      </c>
      <c r="S993" s="25">
        <f>S994</f>
        <v>0</v>
      </c>
      <c r="T993" s="25"/>
      <c r="U993" s="25"/>
      <c r="V993" s="25">
        <f>V994</f>
        <v>0</v>
      </c>
      <c r="W993" s="9">
        <v>14063.73</v>
      </c>
      <c r="X993" s="2"/>
    </row>
    <row r="994" spans="1:24" outlineLevel="5">
      <c r="A994" s="7" t="s">
        <v>322</v>
      </c>
      <c r="B994" s="8" t="s">
        <v>19</v>
      </c>
      <c r="C994" s="8" t="s">
        <v>321</v>
      </c>
      <c r="D994" s="8" t="s">
        <v>674</v>
      </c>
      <c r="E994" s="8"/>
      <c r="F994" s="25">
        <f>F995+F996+F997</f>
        <v>14620.730000000001</v>
      </c>
      <c r="G994" s="25"/>
      <c r="H994" s="25"/>
      <c r="I994" s="25"/>
      <c r="J994" s="25"/>
      <c r="K994" s="50">
        <f>K995+K996+K997</f>
        <v>14806.9</v>
      </c>
      <c r="L994" s="9">
        <v>14806.9</v>
      </c>
      <c r="M994" s="35">
        <f t="shared" si="622"/>
        <v>0</v>
      </c>
      <c r="N994" s="25">
        <f>N995+N996+N997</f>
        <v>0</v>
      </c>
      <c r="O994" s="25"/>
      <c r="P994" s="25"/>
      <c r="Q994" s="25">
        <f>Q995+Q996+Q997</f>
        <v>0</v>
      </c>
      <c r="R994" s="9">
        <v>14063.73</v>
      </c>
      <c r="S994" s="25">
        <f>S995+S996+S997</f>
        <v>0</v>
      </c>
      <c r="T994" s="25"/>
      <c r="U994" s="25"/>
      <c r="V994" s="25">
        <f>V995+V996+V997</f>
        <v>0</v>
      </c>
      <c r="W994" s="9">
        <v>14063.73</v>
      </c>
      <c r="X994" s="2"/>
    </row>
    <row r="995" spans="1:24" outlineLevel="6">
      <c r="A995" s="7" t="s">
        <v>292</v>
      </c>
      <c r="B995" s="8" t="s">
        <v>19</v>
      </c>
      <c r="C995" s="8" t="s">
        <v>321</v>
      </c>
      <c r="D995" s="8" t="s">
        <v>674</v>
      </c>
      <c r="E995" s="8" t="s">
        <v>293</v>
      </c>
      <c r="F995" s="25">
        <v>10081.42</v>
      </c>
      <c r="G995" s="25"/>
      <c r="H995" s="25"/>
      <c r="I995" s="25"/>
      <c r="J995" s="25"/>
      <c r="K995" s="50">
        <f t="shared" ref="K995:K997" si="629">SUM(F995:J995)</f>
        <v>10081.42</v>
      </c>
      <c r="L995" s="9">
        <v>10081.42</v>
      </c>
      <c r="M995" s="35">
        <f t="shared" si="622"/>
        <v>0</v>
      </c>
      <c r="N995" s="25"/>
      <c r="O995" s="25"/>
      <c r="P995" s="25"/>
      <c r="Q995" s="30">
        <f t="shared" ref="Q995:Q997" si="630">SUM(N995:P995)</f>
        <v>0</v>
      </c>
      <c r="R995" s="9">
        <v>9524.42</v>
      </c>
      <c r="S995" s="25"/>
      <c r="T995" s="25"/>
      <c r="U995" s="25"/>
      <c r="V995" s="30">
        <f t="shared" ref="V995:V997" si="631">SUM(S995:U995)</f>
        <v>0</v>
      </c>
      <c r="W995" s="9">
        <v>9524.42</v>
      </c>
      <c r="X995" s="2"/>
    </row>
    <row r="996" spans="1:24" ht="25.5" outlineLevel="6">
      <c r="A996" s="7" t="s">
        <v>67</v>
      </c>
      <c r="B996" s="8" t="s">
        <v>19</v>
      </c>
      <c r="C996" s="8" t="s">
        <v>321</v>
      </c>
      <c r="D996" s="8" t="s">
        <v>674</v>
      </c>
      <c r="E996" s="8" t="s">
        <v>68</v>
      </c>
      <c r="F996" s="25">
        <v>4489.21</v>
      </c>
      <c r="G996" s="25"/>
      <c r="H996" s="25"/>
      <c r="I996" s="25"/>
      <c r="J996" s="25">
        <v>186.17</v>
      </c>
      <c r="K996" s="50">
        <f t="shared" si="629"/>
        <v>4675.38</v>
      </c>
      <c r="L996" s="9">
        <v>4675.38</v>
      </c>
      <c r="M996" s="35">
        <f t="shared" si="622"/>
        <v>0</v>
      </c>
      <c r="N996" s="25"/>
      <c r="O996" s="25"/>
      <c r="P996" s="25"/>
      <c r="Q996" s="30">
        <f t="shared" si="630"/>
        <v>0</v>
      </c>
      <c r="R996" s="9">
        <v>4489.21</v>
      </c>
      <c r="S996" s="25"/>
      <c r="T996" s="25"/>
      <c r="U996" s="25"/>
      <c r="V996" s="30">
        <f t="shared" si="631"/>
        <v>0</v>
      </c>
      <c r="W996" s="9">
        <v>4489.21</v>
      </c>
      <c r="X996" s="2"/>
    </row>
    <row r="997" spans="1:24" outlineLevel="6">
      <c r="A997" s="7" t="s">
        <v>316</v>
      </c>
      <c r="B997" s="8" t="s">
        <v>19</v>
      </c>
      <c r="C997" s="8" t="s">
        <v>321</v>
      </c>
      <c r="D997" s="8" t="s">
        <v>674</v>
      </c>
      <c r="E997" s="8" t="s">
        <v>317</v>
      </c>
      <c r="F997" s="25">
        <v>50.1</v>
      </c>
      <c r="G997" s="25"/>
      <c r="H997" s="25"/>
      <c r="I997" s="25"/>
      <c r="J997" s="25"/>
      <c r="K997" s="50">
        <f t="shared" si="629"/>
        <v>50.1</v>
      </c>
      <c r="L997" s="9">
        <v>50.1</v>
      </c>
      <c r="M997" s="35">
        <f t="shared" si="622"/>
        <v>0</v>
      </c>
      <c r="N997" s="25"/>
      <c r="O997" s="25"/>
      <c r="P997" s="25"/>
      <c r="Q997" s="30">
        <f t="shared" si="630"/>
        <v>0</v>
      </c>
      <c r="R997" s="9">
        <v>50.1</v>
      </c>
      <c r="S997" s="25"/>
      <c r="T997" s="25"/>
      <c r="U997" s="25"/>
      <c r="V997" s="30">
        <f t="shared" si="631"/>
        <v>0</v>
      </c>
      <c r="W997" s="9">
        <v>50.1</v>
      </c>
      <c r="X997" s="2"/>
    </row>
    <row r="998" spans="1:24" ht="38.25" outlineLevel="3">
      <c r="A998" s="7" t="s">
        <v>675</v>
      </c>
      <c r="B998" s="8"/>
      <c r="C998" s="8"/>
      <c r="D998" s="8" t="s">
        <v>676</v>
      </c>
      <c r="E998" s="8"/>
      <c r="F998" s="25">
        <f>F999</f>
        <v>4586.79</v>
      </c>
      <c r="G998" s="25"/>
      <c r="H998" s="25"/>
      <c r="I998" s="25"/>
      <c r="J998" s="25"/>
      <c r="K998" s="50">
        <f>K999</f>
        <v>4586.79</v>
      </c>
      <c r="L998" s="9">
        <v>4586.79</v>
      </c>
      <c r="M998" s="35">
        <f t="shared" si="622"/>
        <v>0</v>
      </c>
      <c r="N998" s="25">
        <f>N999</f>
        <v>0</v>
      </c>
      <c r="O998" s="25"/>
      <c r="P998" s="25"/>
      <c r="Q998" s="25">
        <f>Q999</f>
        <v>0</v>
      </c>
      <c r="R998" s="9">
        <v>4586.79</v>
      </c>
      <c r="S998" s="25">
        <f>S999</f>
        <v>0</v>
      </c>
      <c r="T998" s="25"/>
      <c r="U998" s="25"/>
      <c r="V998" s="25">
        <f>V999</f>
        <v>0</v>
      </c>
      <c r="W998" s="9">
        <v>4586.79</v>
      </c>
      <c r="X998" s="2"/>
    </row>
    <row r="999" spans="1:24" outlineLevel="4">
      <c r="A999" s="7" t="s">
        <v>320</v>
      </c>
      <c r="B999" s="8" t="s">
        <v>19</v>
      </c>
      <c r="C999" s="8" t="s">
        <v>321</v>
      </c>
      <c r="D999" s="8" t="s">
        <v>676</v>
      </c>
      <c r="E999" s="8"/>
      <c r="F999" s="25">
        <f>F1000</f>
        <v>4586.79</v>
      </c>
      <c r="G999" s="25"/>
      <c r="H999" s="25"/>
      <c r="I999" s="25"/>
      <c r="J999" s="25"/>
      <c r="K999" s="50">
        <f>K1000</f>
        <v>4586.79</v>
      </c>
      <c r="L999" s="9">
        <v>4586.79</v>
      </c>
      <c r="M999" s="35">
        <f t="shared" si="622"/>
        <v>0</v>
      </c>
      <c r="N999" s="25">
        <f>N1000</f>
        <v>0</v>
      </c>
      <c r="O999" s="25"/>
      <c r="P999" s="25"/>
      <c r="Q999" s="25">
        <f>Q1000</f>
        <v>0</v>
      </c>
      <c r="R999" s="9">
        <v>4586.79</v>
      </c>
      <c r="S999" s="25">
        <f>S1000</f>
        <v>0</v>
      </c>
      <c r="T999" s="25"/>
      <c r="U999" s="25"/>
      <c r="V999" s="25">
        <f>V1000</f>
        <v>0</v>
      </c>
      <c r="W999" s="9">
        <v>4586.79</v>
      </c>
      <c r="X999" s="2"/>
    </row>
    <row r="1000" spans="1:24" outlineLevel="5">
      <c r="A1000" s="7" t="s">
        <v>322</v>
      </c>
      <c r="B1000" s="8" t="s">
        <v>19</v>
      </c>
      <c r="C1000" s="8" t="s">
        <v>321</v>
      </c>
      <c r="D1000" s="8" t="s">
        <v>676</v>
      </c>
      <c r="E1000" s="8"/>
      <c r="F1000" s="25">
        <f>F1001+F1002</f>
        <v>4586.79</v>
      </c>
      <c r="G1000" s="25"/>
      <c r="H1000" s="25"/>
      <c r="I1000" s="25"/>
      <c r="J1000" s="25"/>
      <c r="K1000" s="50">
        <f>K1001+K1002</f>
        <v>4586.79</v>
      </c>
      <c r="L1000" s="9">
        <v>4586.79</v>
      </c>
      <c r="M1000" s="35">
        <f t="shared" si="622"/>
        <v>0</v>
      </c>
      <c r="N1000" s="25">
        <f>N1001+N1002</f>
        <v>0</v>
      </c>
      <c r="O1000" s="25"/>
      <c r="P1000" s="25"/>
      <c r="Q1000" s="25">
        <f>Q1001+Q1002</f>
        <v>0</v>
      </c>
      <c r="R1000" s="9">
        <v>4586.79</v>
      </c>
      <c r="S1000" s="25">
        <f>S1001+S1002</f>
        <v>0</v>
      </c>
      <c r="T1000" s="25"/>
      <c r="U1000" s="25"/>
      <c r="V1000" s="25">
        <f>V1001+V1002</f>
        <v>0</v>
      </c>
      <c r="W1000" s="9">
        <v>4586.79</v>
      </c>
      <c r="X1000" s="2"/>
    </row>
    <row r="1001" spans="1:24" outlineLevel="6">
      <c r="A1001" s="7" t="s">
        <v>292</v>
      </c>
      <c r="B1001" s="8" t="s">
        <v>19</v>
      </c>
      <c r="C1001" s="8" t="s">
        <v>321</v>
      </c>
      <c r="D1001" s="8" t="s">
        <v>676</v>
      </c>
      <c r="E1001" s="8" t="s">
        <v>293</v>
      </c>
      <c r="F1001" s="25">
        <v>2863.1</v>
      </c>
      <c r="G1001" s="25"/>
      <c r="H1001" s="25"/>
      <c r="I1001" s="25"/>
      <c r="J1001" s="25"/>
      <c r="K1001" s="50">
        <f t="shared" ref="K1001:K1002" si="632">SUM(F1001:J1001)</f>
        <v>2863.1</v>
      </c>
      <c r="L1001" s="9">
        <v>2863.1</v>
      </c>
      <c r="M1001" s="35">
        <f t="shared" si="622"/>
        <v>0</v>
      </c>
      <c r="N1001" s="25"/>
      <c r="O1001" s="25"/>
      <c r="P1001" s="25"/>
      <c r="Q1001" s="30">
        <f t="shared" ref="Q1001:Q1002" si="633">SUM(N1001:P1001)</f>
        <v>0</v>
      </c>
      <c r="R1001" s="9">
        <v>2863.1</v>
      </c>
      <c r="S1001" s="25"/>
      <c r="T1001" s="25"/>
      <c r="U1001" s="25"/>
      <c r="V1001" s="30">
        <f t="shared" ref="V1001:V1002" si="634">SUM(S1001:U1001)</f>
        <v>0</v>
      </c>
      <c r="W1001" s="9">
        <v>2863.1</v>
      </c>
      <c r="X1001" s="2"/>
    </row>
    <row r="1002" spans="1:24" ht="25.5" outlineLevel="6">
      <c r="A1002" s="7" t="s">
        <v>67</v>
      </c>
      <c r="B1002" s="8" t="s">
        <v>19</v>
      </c>
      <c r="C1002" s="8" t="s">
        <v>321</v>
      </c>
      <c r="D1002" s="8" t="s">
        <v>676</v>
      </c>
      <c r="E1002" s="8" t="s">
        <v>68</v>
      </c>
      <c r="F1002" s="25">
        <v>1723.69</v>
      </c>
      <c r="G1002" s="25"/>
      <c r="H1002" s="25"/>
      <c r="I1002" s="25"/>
      <c r="J1002" s="25"/>
      <c r="K1002" s="50">
        <f t="shared" si="632"/>
        <v>1723.69</v>
      </c>
      <c r="L1002" s="9">
        <v>1723.69</v>
      </c>
      <c r="M1002" s="35">
        <f t="shared" si="622"/>
        <v>0</v>
      </c>
      <c r="N1002" s="25"/>
      <c r="O1002" s="25"/>
      <c r="P1002" s="25"/>
      <c r="Q1002" s="30">
        <f t="shared" si="633"/>
        <v>0</v>
      </c>
      <c r="R1002" s="9">
        <v>1723.69</v>
      </c>
      <c r="S1002" s="25"/>
      <c r="T1002" s="25"/>
      <c r="U1002" s="25"/>
      <c r="V1002" s="30">
        <f t="shared" si="634"/>
        <v>0</v>
      </c>
      <c r="W1002" s="9">
        <v>1723.69</v>
      </c>
      <c r="X1002" s="2"/>
    </row>
    <row r="1003" spans="1:24" ht="25.5" outlineLevel="3">
      <c r="A1003" s="7" t="s">
        <v>677</v>
      </c>
      <c r="B1003" s="8"/>
      <c r="C1003" s="8"/>
      <c r="D1003" s="8" t="s">
        <v>678</v>
      </c>
      <c r="E1003" s="8"/>
      <c r="F1003" s="25">
        <f>F1004</f>
        <v>1894.42</v>
      </c>
      <c r="G1003" s="25"/>
      <c r="H1003" s="25"/>
      <c r="I1003" s="25"/>
      <c r="J1003" s="25"/>
      <c r="K1003" s="50">
        <f>K1004</f>
        <v>1894.4199999999998</v>
      </c>
      <c r="L1003" s="9">
        <v>1894.42</v>
      </c>
      <c r="M1003" s="35">
        <f t="shared" si="622"/>
        <v>0</v>
      </c>
      <c r="N1003" s="25">
        <f>N1004</f>
        <v>0</v>
      </c>
      <c r="O1003" s="25"/>
      <c r="P1003" s="25"/>
      <c r="Q1003" s="25">
        <f>Q1004</f>
        <v>0</v>
      </c>
      <c r="R1003" s="9">
        <v>1894.42</v>
      </c>
      <c r="S1003" s="25">
        <f>S1004</f>
        <v>0</v>
      </c>
      <c r="T1003" s="25"/>
      <c r="U1003" s="25"/>
      <c r="V1003" s="25">
        <f>V1004</f>
        <v>0</v>
      </c>
      <c r="W1003" s="9">
        <v>1894.42</v>
      </c>
      <c r="X1003" s="2"/>
    </row>
    <row r="1004" spans="1:24" outlineLevel="4">
      <c r="A1004" s="7" t="s">
        <v>320</v>
      </c>
      <c r="B1004" s="8" t="s">
        <v>19</v>
      </c>
      <c r="C1004" s="8" t="s">
        <v>321</v>
      </c>
      <c r="D1004" s="8" t="s">
        <v>678</v>
      </c>
      <c r="E1004" s="8"/>
      <c r="F1004" s="25">
        <f>F1005</f>
        <v>1894.42</v>
      </c>
      <c r="G1004" s="25"/>
      <c r="H1004" s="25"/>
      <c r="I1004" s="25"/>
      <c r="J1004" s="25"/>
      <c r="K1004" s="50">
        <f>K1005</f>
        <v>1894.4199999999998</v>
      </c>
      <c r="L1004" s="9">
        <v>1894.42</v>
      </c>
      <c r="M1004" s="35">
        <f t="shared" si="622"/>
        <v>0</v>
      </c>
      <c r="N1004" s="25">
        <f>N1005</f>
        <v>0</v>
      </c>
      <c r="O1004" s="25"/>
      <c r="P1004" s="25"/>
      <c r="Q1004" s="25">
        <f>Q1005</f>
        <v>0</v>
      </c>
      <c r="R1004" s="9">
        <v>1894.42</v>
      </c>
      <c r="S1004" s="25">
        <f>S1005</f>
        <v>0</v>
      </c>
      <c r="T1004" s="25"/>
      <c r="U1004" s="25"/>
      <c r="V1004" s="25">
        <f>V1005</f>
        <v>0</v>
      </c>
      <c r="W1004" s="9">
        <v>1894.42</v>
      </c>
      <c r="X1004" s="2"/>
    </row>
    <row r="1005" spans="1:24" outlineLevel="5">
      <c r="A1005" s="7" t="s">
        <v>322</v>
      </c>
      <c r="B1005" s="8" t="s">
        <v>19</v>
      </c>
      <c r="C1005" s="8" t="s">
        <v>321</v>
      </c>
      <c r="D1005" s="8" t="s">
        <v>678</v>
      </c>
      <c r="E1005" s="8"/>
      <c r="F1005" s="25">
        <f>F1006+F1007+F1008</f>
        <v>1894.42</v>
      </c>
      <c r="G1005" s="25"/>
      <c r="H1005" s="25"/>
      <c r="I1005" s="25"/>
      <c r="J1005" s="25"/>
      <c r="K1005" s="50">
        <f>K1006+K1007+K1008</f>
        <v>1894.4199999999998</v>
      </c>
      <c r="L1005" s="9">
        <v>1894.42</v>
      </c>
      <c r="M1005" s="35">
        <f t="shared" si="622"/>
        <v>0</v>
      </c>
      <c r="N1005" s="25">
        <f>N1006+N1007+N1008</f>
        <v>0</v>
      </c>
      <c r="O1005" s="25"/>
      <c r="P1005" s="25"/>
      <c r="Q1005" s="25">
        <f>Q1006+Q1007+Q1008</f>
        <v>0</v>
      </c>
      <c r="R1005" s="9">
        <v>1894.42</v>
      </c>
      <c r="S1005" s="25">
        <f>S1006+S1007+S1008</f>
        <v>0</v>
      </c>
      <c r="T1005" s="25"/>
      <c r="U1005" s="25"/>
      <c r="V1005" s="25">
        <f>V1006+V1007+V1008</f>
        <v>0</v>
      </c>
      <c r="W1005" s="9">
        <v>1894.42</v>
      </c>
      <c r="X1005" s="2"/>
    </row>
    <row r="1006" spans="1:24" outlineLevel="6">
      <c r="A1006" s="7" t="s">
        <v>292</v>
      </c>
      <c r="B1006" s="8" t="s">
        <v>19</v>
      </c>
      <c r="C1006" s="8" t="s">
        <v>321</v>
      </c>
      <c r="D1006" s="8" t="s">
        <v>678</v>
      </c>
      <c r="E1006" s="8" t="s">
        <v>293</v>
      </c>
      <c r="F1006" s="25">
        <v>1547.72</v>
      </c>
      <c r="G1006" s="25"/>
      <c r="H1006" s="25"/>
      <c r="I1006" s="25"/>
      <c r="J1006" s="25"/>
      <c r="K1006" s="50">
        <f t="shared" ref="K1006:K1008" si="635">SUM(F1006:J1006)</f>
        <v>1547.72</v>
      </c>
      <c r="L1006" s="9">
        <v>1547.72</v>
      </c>
      <c r="M1006" s="35">
        <f t="shared" si="622"/>
        <v>0</v>
      </c>
      <c r="N1006" s="25"/>
      <c r="O1006" s="25"/>
      <c r="P1006" s="25"/>
      <c r="Q1006" s="30">
        <f t="shared" ref="Q1006:Q1008" si="636">SUM(N1006:P1006)</f>
        <v>0</v>
      </c>
      <c r="R1006" s="9">
        <v>1547.72</v>
      </c>
      <c r="S1006" s="25"/>
      <c r="T1006" s="25"/>
      <c r="U1006" s="25"/>
      <c r="V1006" s="30">
        <f t="shared" ref="V1006:V1008" si="637">SUM(S1006:U1006)</f>
        <v>0</v>
      </c>
      <c r="W1006" s="9">
        <v>1547.72</v>
      </c>
      <c r="X1006" s="2"/>
    </row>
    <row r="1007" spans="1:24" ht="25.5" outlineLevel="6">
      <c r="A1007" s="7" t="s">
        <v>67</v>
      </c>
      <c r="B1007" s="8" t="s">
        <v>19</v>
      </c>
      <c r="C1007" s="8" t="s">
        <v>321</v>
      </c>
      <c r="D1007" s="8" t="s">
        <v>678</v>
      </c>
      <c r="E1007" s="8" t="s">
        <v>68</v>
      </c>
      <c r="F1007" s="25">
        <v>346.7</v>
      </c>
      <c r="G1007" s="25">
        <v>-0.6</v>
      </c>
      <c r="H1007" s="25"/>
      <c r="I1007" s="25"/>
      <c r="J1007" s="25"/>
      <c r="K1007" s="50">
        <f t="shared" si="635"/>
        <v>346.09999999999997</v>
      </c>
      <c r="L1007" s="9">
        <v>346.1</v>
      </c>
      <c r="M1007" s="35">
        <f t="shared" si="622"/>
        <v>0</v>
      </c>
      <c r="N1007" s="25"/>
      <c r="O1007" s="25"/>
      <c r="P1007" s="25"/>
      <c r="Q1007" s="30">
        <f t="shared" si="636"/>
        <v>0</v>
      </c>
      <c r="R1007" s="9">
        <v>346.7</v>
      </c>
      <c r="S1007" s="25"/>
      <c r="T1007" s="25"/>
      <c r="U1007" s="25"/>
      <c r="V1007" s="30">
        <f t="shared" si="637"/>
        <v>0</v>
      </c>
      <c r="W1007" s="9">
        <v>346.7</v>
      </c>
      <c r="X1007" s="2"/>
    </row>
    <row r="1008" spans="1:24" outlineLevel="6">
      <c r="A1008" s="7" t="s">
        <v>316</v>
      </c>
      <c r="B1008" s="8" t="s">
        <v>19</v>
      </c>
      <c r="C1008" s="8" t="s">
        <v>321</v>
      </c>
      <c r="D1008" s="8" t="s">
        <v>678</v>
      </c>
      <c r="E1008" s="8" t="s">
        <v>317</v>
      </c>
      <c r="F1008" s="25">
        <v>0</v>
      </c>
      <c r="G1008" s="25">
        <v>0.6</v>
      </c>
      <c r="H1008" s="25"/>
      <c r="I1008" s="25"/>
      <c r="J1008" s="25"/>
      <c r="K1008" s="50">
        <f t="shared" si="635"/>
        <v>0.6</v>
      </c>
      <c r="L1008" s="9">
        <v>0.6</v>
      </c>
      <c r="M1008" s="35">
        <f t="shared" si="622"/>
        <v>0</v>
      </c>
      <c r="N1008" s="25"/>
      <c r="O1008" s="25"/>
      <c r="P1008" s="25"/>
      <c r="Q1008" s="30">
        <f t="shared" si="636"/>
        <v>0</v>
      </c>
      <c r="R1008" s="9">
        <v>0</v>
      </c>
      <c r="S1008" s="25"/>
      <c r="T1008" s="25"/>
      <c r="U1008" s="25"/>
      <c r="V1008" s="30">
        <f t="shared" si="637"/>
        <v>0</v>
      </c>
      <c r="W1008" s="9">
        <v>0</v>
      </c>
      <c r="X1008" s="2"/>
    </row>
    <row r="1009" spans="1:24" ht="63.75" outlineLevel="3">
      <c r="A1009" s="7" t="s">
        <v>679</v>
      </c>
      <c r="B1009" s="8"/>
      <c r="C1009" s="8"/>
      <c r="D1009" s="8" t="s">
        <v>680</v>
      </c>
      <c r="E1009" s="8"/>
      <c r="F1009" s="25">
        <f>F1010</f>
        <v>3106</v>
      </c>
      <c r="G1009" s="25"/>
      <c r="H1009" s="25"/>
      <c r="I1009" s="25"/>
      <c r="J1009" s="25"/>
      <c r="K1009" s="50">
        <f>K1010</f>
        <v>3106</v>
      </c>
      <c r="L1009" s="9">
        <v>3106</v>
      </c>
      <c r="M1009" s="35">
        <f t="shared" si="622"/>
        <v>0</v>
      </c>
      <c r="N1009" s="25">
        <f>N1010</f>
        <v>0</v>
      </c>
      <c r="O1009" s="25"/>
      <c r="P1009" s="25"/>
      <c r="Q1009" s="25">
        <f>Q1010</f>
        <v>0</v>
      </c>
      <c r="R1009" s="9">
        <v>3199</v>
      </c>
      <c r="S1009" s="25">
        <f>S1010</f>
        <v>0</v>
      </c>
      <c r="T1009" s="25"/>
      <c r="U1009" s="25"/>
      <c r="V1009" s="25">
        <f>V1010</f>
        <v>0</v>
      </c>
      <c r="W1009" s="9">
        <v>3295</v>
      </c>
      <c r="X1009" s="2"/>
    </row>
    <row r="1010" spans="1:24" outlineLevel="4">
      <c r="A1010" s="7" t="s">
        <v>320</v>
      </c>
      <c r="B1010" s="8" t="s">
        <v>19</v>
      </c>
      <c r="C1010" s="8" t="s">
        <v>321</v>
      </c>
      <c r="D1010" s="8" t="s">
        <v>680</v>
      </c>
      <c r="E1010" s="8"/>
      <c r="F1010" s="25">
        <f>F1011</f>
        <v>3106</v>
      </c>
      <c r="G1010" s="25"/>
      <c r="H1010" s="25"/>
      <c r="I1010" s="25"/>
      <c r="J1010" s="25"/>
      <c r="K1010" s="50">
        <f>K1011</f>
        <v>3106</v>
      </c>
      <c r="L1010" s="9">
        <v>3106</v>
      </c>
      <c r="M1010" s="35">
        <f t="shared" si="622"/>
        <v>0</v>
      </c>
      <c r="N1010" s="25">
        <f>N1011</f>
        <v>0</v>
      </c>
      <c r="O1010" s="25"/>
      <c r="P1010" s="25"/>
      <c r="Q1010" s="25">
        <f>Q1011</f>
        <v>0</v>
      </c>
      <c r="R1010" s="9">
        <v>3199</v>
      </c>
      <c r="S1010" s="25">
        <f>S1011</f>
        <v>0</v>
      </c>
      <c r="T1010" s="25"/>
      <c r="U1010" s="25"/>
      <c r="V1010" s="25">
        <f>V1011</f>
        <v>0</v>
      </c>
      <c r="W1010" s="9">
        <v>3295</v>
      </c>
      <c r="X1010" s="2"/>
    </row>
    <row r="1011" spans="1:24" outlineLevel="5">
      <c r="A1011" s="7" t="s">
        <v>322</v>
      </c>
      <c r="B1011" s="8" t="s">
        <v>19</v>
      </c>
      <c r="C1011" s="8" t="s">
        <v>321</v>
      </c>
      <c r="D1011" s="8" t="s">
        <v>680</v>
      </c>
      <c r="E1011" s="8"/>
      <c r="F1011" s="25">
        <f>F1012</f>
        <v>3106</v>
      </c>
      <c r="G1011" s="25"/>
      <c r="H1011" s="25"/>
      <c r="I1011" s="25"/>
      <c r="J1011" s="25"/>
      <c r="K1011" s="50">
        <f>K1012</f>
        <v>3106</v>
      </c>
      <c r="L1011" s="9">
        <v>3106</v>
      </c>
      <c r="M1011" s="35">
        <f t="shared" si="622"/>
        <v>0</v>
      </c>
      <c r="N1011" s="25">
        <f>N1012</f>
        <v>0</v>
      </c>
      <c r="O1011" s="25"/>
      <c r="P1011" s="25"/>
      <c r="Q1011" s="25">
        <f>Q1012</f>
        <v>0</v>
      </c>
      <c r="R1011" s="9">
        <v>3199</v>
      </c>
      <c r="S1011" s="25">
        <f>S1012</f>
        <v>0</v>
      </c>
      <c r="T1011" s="25"/>
      <c r="U1011" s="25"/>
      <c r="V1011" s="25">
        <f>V1012</f>
        <v>0</v>
      </c>
      <c r="W1011" s="9">
        <v>3295</v>
      </c>
      <c r="X1011" s="2"/>
    </row>
    <row r="1012" spans="1:24" outlineLevel="6">
      <c r="A1012" s="7" t="s">
        <v>292</v>
      </c>
      <c r="B1012" s="8" t="s">
        <v>19</v>
      </c>
      <c r="C1012" s="8" t="s">
        <v>321</v>
      </c>
      <c r="D1012" s="8" t="s">
        <v>680</v>
      </c>
      <c r="E1012" s="8" t="s">
        <v>293</v>
      </c>
      <c r="F1012" s="25">
        <v>3106</v>
      </c>
      <c r="G1012" s="25"/>
      <c r="H1012" s="25"/>
      <c r="I1012" s="25"/>
      <c r="J1012" s="25"/>
      <c r="K1012" s="50">
        <f t="shared" ref="K1012" si="638">SUM(F1012:J1012)</f>
        <v>3106</v>
      </c>
      <c r="L1012" s="9">
        <v>3106</v>
      </c>
      <c r="M1012" s="35">
        <f t="shared" si="622"/>
        <v>0</v>
      </c>
      <c r="N1012" s="25"/>
      <c r="O1012" s="25"/>
      <c r="P1012" s="25"/>
      <c r="Q1012" s="30">
        <f t="shared" ref="Q1012" si="639">SUM(N1012:P1012)</f>
        <v>0</v>
      </c>
      <c r="R1012" s="9">
        <v>3199</v>
      </c>
      <c r="S1012" s="25"/>
      <c r="T1012" s="25"/>
      <c r="U1012" s="25"/>
      <c r="V1012" s="30">
        <f t="shared" ref="V1012" si="640">SUM(S1012:U1012)</f>
        <v>0</v>
      </c>
      <c r="W1012" s="9">
        <v>3295</v>
      </c>
      <c r="X1012" s="2"/>
    </row>
    <row r="1013" spans="1:24" ht="25.5" outlineLevel="2">
      <c r="A1013" s="7" t="s">
        <v>681</v>
      </c>
      <c r="B1013" s="8"/>
      <c r="C1013" s="8"/>
      <c r="D1013" s="8" t="s">
        <v>682</v>
      </c>
      <c r="E1013" s="8"/>
      <c r="F1013" s="25">
        <f>F1014+F1018+F1022+F1029+F1033+F1037</f>
        <v>4467.5</v>
      </c>
      <c r="G1013" s="25"/>
      <c r="H1013" s="25"/>
      <c r="I1013" s="25"/>
      <c r="J1013" s="25"/>
      <c r="K1013" s="50">
        <f>K1014+K1018+K1022+K1029+K1033+K1037</f>
        <v>4467.5</v>
      </c>
      <c r="L1013" s="9">
        <v>4467.4956599999996</v>
      </c>
      <c r="M1013" s="35">
        <f t="shared" si="622"/>
        <v>-4.3400000004112371E-3</v>
      </c>
      <c r="N1013" s="25">
        <f>N1014+N1018+N1022+N1029+N1033+N1037</f>
        <v>0</v>
      </c>
      <c r="O1013" s="25"/>
      <c r="P1013" s="25"/>
      <c r="Q1013" s="25">
        <f>Q1014+Q1018+Q1022+Q1029+Q1033+Q1037</f>
        <v>0</v>
      </c>
      <c r="R1013" s="9">
        <v>3766.9409999999998</v>
      </c>
      <c r="S1013" s="25">
        <f>S1014+S1018+S1022+S1029+S1033+S1037</f>
        <v>0</v>
      </c>
      <c r="T1013" s="25"/>
      <c r="U1013" s="25"/>
      <c r="V1013" s="25">
        <f>V1014+V1018+V1022+V1029+V1033+V1037</f>
        <v>0</v>
      </c>
      <c r="W1013" s="9">
        <v>3903.1410000000001</v>
      </c>
      <c r="X1013" s="2"/>
    </row>
    <row r="1014" spans="1:24" ht="51" outlineLevel="3">
      <c r="A1014" s="7" t="s">
        <v>683</v>
      </c>
      <c r="B1014" s="8"/>
      <c r="C1014" s="8"/>
      <c r="D1014" s="8" t="s">
        <v>684</v>
      </c>
      <c r="E1014" s="8"/>
      <c r="F1014" s="25">
        <f>F1015</f>
        <v>15.3</v>
      </c>
      <c r="G1014" s="25"/>
      <c r="H1014" s="25"/>
      <c r="I1014" s="25"/>
      <c r="J1014" s="25"/>
      <c r="K1014" s="50">
        <f>K1015</f>
        <v>15.3</v>
      </c>
      <c r="L1014" s="9">
        <v>15.3</v>
      </c>
      <c r="M1014" s="35">
        <f t="shared" si="622"/>
        <v>0</v>
      </c>
      <c r="N1014" s="25">
        <f>N1015</f>
        <v>0</v>
      </c>
      <c r="O1014" s="25"/>
      <c r="P1014" s="25"/>
      <c r="Q1014" s="25">
        <f>Q1015</f>
        <v>0</v>
      </c>
      <c r="R1014" s="9">
        <v>16.5</v>
      </c>
      <c r="S1014" s="25">
        <f>S1015</f>
        <v>0</v>
      </c>
      <c r="T1014" s="25"/>
      <c r="U1014" s="25"/>
      <c r="V1014" s="25">
        <f>V1015</f>
        <v>0</v>
      </c>
      <c r="W1014" s="9">
        <v>92.1</v>
      </c>
      <c r="X1014" s="2"/>
    </row>
    <row r="1015" spans="1:24" outlineLevel="4">
      <c r="A1015" s="7" t="s">
        <v>685</v>
      </c>
      <c r="B1015" s="8" t="s">
        <v>19</v>
      </c>
      <c r="C1015" s="8" t="s">
        <v>78</v>
      </c>
      <c r="D1015" s="8" t="s">
        <v>684</v>
      </c>
      <c r="E1015" s="8"/>
      <c r="F1015" s="25">
        <f>F1016</f>
        <v>15.3</v>
      </c>
      <c r="G1015" s="25"/>
      <c r="H1015" s="25"/>
      <c r="I1015" s="25"/>
      <c r="J1015" s="25"/>
      <c r="K1015" s="50">
        <f>K1016</f>
        <v>15.3</v>
      </c>
      <c r="L1015" s="9">
        <v>15.3</v>
      </c>
      <c r="M1015" s="35">
        <f t="shared" si="622"/>
        <v>0</v>
      </c>
      <c r="N1015" s="25">
        <f>N1016</f>
        <v>0</v>
      </c>
      <c r="O1015" s="25"/>
      <c r="P1015" s="25"/>
      <c r="Q1015" s="25">
        <f>Q1016</f>
        <v>0</v>
      </c>
      <c r="R1015" s="9">
        <v>16.5</v>
      </c>
      <c r="S1015" s="25">
        <f>S1016</f>
        <v>0</v>
      </c>
      <c r="T1015" s="25"/>
      <c r="U1015" s="25"/>
      <c r="V1015" s="25">
        <f>V1016</f>
        <v>0</v>
      </c>
      <c r="W1015" s="9">
        <v>92.1</v>
      </c>
      <c r="X1015" s="2"/>
    </row>
    <row r="1016" spans="1:24" outlineLevel="5">
      <c r="A1016" s="7" t="s">
        <v>322</v>
      </c>
      <c r="B1016" s="8" t="s">
        <v>19</v>
      </c>
      <c r="C1016" s="8" t="s">
        <v>78</v>
      </c>
      <c r="D1016" s="8" t="s">
        <v>684</v>
      </c>
      <c r="E1016" s="8"/>
      <c r="F1016" s="25">
        <f>F1017</f>
        <v>15.3</v>
      </c>
      <c r="G1016" s="25"/>
      <c r="H1016" s="25"/>
      <c r="I1016" s="25"/>
      <c r="J1016" s="25"/>
      <c r="K1016" s="50">
        <f>K1017</f>
        <v>15.3</v>
      </c>
      <c r="L1016" s="9">
        <v>15.3</v>
      </c>
      <c r="M1016" s="35">
        <f t="shared" si="622"/>
        <v>0</v>
      </c>
      <c r="N1016" s="25">
        <f>N1017</f>
        <v>0</v>
      </c>
      <c r="O1016" s="25"/>
      <c r="P1016" s="25"/>
      <c r="Q1016" s="25">
        <f>Q1017</f>
        <v>0</v>
      </c>
      <c r="R1016" s="9">
        <v>16.5</v>
      </c>
      <c r="S1016" s="25">
        <f>S1017</f>
        <v>0</v>
      </c>
      <c r="T1016" s="25"/>
      <c r="U1016" s="25"/>
      <c r="V1016" s="25">
        <f>V1017</f>
        <v>0</v>
      </c>
      <c r="W1016" s="9">
        <v>92.1</v>
      </c>
      <c r="X1016" s="2"/>
    </row>
    <row r="1017" spans="1:24" ht="25.5" outlineLevel="6">
      <c r="A1017" s="7" t="s">
        <v>67</v>
      </c>
      <c r="B1017" s="8" t="s">
        <v>19</v>
      </c>
      <c r="C1017" s="8" t="s">
        <v>78</v>
      </c>
      <c r="D1017" s="8" t="s">
        <v>684</v>
      </c>
      <c r="E1017" s="8" t="s">
        <v>68</v>
      </c>
      <c r="F1017" s="25">
        <v>15.3</v>
      </c>
      <c r="G1017" s="25"/>
      <c r="H1017" s="25"/>
      <c r="I1017" s="25"/>
      <c r="J1017" s="25"/>
      <c r="K1017" s="50">
        <f t="shared" ref="K1017" si="641">SUM(F1017:J1017)</f>
        <v>15.3</v>
      </c>
      <c r="L1017" s="9">
        <v>15.3</v>
      </c>
      <c r="M1017" s="35">
        <f t="shared" si="622"/>
        <v>0</v>
      </c>
      <c r="N1017" s="25"/>
      <c r="O1017" s="25"/>
      <c r="P1017" s="25"/>
      <c r="Q1017" s="30">
        <f t="shared" ref="Q1017" si="642">SUM(N1017:P1017)</f>
        <v>0</v>
      </c>
      <c r="R1017" s="9">
        <v>16.5</v>
      </c>
      <c r="S1017" s="25"/>
      <c r="T1017" s="25"/>
      <c r="U1017" s="25"/>
      <c r="V1017" s="30">
        <f t="shared" ref="V1017" si="643">SUM(S1017:U1017)</f>
        <v>0</v>
      </c>
      <c r="W1017" s="9">
        <v>92.1</v>
      </c>
      <c r="X1017" s="2"/>
    </row>
    <row r="1018" spans="1:24" ht="25.5" outlineLevel="3">
      <c r="A1018" s="7" t="s">
        <v>686</v>
      </c>
      <c r="B1018" s="8"/>
      <c r="C1018" s="8"/>
      <c r="D1018" s="8" t="s">
        <v>687</v>
      </c>
      <c r="E1018" s="8"/>
      <c r="F1018" s="25">
        <f>F1019</f>
        <v>550.36</v>
      </c>
      <c r="G1018" s="25"/>
      <c r="H1018" s="25"/>
      <c r="I1018" s="25"/>
      <c r="J1018" s="25"/>
      <c r="K1018" s="50">
        <f>K1019</f>
        <v>550.36</v>
      </c>
      <c r="L1018" s="9">
        <v>550.35500000000002</v>
      </c>
      <c r="M1018" s="35">
        <f t="shared" si="622"/>
        <v>-4.9999999999954525E-3</v>
      </c>
      <c r="N1018" s="25">
        <f>N1019</f>
        <v>0</v>
      </c>
      <c r="O1018" s="25"/>
      <c r="P1018" s="25"/>
      <c r="Q1018" s="25">
        <f>Q1019</f>
        <v>0</v>
      </c>
      <c r="R1018" s="9">
        <v>0</v>
      </c>
      <c r="S1018" s="25">
        <f>S1019</f>
        <v>0</v>
      </c>
      <c r="T1018" s="25"/>
      <c r="U1018" s="25"/>
      <c r="V1018" s="25">
        <f>V1019</f>
        <v>0</v>
      </c>
      <c r="W1018" s="9">
        <v>0</v>
      </c>
      <c r="X1018" s="2"/>
    </row>
    <row r="1019" spans="1:24" outlineLevel="4">
      <c r="A1019" s="7" t="s">
        <v>320</v>
      </c>
      <c r="B1019" s="8" t="s">
        <v>19</v>
      </c>
      <c r="C1019" s="8" t="s">
        <v>321</v>
      </c>
      <c r="D1019" s="8" t="s">
        <v>687</v>
      </c>
      <c r="E1019" s="8"/>
      <c r="F1019" s="25">
        <f>F1020</f>
        <v>550.36</v>
      </c>
      <c r="G1019" s="25"/>
      <c r="H1019" s="25"/>
      <c r="I1019" s="25"/>
      <c r="J1019" s="25"/>
      <c r="K1019" s="50">
        <f>K1020</f>
        <v>550.36</v>
      </c>
      <c r="L1019" s="9">
        <v>550.35500000000002</v>
      </c>
      <c r="M1019" s="35">
        <f t="shared" si="622"/>
        <v>-4.9999999999954525E-3</v>
      </c>
      <c r="N1019" s="25">
        <f>N1020</f>
        <v>0</v>
      </c>
      <c r="O1019" s="25"/>
      <c r="P1019" s="25"/>
      <c r="Q1019" s="25">
        <f>Q1020</f>
        <v>0</v>
      </c>
      <c r="R1019" s="9">
        <v>0</v>
      </c>
      <c r="S1019" s="25">
        <f>S1020</f>
        <v>0</v>
      </c>
      <c r="T1019" s="25"/>
      <c r="U1019" s="25"/>
      <c r="V1019" s="25">
        <f>V1020</f>
        <v>0</v>
      </c>
      <c r="W1019" s="9">
        <v>0</v>
      </c>
      <c r="X1019" s="2"/>
    </row>
    <row r="1020" spans="1:24" outlineLevel="5">
      <c r="A1020" s="7" t="s">
        <v>322</v>
      </c>
      <c r="B1020" s="8" t="s">
        <v>19</v>
      </c>
      <c r="C1020" s="8" t="s">
        <v>321</v>
      </c>
      <c r="D1020" s="8" t="s">
        <v>687</v>
      </c>
      <c r="E1020" s="8"/>
      <c r="F1020" s="25">
        <f>F1021</f>
        <v>550.36</v>
      </c>
      <c r="G1020" s="25"/>
      <c r="H1020" s="25"/>
      <c r="I1020" s="25"/>
      <c r="J1020" s="25"/>
      <c r="K1020" s="50">
        <f>K1021</f>
        <v>550.36</v>
      </c>
      <c r="L1020" s="9">
        <v>550.35500000000002</v>
      </c>
      <c r="M1020" s="35">
        <f t="shared" si="622"/>
        <v>-4.9999999999954525E-3</v>
      </c>
      <c r="N1020" s="25">
        <f>N1021</f>
        <v>0</v>
      </c>
      <c r="O1020" s="25"/>
      <c r="P1020" s="25"/>
      <c r="Q1020" s="25">
        <f>Q1021</f>
        <v>0</v>
      </c>
      <c r="R1020" s="9">
        <v>0</v>
      </c>
      <c r="S1020" s="25">
        <f>S1021</f>
        <v>0</v>
      </c>
      <c r="T1020" s="25"/>
      <c r="U1020" s="25"/>
      <c r="V1020" s="25">
        <f>V1021</f>
        <v>0</v>
      </c>
      <c r="W1020" s="9">
        <v>0</v>
      </c>
      <c r="X1020" s="2"/>
    </row>
    <row r="1021" spans="1:24" ht="25.5" outlineLevel="6">
      <c r="A1021" s="7" t="s">
        <v>67</v>
      </c>
      <c r="B1021" s="8" t="s">
        <v>19</v>
      </c>
      <c r="C1021" s="8" t="s">
        <v>321</v>
      </c>
      <c r="D1021" s="8" t="s">
        <v>687</v>
      </c>
      <c r="E1021" s="8" t="s">
        <v>68</v>
      </c>
      <c r="F1021" s="25">
        <v>550.36</v>
      </c>
      <c r="G1021" s="25"/>
      <c r="H1021" s="25"/>
      <c r="I1021" s="25"/>
      <c r="J1021" s="25"/>
      <c r="K1021" s="50">
        <f t="shared" ref="K1021" si="644">SUM(F1021:J1021)</f>
        <v>550.36</v>
      </c>
      <c r="L1021" s="9">
        <v>550.35500000000002</v>
      </c>
      <c r="M1021" s="35">
        <f t="shared" si="622"/>
        <v>-4.9999999999954525E-3</v>
      </c>
      <c r="N1021" s="25"/>
      <c r="O1021" s="25"/>
      <c r="P1021" s="25"/>
      <c r="Q1021" s="30">
        <f t="shared" ref="Q1021" si="645">SUM(N1021:P1021)</f>
        <v>0</v>
      </c>
      <c r="R1021" s="9">
        <v>0</v>
      </c>
      <c r="S1021" s="25"/>
      <c r="T1021" s="25"/>
      <c r="U1021" s="25"/>
      <c r="V1021" s="30">
        <f t="shared" ref="V1021" si="646">SUM(S1021:U1021)</f>
        <v>0</v>
      </c>
      <c r="W1021" s="9">
        <v>0</v>
      </c>
      <c r="X1021" s="2"/>
    </row>
    <row r="1022" spans="1:24" ht="89.25" outlineLevel="3">
      <c r="A1022" s="7" t="s">
        <v>688</v>
      </c>
      <c r="B1022" s="8"/>
      <c r="C1022" s="8"/>
      <c r="D1022" s="8" t="s">
        <v>689</v>
      </c>
      <c r="E1022" s="8"/>
      <c r="F1022" s="25">
        <f>F1023+F1026</f>
        <v>17.100000000000001</v>
      </c>
      <c r="G1022" s="25"/>
      <c r="H1022" s="25"/>
      <c r="I1022" s="25"/>
      <c r="J1022" s="25"/>
      <c r="K1022" s="50">
        <f>K1023+K1026</f>
        <v>17.100000000000001</v>
      </c>
      <c r="L1022" s="9">
        <v>17.100660000000001</v>
      </c>
      <c r="M1022" s="35">
        <f t="shared" si="622"/>
        <v>6.599999999998829E-4</v>
      </c>
      <c r="N1022" s="25">
        <f>N1023+N1026</f>
        <v>0</v>
      </c>
      <c r="O1022" s="25"/>
      <c r="P1022" s="25"/>
      <c r="Q1022" s="25">
        <f>Q1023+Q1026</f>
        <v>0</v>
      </c>
      <c r="R1022" s="9">
        <v>17.100999999999999</v>
      </c>
      <c r="S1022" s="25">
        <f>S1023+S1026</f>
        <v>0</v>
      </c>
      <c r="T1022" s="25"/>
      <c r="U1022" s="25"/>
      <c r="V1022" s="25">
        <f>V1023+V1026</f>
        <v>0</v>
      </c>
      <c r="W1022" s="9">
        <v>17.100999999999999</v>
      </c>
      <c r="X1022" s="2"/>
    </row>
    <row r="1023" spans="1:24" outlineLevel="4">
      <c r="A1023" s="7" t="s">
        <v>320</v>
      </c>
      <c r="B1023" s="8" t="s">
        <v>19</v>
      </c>
      <c r="C1023" s="8" t="s">
        <v>321</v>
      </c>
      <c r="D1023" s="8" t="s">
        <v>689</v>
      </c>
      <c r="E1023" s="8"/>
      <c r="F1023" s="25">
        <f>F1024</f>
        <v>17.100000000000001</v>
      </c>
      <c r="G1023" s="25"/>
      <c r="H1023" s="25"/>
      <c r="I1023" s="25"/>
      <c r="J1023" s="25"/>
      <c r="K1023" s="50">
        <f>K1024</f>
        <v>0</v>
      </c>
      <c r="L1023" s="9">
        <v>0</v>
      </c>
      <c r="M1023" s="35">
        <f t="shared" si="622"/>
        <v>0</v>
      </c>
      <c r="N1023" s="25">
        <f>N1024</f>
        <v>0</v>
      </c>
      <c r="O1023" s="25"/>
      <c r="P1023" s="25"/>
      <c r="Q1023" s="25">
        <f>Q1024</f>
        <v>0</v>
      </c>
      <c r="R1023" s="9">
        <v>17.100999999999999</v>
      </c>
      <c r="S1023" s="25">
        <f>S1024</f>
        <v>0</v>
      </c>
      <c r="T1023" s="25"/>
      <c r="U1023" s="25"/>
      <c r="V1023" s="25">
        <f>V1024</f>
        <v>0</v>
      </c>
      <c r="W1023" s="9">
        <v>17.100999999999999</v>
      </c>
      <c r="X1023" s="2"/>
    </row>
    <row r="1024" spans="1:24" outlineLevel="5">
      <c r="A1024" s="7" t="s">
        <v>322</v>
      </c>
      <c r="B1024" s="8" t="s">
        <v>19</v>
      </c>
      <c r="C1024" s="8" t="s">
        <v>321</v>
      </c>
      <c r="D1024" s="8" t="s">
        <v>689</v>
      </c>
      <c r="E1024" s="8"/>
      <c r="F1024" s="25">
        <f>F1025</f>
        <v>17.100000000000001</v>
      </c>
      <c r="G1024" s="25"/>
      <c r="H1024" s="25"/>
      <c r="I1024" s="25"/>
      <c r="J1024" s="25"/>
      <c r="K1024" s="50">
        <f>K1025</f>
        <v>0</v>
      </c>
      <c r="L1024" s="9">
        <v>0</v>
      </c>
      <c r="M1024" s="35">
        <f t="shared" si="622"/>
        <v>0</v>
      </c>
      <c r="N1024" s="25">
        <f>N1025</f>
        <v>0</v>
      </c>
      <c r="O1024" s="25"/>
      <c r="P1024" s="25"/>
      <c r="Q1024" s="25">
        <f>Q1025</f>
        <v>0</v>
      </c>
      <c r="R1024" s="9">
        <v>17.100999999999999</v>
      </c>
      <c r="S1024" s="25">
        <f>S1025</f>
        <v>0</v>
      </c>
      <c r="T1024" s="25"/>
      <c r="U1024" s="25"/>
      <c r="V1024" s="25">
        <f>V1025</f>
        <v>0</v>
      </c>
      <c r="W1024" s="9">
        <v>17.100999999999999</v>
      </c>
      <c r="X1024" s="2"/>
    </row>
    <row r="1025" spans="1:24" ht="25.5" outlineLevel="6">
      <c r="A1025" s="7" t="s">
        <v>110</v>
      </c>
      <c r="B1025" s="8" t="s">
        <v>19</v>
      </c>
      <c r="C1025" s="8" t="s">
        <v>321</v>
      </c>
      <c r="D1025" s="8" t="s">
        <v>689</v>
      </c>
      <c r="E1025" s="8" t="s">
        <v>111</v>
      </c>
      <c r="F1025" s="25">
        <v>17.100000000000001</v>
      </c>
      <c r="G1025" s="25">
        <v>-17.100000000000001</v>
      </c>
      <c r="H1025" s="25"/>
      <c r="I1025" s="25"/>
      <c r="J1025" s="25"/>
      <c r="K1025" s="50">
        <f t="shared" ref="K1025" si="647">SUM(F1025:J1025)</f>
        <v>0</v>
      </c>
      <c r="L1025" s="9">
        <v>0</v>
      </c>
      <c r="M1025" s="35">
        <f t="shared" si="622"/>
        <v>0</v>
      </c>
      <c r="N1025" s="25"/>
      <c r="O1025" s="25"/>
      <c r="P1025" s="25"/>
      <c r="Q1025" s="30">
        <f t="shared" ref="Q1025" si="648">SUM(N1025:P1025)</f>
        <v>0</v>
      </c>
      <c r="R1025" s="9">
        <v>17.100999999999999</v>
      </c>
      <c r="S1025" s="25"/>
      <c r="T1025" s="25"/>
      <c r="U1025" s="25"/>
      <c r="V1025" s="30">
        <f t="shared" ref="V1025" si="649">SUM(S1025:U1025)</f>
        <v>0</v>
      </c>
      <c r="W1025" s="9">
        <v>17.100999999999999</v>
      </c>
      <c r="X1025" s="2"/>
    </row>
    <row r="1026" spans="1:24" outlineLevel="4">
      <c r="A1026" s="7" t="s">
        <v>690</v>
      </c>
      <c r="B1026" s="8" t="s">
        <v>167</v>
      </c>
      <c r="C1026" s="8" t="s">
        <v>19</v>
      </c>
      <c r="D1026" s="8" t="s">
        <v>689</v>
      </c>
      <c r="E1026" s="8"/>
      <c r="F1026" s="25">
        <f>F1027</f>
        <v>0</v>
      </c>
      <c r="G1026" s="25"/>
      <c r="H1026" s="25"/>
      <c r="I1026" s="25"/>
      <c r="J1026" s="25"/>
      <c r="K1026" s="50">
        <f>K1027</f>
        <v>17.100000000000001</v>
      </c>
      <c r="L1026" s="9">
        <v>17.100660000000001</v>
      </c>
      <c r="M1026" s="35">
        <f t="shared" si="622"/>
        <v>6.599999999998829E-4</v>
      </c>
      <c r="N1026" s="25">
        <f>N1027</f>
        <v>0</v>
      </c>
      <c r="O1026" s="25"/>
      <c r="P1026" s="25"/>
      <c r="Q1026" s="25">
        <f>Q1027</f>
        <v>0</v>
      </c>
      <c r="R1026" s="9">
        <v>0</v>
      </c>
      <c r="S1026" s="25">
        <f>S1027</f>
        <v>0</v>
      </c>
      <c r="T1026" s="25"/>
      <c r="U1026" s="25"/>
      <c r="V1026" s="25">
        <f>V1027</f>
        <v>0</v>
      </c>
      <c r="W1026" s="9">
        <v>0</v>
      </c>
      <c r="X1026" s="2"/>
    </row>
    <row r="1027" spans="1:24" outlineLevel="5">
      <c r="A1027" s="7" t="s">
        <v>271</v>
      </c>
      <c r="B1027" s="8" t="s">
        <v>167</v>
      </c>
      <c r="C1027" s="8" t="s">
        <v>19</v>
      </c>
      <c r="D1027" s="8" t="s">
        <v>689</v>
      </c>
      <c r="E1027" s="8"/>
      <c r="F1027" s="25">
        <f>F1028</f>
        <v>0</v>
      </c>
      <c r="G1027" s="25"/>
      <c r="H1027" s="25"/>
      <c r="I1027" s="25"/>
      <c r="J1027" s="25"/>
      <c r="K1027" s="50">
        <f>K1028</f>
        <v>17.100000000000001</v>
      </c>
      <c r="L1027" s="9">
        <v>17.100660000000001</v>
      </c>
      <c r="M1027" s="35">
        <f t="shared" si="622"/>
        <v>6.599999999998829E-4</v>
      </c>
      <c r="N1027" s="25">
        <f>N1028</f>
        <v>0</v>
      </c>
      <c r="O1027" s="25"/>
      <c r="P1027" s="25"/>
      <c r="Q1027" s="25">
        <f>Q1028</f>
        <v>0</v>
      </c>
      <c r="R1027" s="9">
        <v>0</v>
      </c>
      <c r="S1027" s="25">
        <f>S1028</f>
        <v>0</v>
      </c>
      <c r="T1027" s="25"/>
      <c r="U1027" s="25"/>
      <c r="V1027" s="25">
        <f>V1028</f>
        <v>0</v>
      </c>
      <c r="W1027" s="9">
        <v>0</v>
      </c>
      <c r="X1027" s="2"/>
    </row>
    <row r="1028" spans="1:24" ht="25.5" outlineLevel="6">
      <c r="A1028" s="7" t="s">
        <v>110</v>
      </c>
      <c r="B1028" s="8" t="s">
        <v>167</v>
      </c>
      <c r="C1028" s="8" t="s">
        <v>19</v>
      </c>
      <c r="D1028" s="8" t="s">
        <v>689</v>
      </c>
      <c r="E1028" s="8" t="s">
        <v>111</v>
      </c>
      <c r="F1028" s="25"/>
      <c r="G1028" s="25">
        <v>17.100000000000001</v>
      </c>
      <c r="H1028" s="25"/>
      <c r="I1028" s="25"/>
      <c r="J1028" s="25"/>
      <c r="K1028" s="50">
        <f t="shared" ref="K1028" si="650">SUM(F1028:J1028)</f>
        <v>17.100000000000001</v>
      </c>
      <c r="L1028" s="9">
        <v>17.100660000000001</v>
      </c>
      <c r="M1028" s="35">
        <f t="shared" si="622"/>
        <v>6.599999999998829E-4</v>
      </c>
      <c r="N1028" s="25"/>
      <c r="O1028" s="25"/>
      <c r="P1028" s="25"/>
      <c r="Q1028" s="30">
        <f t="shared" ref="Q1028" si="651">SUM(N1028:P1028)</f>
        <v>0</v>
      </c>
      <c r="R1028" s="9">
        <v>0</v>
      </c>
      <c r="S1028" s="25"/>
      <c r="T1028" s="25"/>
      <c r="U1028" s="25"/>
      <c r="V1028" s="30">
        <f t="shared" ref="V1028" si="652">SUM(S1028:U1028)</f>
        <v>0</v>
      </c>
      <c r="W1028" s="9">
        <v>0</v>
      </c>
      <c r="X1028" s="2"/>
    </row>
    <row r="1029" spans="1:24" ht="63.75" outlineLevel="3">
      <c r="A1029" s="7" t="s">
        <v>691</v>
      </c>
      <c r="B1029" s="8"/>
      <c r="C1029" s="8"/>
      <c r="D1029" s="8" t="s">
        <v>692</v>
      </c>
      <c r="E1029" s="8"/>
      <c r="F1029" s="25">
        <f>F1030</f>
        <v>0.22</v>
      </c>
      <c r="G1029" s="25"/>
      <c r="H1029" s="25"/>
      <c r="I1029" s="25"/>
      <c r="J1029" s="25"/>
      <c r="K1029" s="50">
        <f>K1030</f>
        <v>0.22</v>
      </c>
      <c r="L1029" s="9">
        <v>0.22</v>
      </c>
      <c r="M1029" s="35">
        <f t="shared" si="622"/>
        <v>0</v>
      </c>
      <c r="N1029" s="25">
        <f>N1030</f>
        <v>0</v>
      </c>
      <c r="O1029" s="25"/>
      <c r="P1029" s="25"/>
      <c r="Q1029" s="25">
        <f>Q1030</f>
        <v>0</v>
      </c>
      <c r="R1029" s="9">
        <v>0.22</v>
      </c>
      <c r="S1029" s="25">
        <f>S1030</f>
        <v>0</v>
      </c>
      <c r="T1029" s="25"/>
      <c r="U1029" s="25"/>
      <c r="V1029" s="25">
        <f>V1030</f>
        <v>0</v>
      </c>
      <c r="W1029" s="9">
        <v>0.22</v>
      </c>
      <c r="X1029" s="2"/>
    </row>
    <row r="1030" spans="1:24" outlineLevel="4">
      <c r="A1030" s="7" t="s">
        <v>320</v>
      </c>
      <c r="B1030" s="8" t="s">
        <v>19</v>
      </c>
      <c r="C1030" s="8" t="s">
        <v>321</v>
      </c>
      <c r="D1030" s="8" t="s">
        <v>692</v>
      </c>
      <c r="E1030" s="8"/>
      <c r="F1030" s="25">
        <f>F1031</f>
        <v>0.22</v>
      </c>
      <c r="G1030" s="25"/>
      <c r="H1030" s="25"/>
      <c r="I1030" s="25"/>
      <c r="J1030" s="25"/>
      <c r="K1030" s="50">
        <f>K1031</f>
        <v>0.22</v>
      </c>
      <c r="L1030" s="9">
        <v>0.22</v>
      </c>
      <c r="M1030" s="35">
        <f t="shared" si="622"/>
        <v>0</v>
      </c>
      <c r="N1030" s="25">
        <f>N1031</f>
        <v>0</v>
      </c>
      <c r="O1030" s="25"/>
      <c r="P1030" s="25"/>
      <c r="Q1030" s="25">
        <f>Q1031</f>
        <v>0</v>
      </c>
      <c r="R1030" s="9">
        <v>0.22</v>
      </c>
      <c r="S1030" s="25">
        <f>S1031</f>
        <v>0</v>
      </c>
      <c r="T1030" s="25"/>
      <c r="U1030" s="25"/>
      <c r="V1030" s="25">
        <f>V1031</f>
        <v>0</v>
      </c>
      <c r="W1030" s="9">
        <v>0.22</v>
      </c>
      <c r="X1030" s="2"/>
    </row>
    <row r="1031" spans="1:24" outlineLevel="5">
      <c r="A1031" s="7" t="s">
        <v>322</v>
      </c>
      <c r="B1031" s="8" t="s">
        <v>19</v>
      </c>
      <c r="C1031" s="8" t="s">
        <v>321</v>
      </c>
      <c r="D1031" s="8" t="s">
        <v>692</v>
      </c>
      <c r="E1031" s="8"/>
      <c r="F1031" s="25">
        <f>F1032</f>
        <v>0.22</v>
      </c>
      <c r="G1031" s="25"/>
      <c r="H1031" s="25"/>
      <c r="I1031" s="25"/>
      <c r="J1031" s="25"/>
      <c r="K1031" s="50">
        <f>K1032</f>
        <v>0.22</v>
      </c>
      <c r="L1031" s="9">
        <v>0.22</v>
      </c>
      <c r="M1031" s="35">
        <f t="shared" si="622"/>
        <v>0</v>
      </c>
      <c r="N1031" s="25">
        <f>N1032</f>
        <v>0</v>
      </c>
      <c r="O1031" s="25"/>
      <c r="P1031" s="25"/>
      <c r="Q1031" s="25">
        <f>Q1032</f>
        <v>0</v>
      </c>
      <c r="R1031" s="9">
        <v>0.22</v>
      </c>
      <c r="S1031" s="25">
        <f>S1032</f>
        <v>0</v>
      </c>
      <c r="T1031" s="25"/>
      <c r="U1031" s="25"/>
      <c r="V1031" s="25">
        <f>V1032</f>
        <v>0</v>
      </c>
      <c r="W1031" s="9">
        <v>0.22</v>
      </c>
      <c r="X1031" s="2"/>
    </row>
    <row r="1032" spans="1:24" ht="25.5" outlineLevel="6">
      <c r="A1032" s="7" t="s">
        <v>67</v>
      </c>
      <c r="B1032" s="8" t="s">
        <v>19</v>
      </c>
      <c r="C1032" s="8" t="s">
        <v>321</v>
      </c>
      <c r="D1032" s="8" t="s">
        <v>692</v>
      </c>
      <c r="E1032" s="8" t="s">
        <v>68</v>
      </c>
      <c r="F1032" s="25">
        <v>0.22</v>
      </c>
      <c r="G1032" s="25"/>
      <c r="H1032" s="25"/>
      <c r="I1032" s="25"/>
      <c r="J1032" s="25"/>
      <c r="K1032" s="50">
        <f t="shared" ref="K1032" si="653">SUM(F1032:J1032)</f>
        <v>0.22</v>
      </c>
      <c r="L1032" s="9">
        <v>0.22</v>
      </c>
      <c r="M1032" s="35">
        <f t="shared" si="622"/>
        <v>0</v>
      </c>
      <c r="N1032" s="25"/>
      <c r="O1032" s="25"/>
      <c r="P1032" s="25"/>
      <c r="Q1032" s="30">
        <f t="shared" ref="Q1032" si="654">SUM(N1032:P1032)</f>
        <v>0</v>
      </c>
      <c r="R1032" s="9">
        <v>0.22</v>
      </c>
      <c r="S1032" s="25"/>
      <c r="T1032" s="25"/>
      <c r="U1032" s="25"/>
      <c r="V1032" s="30">
        <f t="shared" ref="V1032" si="655">SUM(S1032:U1032)</f>
        <v>0</v>
      </c>
      <c r="W1032" s="9">
        <v>0.22</v>
      </c>
      <c r="X1032" s="2"/>
    </row>
    <row r="1033" spans="1:24" ht="25.5" outlineLevel="3">
      <c r="A1033" s="7" t="s">
        <v>693</v>
      </c>
      <c r="B1033" s="8"/>
      <c r="C1033" s="8"/>
      <c r="D1033" s="8" t="s">
        <v>694</v>
      </c>
      <c r="E1033" s="8"/>
      <c r="F1033" s="25">
        <f>F1034</f>
        <v>3393.32</v>
      </c>
      <c r="G1033" s="25"/>
      <c r="H1033" s="25"/>
      <c r="I1033" s="25"/>
      <c r="J1033" s="25"/>
      <c r="K1033" s="50">
        <f>K1034</f>
        <v>3393.32</v>
      </c>
      <c r="L1033" s="9">
        <v>3393.32</v>
      </c>
      <c r="M1033" s="35">
        <f t="shared" si="622"/>
        <v>0</v>
      </c>
      <c r="N1033" s="25">
        <f>N1034</f>
        <v>0</v>
      </c>
      <c r="O1033" s="25"/>
      <c r="P1033" s="25"/>
      <c r="Q1033" s="25">
        <f>Q1034</f>
        <v>0</v>
      </c>
      <c r="R1033" s="9">
        <v>3393.32</v>
      </c>
      <c r="S1033" s="25">
        <f>S1034</f>
        <v>0</v>
      </c>
      <c r="T1033" s="25"/>
      <c r="U1033" s="25"/>
      <c r="V1033" s="25">
        <f>V1034</f>
        <v>0</v>
      </c>
      <c r="W1033" s="9">
        <v>3393.32</v>
      </c>
      <c r="X1033" s="2"/>
    </row>
    <row r="1034" spans="1:24" outlineLevel="4">
      <c r="A1034" s="7" t="s">
        <v>695</v>
      </c>
      <c r="B1034" s="8" t="s">
        <v>270</v>
      </c>
      <c r="C1034" s="8" t="s">
        <v>26</v>
      </c>
      <c r="D1034" s="8" t="s">
        <v>694</v>
      </c>
      <c r="E1034" s="8"/>
      <c r="F1034" s="25">
        <f>F1035</f>
        <v>3393.32</v>
      </c>
      <c r="G1034" s="25"/>
      <c r="H1034" s="25"/>
      <c r="I1034" s="25"/>
      <c r="J1034" s="25"/>
      <c r="K1034" s="50">
        <f>K1035</f>
        <v>3393.32</v>
      </c>
      <c r="L1034" s="9">
        <v>3393.32</v>
      </c>
      <c r="M1034" s="35">
        <f t="shared" si="622"/>
        <v>0</v>
      </c>
      <c r="N1034" s="25">
        <f>N1035</f>
        <v>0</v>
      </c>
      <c r="O1034" s="25"/>
      <c r="P1034" s="25"/>
      <c r="Q1034" s="25">
        <f>Q1035</f>
        <v>0</v>
      </c>
      <c r="R1034" s="9">
        <v>3393.32</v>
      </c>
      <c r="S1034" s="25">
        <f>S1035</f>
        <v>0</v>
      </c>
      <c r="T1034" s="25"/>
      <c r="U1034" s="25"/>
      <c r="V1034" s="25">
        <f>V1035</f>
        <v>0</v>
      </c>
      <c r="W1034" s="9">
        <v>3393.32</v>
      </c>
      <c r="X1034" s="2"/>
    </row>
    <row r="1035" spans="1:24" outlineLevel="5">
      <c r="A1035" s="7" t="s">
        <v>696</v>
      </c>
      <c r="B1035" s="8" t="s">
        <v>270</v>
      </c>
      <c r="C1035" s="8" t="s">
        <v>26</v>
      </c>
      <c r="D1035" s="8" t="s">
        <v>694</v>
      </c>
      <c r="E1035" s="8"/>
      <c r="F1035" s="25">
        <f>F1036</f>
        <v>3393.32</v>
      </c>
      <c r="G1035" s="25"/>
      <c r="H1035" s="25"/>
      <c r="I1035" s="25"/>
      <c r="J1035" s="25"/>
      <c r="K1035" s="50">
        <f>K1036</f>
        <v>3393.32</v>
      </c>
      <c r="L1035" s="9">
        <v>3393.32</v>
      </c>
      <c r="M1035" s="35">
        <f t="shared" si="622"/>
        <v>0</v>
      </c>
      <c r="N1035" s="25">
        <f>N1036</f>
        <v>0</v>
      </c>
      <c r="O1035" s="25"/>
      <c r="P1035" s="25"/>
      <c r="Q1035" s="25">
        <f>Q1036</f>
        <v>0</v>
      </c>
      <c r="R1035" s="9">
        <v>3393.32</v>
      </c>
      <c r="S1035" s="25">
        <f>S1036</f>
        <v>0</v>
      </c>
      <c r="T1035" s="25"/>
      <c r="U1035" s="25"/>
      <c r="V1035" s="25">
        <f>V1036</f>
        <v>0</v>
      </c>
      <c r="W1035" s="9">
        <v>3393.32</v>
      </c>
      <c r="X1035" s="2"/>
    </row>
    <row r="1036" spans="1:24" ht="51" outlineLevel="6">
      <c r="A1036" s="7" t="s">
        <v>53</v>
      </c>
      <c r="B1036" s="8" t="s">
        <v>270</v>
      </c>
      <c r="C1036" s="8" t="s">
        <v>26</v>
      </c>
      <c r="D1036" s="8" t="s">
        <v>694</v>
      </c>
      <c r="E1036" s="8" t="s">
        <v>54</v>
      </c>
      <c r="F1036" s="25">
        <v>3393.32</v>
      </c>
      <c r="G1036" s="25"/>
      <c r="H1036" s="25"/>
      <c r="I1036" s="25"/>
      <c r="J1036" s="25"/>
      <c r="K1036" s="50">
        <f t="shared" ref="K1036" si="656">SUM(F1036:J1036)</f>
        <v>3393.32</v>
      </c>
      <c r="L1036" s="9">
        <v>3393.32</v>
      </c>
      <c r="M1036" s="35">
        <f t="shared" si="622"/>
        <v>0</v>
      </c>
      <c r="N1036" s="25"/>
      <c r="O1036" s="25"/>
      <c r="P1036" s="25"/>
      <c r="Q1036" s="30">
        <f t="shared" ref="Q1036" si="657">SUM(N1036:P1036)</f>
        <v>0</v>
      </c>
      <c r="R1036" s="9">
        <v>3393.32</v>
      </c>
      <c r="S1036" s="25"/>
      <c r="T1036" s="25"/>
      <c r="U1036" s="25"/>
      <c r="V1036" s="30">
        <f t="shared" ref="V1036" si="658">SUM(S1036:U1036)</f>
        <v>0</v>
      </c>
      <c r="W1036" s="9">
        <v>3393.32</v>
      </c>
      <c r="X1036" s="2"/>
    </row>
    <row r="1037" spans="1:24" outlineLevel="3">
      <c r="A1037" s="7" t="s">
        <v>697</v>
      </c>
      <c r="B1037" s="8"/>
      <c r="C1037" s="8"/>
      <c r="D1037" s="8" t="s">
        <v>698</v>
      </c>
      <c r="E1037" s="8"/>
      <c r="F1037" s="25">
        <f>F1038</f>
        <v>491.2</v>
      </c>
      <c r="G1037" s="25"/>
      <c r="H1037" s="25"/>
      <c r="I1037" s="25"/>
      <c r="J1037" s="25"/>
      <c r="K1037" s="50">
        <f>K1038</f>
        <v>491.2</v>
      </c>
      <c r="L1037" s="9">
        <v>491.2</v>
      </c>
      <c r="M1037" s="35">
        <f t="shared" si="622"/>
        <v>0</v>
      </c>
      <c r="N1037" s="25">
        <f>N1038</f>
        <v>0</v>
      </c>
      <c r="O1037" s="25"/>
      <c r="P1037" s="25"/>
      <c r="Q1037" s="25">
        <f>Q1038</f>
        <v>0</v>
      </c>
      <c r="R1037" s="9">
        <v>339.8</v>
      </c>
      <c r="S1037" s="25">
        <f>S1038</f>
        <v>0</v>
      </c>
      <c r="T1037" s="25"/>
      <c r="U1037" s="25"/>
      <c r="V1037" s="25">
        <f>V1038</f>
        <v>0</v>
      </c>
      <c r="W1037" s="9">
        <v>400.4</v>
      </c>
      <c r="X1037" s="2"/>
    </row>
    <row r="1038" spans="1:24" outlineLevel="4">
      <c r="A1038" s="7" t="s">
        <v>695</v>
      </c>
      <c r="B1038" s="8" t="s">
        <v>270</v>
      </c>
      <c r="C1038" s="8" t="s">
        <v>26</v>
      </c>
      <c r="D1038" s="8" t="s">
        <v>698</v>
      </c>
      <c r="E1038" s="8"/>
      <c r="F1038" s="25">
        <f>F1039</f>
        <v>491.2</v>
      </c>
      <c r="G1038" s="25"/>
      <c r="H1038" s="25"/>
      <c r="I1038" s="25"/>
      <c r="J1038" s="25"/>
      <c r="K1038" s="50">
        <f>K1039</f>
        <v>491.2</v>
      </c>
      <c r="L1038" s="9">
        <v>491.2</v>
      </c>
      <c r="M1038" s="35">
        <f t="shared" si="622"/>
        <v>0</v>
      </c>
      <c r="N1038" s="25">
        <f>N1039</f>
        <v>0</v>
      </c>
      <c r="O1038" s="25"/>
      <c r="P1038" s="25"/>
      <c r="Q1038" s="25">
        <f>Q1039</f>
        <v>0</v>
      </c>
      <c r="R1038" s="9">
        <v>339.8</v>
      </c>
      <c r="S1038" s="25">
        <f>S1039</f>
        <v>0</v>
      </c>
      <c r="T1038" s="25"/>
      <c r="U1038" s="25"/>
      <c r="V1038" s="25">
        <f>V1039</f>
        <v>0</v>
      </c>
      <c r="W1038" s="9">
        <v>400.4</v>
      </c>
      <c r="X1038" s="2"/>
    </row>
    <row r="1039" spans="1:24" outlineLevel="5">
      <c r="A1039" s="7" t="s">
        <v>696</v>
      </c>
      <c r="B1039" s="8" t="s">
        <v>270</v>
      </c>
      <c r="C1039" s="8" t="s">
        <v>26</v>
      </c>
      <c r="D1039" s="8" t="s">
        <v>698</v>
      </c>
      <c r="E1039" s="8"/>
      <c r="F1039" s="25">
        <f>F1040</f>
        <v>491.2</v>
      </c>
      <c r="G1039" s="25"/>
      <c r="H1039" s="25"/>
      <c r="I1039" s="25"/>
      <c r="J1039" s="25"/>
      <c r="K1039" s="50">
        <f>K1040</f>
        <v>491.2</v>
      </c>
      <c r="L1039" s="9">
        <v>491.2</v>
      </c>
      <c r="M1039" s="35">
        <f t="shared" si="622"/>
        <v>0</v>
      </c>
      <c r="N1039" s="25">
        <f>N1040</f>
        <v>0</v>
      </c>
      <c r="O1039" s="25"/>
      <c r="P1039" s="25"/>
      <c r="Q1039" s="25">
        <f>Q1040</f>
        <v>0</v>
      </c>
      <c r="R1039" s="9">
        <v>339.8</v>
      </c>
      <c r="S1039" s="25">
        <f>S1040</f>
        <v>0</v>
      </c>
      <c r="T1039" s="25"/>
      <c r="U1039" s="25"/>
      <c r="V1039" s="25">
        <f>V1040</f>
        <v>0</v>
      </c>
      <c r="W1039" s="9">
        <v>400.4</v>
      </c>
      <c r="X1039" s="2"/>
    </row>
    <row r="1040" spans="1:24" ht="51" outlineLevel="6">
      <c r="A1040" s="7" t="s">
        <v>53</v>
      </c>
      <c r="B1040" s="8" t="s">
        <v>270</v>
      </c>
      <c r="C1040" s="8" t="s">
        <v>26</v>
      </c>
      <c r="D1040" s="8" t="s">
        <v>698</v>
      </c>
      <c r="E1040" s="8" t="s">
        <v>54</v>
      </c>
      <c r="F1040" s="25">
        <v>491.2</v>
      </c>
      <c r="G1040" s="25"/>
      <c r="H1040" s="25"/>
      <c r="I1040" s="25"/>
      <c r="J1040" s="25"/>
      <c r="K1040" s="50">
        <f t="shared" ref="K1040" si="659">SUM(F1040:J1040)</f>
        <v>491.2</v>
      </c>
      <c r="L1040" s="9">
        <v>491.2</v>
      </c>
      <c r="M1040" s="35">
        <f t="shared" si="622"/>
        <v>0</v>
      </c>
      <c r="N1040" s="25"/>
      <c r="O1040" s="25"/>
      <c r="P1040" s="25"/>
      <c r="Q1040" s="30">
        <f t="shared" ref="Q1040" si="660">SUM(N1040:P1040)</f>
        <v>0</v>
      </c>
      <c r="R1040" s="9">
        <v>339.8</v>
      </c>
      <c r="S1040" s="25"/>
      <c r="T1040" s="25"/>
      <c r="U1040" s="25"/>
      <c r="V1040" s="30">
        <f t="shared" ref="V1040" si="661">SUM(S1040:U1040)</f>
        <v>0</v>
      </c>
      <c r="W1040" s="9">
        <v>400.4</v>
      </c>
      <c r="X1040" s="2"/>
    </row>
    <row r="1041" spans="1:24" s="18" customFormat="1" ht="21" customHeight="1">
      <c r="A1041" s="76" t="s">
        <v>699</v>
      </c>
      <c r="B1041" s="77"/>
      <c r="C1041" s="77"/>
      <c r="D1041" s="77"/>
      <c r="E1041" s="77"/>
      <c r="F1041" s="29">
        <f>F917+F907+F893+F883+F873+F725+F690+F670+F652+F646+F630+F586+F520+F496+F445+F407+F400+F304+F162+F16</f>
        <v>609080.88</v>
      </c>
      <c r="G1041" s="29">
        <f>SUM(G16:G1040)</f>
        <v>124.57</v>
      </c>
      <c r="H1041" s="29">
        <f>SUM(H16:H1040)</f>
        <v>512525.69000000006</v>
      </c>
      <c r="I1041" s="29">
        <f>SUM(I16:I1040)</f>
        <v>92554.700000000012</v>
      </c>
      <c r="J1041" s="29">
        <f>SUM(J16:J1040)</f>
        <v>8817.56</v>
      </c>
      <c r="K1041" s="52">
        <f>K917+K907+K893+K883+K873+K725+K690+K670+K652+K646+K630+K586+K520+K496+K445+K407+K400+K304+K162+K16</f>
        <v>1223103.4000000001</v>
      </c>
      <c r="L1041" s="19">
        <v>1130548.6982199999</v>
      </c>
      <c r="M1041" s="35">
        <f t="shared" si="622"/>
        <v>-92554.701780000236</v>
      </c>
      <c r="N1041" s="29">
        <f>N917+N907+N893+N883+N873+N725+N690+N670+N652+N646+N630+N586+N520+N496+N445+N407+N400+N304+N162+N16</f>
        <v>0</v>
      </c>
      <c r="O1041" s="26"/>
      <c r="P1041" s="26"/>
      <c r="Q1041" s="29">
        <f>Q917+Q907+Q893+Q883+Q873+Q725+Q690+Q670+Q652+Q646+Q630+Q586+Q520+Q496+Q445+Q407+Q400+Q304+Q162+Q16</f>
        <v>0</v>
      </c>
      <c r="R1041" s="19">
        <v>512585.21399999998</v>
      </c>
      <c r="S1041" s="29">
        <f>S917+S907+S893+S883+S873+S725+S690+S670+S652+S646+S630+S586+S520+S496+S445+S407+S400+S304+S162+S16</f>
        <v>0</v>
      </c>
      <c r="T1041" s="26"/>
      <c r="U1041" s="26"/>
      <c r="V1041" s="29">
        <f>V917+V907+V893+V883+V873+V725+V690+V670+V652+V646+V630+V586+V520+V496+V445+V407+V400+V304+V162+V16</f>
        <v>0</v>
      </c>
      <c r="W1041" s="19">
        <v>507943.88900000002</v>
      </c>
      <c r="X1041" s="17"/>
    </row>
    <row r="1042" spans="1:24" ht="12.75" customHeight="1">
      <c r="A1042" s="4"/>
      <c r="B1042" s="4"/>
      <c r="C1042" s="4"/>
      <c r="D1042" s="4"/>
      <c r="E1042" s="4"/>
      <c r="F1042" s="27"/>
      <c r="G1042" s="27"/>
      <c r="H1042" s="27"/>
      <c r="I1042" s="27"/>
      <c r="J1042" s="27"/>
      <c r="K1042" s="53"/>
      <c r="L1042" s="4"/>
      <c r="M1042" s="36"/>
      <c r="N1042" s="27"/>
      <c r="O1042" s="27"/>
      <c r="P1042" s="27"/>
      <c r="Q1042" s="27"/>
      <c r="R1042" s="4"/>
      <c r="S1042" s="27"/>
      <c r="T1042" s="27"/>
      <c r="U1042" s="27"/>
      <c r="V1042" s="27"/>
      <c r="W1042" s="4"/>
      <c r="X1042" s="2"/>
    </row>
    <row r="1043" spans="1:24">
      <c r="A1043" s="59"/>
      <c r="B1043" s="60"/>
      <c r="C1043" s="60"/>
      <c r="D1043" s="60"/>
      <c r="E1043" s="60"/>
      <c r="F1043" s="60"/>
      <c r="G1043" s="60"/>
      <c r="H1043" s="60"/>
      <c r="I1043" s="60"/>
      <c r="J1043" s="60"/>
      <c r="K1043" s="60"/>
      <c r="L1043" s="60"/>
      <c r="M1043" s="60"/>
      <c r="N1043" s="60"/>
      <c r="O1043" s="60"/>
      <c r="P1043" s="60"/>
      <c r="Q1043" s="60"/>
      <c r="R1043" s="60"/>
      <c r="S1043" s="60"/>
      <c r="T1043" s="60"/>
      <c r="U1043" s="60"/>
      <c r="V1043" s="60"/>
      <c r="W1043" s="60"/>
      <c r="X1043" s="2"/>
    </row>
  </sheetData>
  <mergeCells count="19">
    <mergeCell ref="A1:W1"/>
    <mergeCell ref="A2:W2"/>
    <mergeCell ref="A3:W3"/>
    <mergeCell ref="A4:W4"/>
    <mergeCell ref="A5:W5"/>
    <mergeCell ref="A6:W6"/>
    <mergeCell ref="A7:W7"/>
    <mergeCell ref="A8:W8"/>
    <mergeCell ref="A9:W9"/>
    <mergeCell ref="A1041:E1041"/>
    <mergeCell ref="A10:W10"/>
    <mergeCell ref="A1043:W1043"/>
    <mergeCell ref="K13:K14"/>
    <mergeCell ref="F13:F14"/>
    <mergeCell ref="G13:J13"/>
    <mergeCell ref="L12:W12"/>
    <mergeCell ref="A13:A14"/>
    <mergeCell ref="B13:E13"/>
    <mergeCell ref="L13:W13"/>
  </mergeCells>
  <pageMargins left="0.78740157480314965" right="0.19685039370078741" top="0.59055118110236227" bottom="0.19685039370078741" header="0.39370078740157483" footer="0.39370078740157483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0375070-697F-4E46-8FE3-D83B48BA8A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2020-03-26T14:23:43Z</cp:lastPrinted>
  <dcterms:created xsi:type="dcterms:W3CDTF">2020-03-25T07:33:41Z</dcterms:created>
  <dcterms:modified xsi:type="dcterms:W3CDTF">2020-04-30T10:04:18Z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Программы(4).xlsx</vt:lpwstr>
  </property>
  <property fmtid="{D5CDD505-2E9C-101B-9397-08002B2CF9AE}" pid="3" name="Название отчета">
    <vt:lpwstr>Программы(4).xlsx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19.2.2804.348859251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minfin_rayons_2020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