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5440" windowHeight="15990" tabRatio="228"/>
  </bookViews>
  <sheets>
    <sheet name="прил.12" sheetId="12" r:id="rId1"/>
  </sheets>
  <definedNames>
    <definedName name="_xlnm.Print_Titles" localSheetId="0">прил.12!$A:$A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0" i="12"/>
  <c r="H18"/>
  <c r="C18"/>
  <c r="H16"/>
  <c r="C16"/>
  <c r="H21" l="1"/>
  <c r="G21"/>
  <c r="G22"/>
  <c r="G20"/>
  <c r="F31" l="1"/>
  <c r="C31"/>
  <c r="B29"/>
  <c r="B30"/>
  <c r="B28"/>
  <c r="B27"/>
  <c r="B26"/>
  <c r="B15"/>
  <c r="B22"/>
  <c r="I31"/>
  <c r="J31"/>
  <c r="B21"/>
  <c r="O19"/>
  <c r="O18"/>
  <c r="O17"/>
  <c r="O16"/>
  <c r="O15"/>
  <c r="M20"/>
  <c r="M19"/>
  <c r="M18"/>
  <c r="M17"/>
  <c r="M16"/>
  <c r="M15"/>
  <c r="L21"/>
  <c r="L31" s="1"/>
  <c r="B24"/>
  <c r="B25"/>
  <c r="B17"/>
  <c r="K31"/>
  <c r="B16"/>
  <c r="G31" l="1"/>
  <c r="H31"/>
  <c r="B23"/>
  <c r="E31"/>
  <c r="D31"/>
  <c r="B19"/>
  <c r="B20"/>
  <c r="B18"/>
  <c r="B31" l="1"/>
</calcChain>
</file>

<file path=xl/sharedStrings.xml><?xml version="1.0" encoding="utf-8"?>
<sst xmlns="http://schemas.openxmlformats.org/spreadsheetml/2006/main" count="40" uniqueCount="34">
  <si>
    <t>Муниципальное автономное дошкольное образовательное учреждение Центр развития ребенка-детский сад N 20 "Родничок"</t>
  </si>
  <si>
    <t>Муниципальное дошкольное образовательное учреждение детский сад N 1 "Березка"</t>
  </si>
  <si>
    <t>Муниципальное общеобразовательное учреждение "Средняя общеобразовательная школа N 1" г. Светлогорска</t>
  </si>
  <si>
    <t>Муниципальное общеобразовательное учреждение "Средняя общеобразовательная школа п. Донское"</t>
  </si>
  <si>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</si>
  <si>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</si>
  <si>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</si>
  <si>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</si>
  <si>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</si>
  <si>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</si>
  <si>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t>подвоз школьников</t>
  </si>
  <si>
    <t>(тыс. руб.)</t>
  </si>
  <si>
    <t>Муниципальное автономное дошкольное образовательное учреждение детский сад "Теремок"</t>
  </si>
  <si>
    <t>ИТОГО</t>
  </si>
  <si>
    <t>Муниципальное общеобразовательное учреждение основная общеобразовательная школа п.Приморье</t>
  </si>
  <si>
    <t>Муниципальное автономное дошкольное образовательное учреждение детский сад "Солнышко"</t>
  </si>
  <si>
    <t>Муниципальное автономное учреждение "ФОК "Светлогорский"_дюсш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</si>
  <si>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муниципальнымучреждениям за счет субвенции областного бюджета</t>
    </r>
  </si>
  <si>
    <t xml:space="preserve"> обеспечение бесплатным питанием отдельных категорий обучающихся</t>
  </si>
  <si>
    <t>Муниципальное бюджетное учреждение культуры "Светлогорская централизованная библиотечная система"</t>
  </si>
  <si>
    <t>Муниципальное бюджетное учреждение "Дом культуры п. Приморье"</t>
  </si>
  <si>
    <t>Муниципальное автономное учреждение "Информационно-туристический центр  Светлогорского городского округа"</t>
  </si>
  <si>
    <t>Муниципальное бюджетное учреждение дополнительного образования "Детско- юношеский центр Светлогорского городского округа"</t>
  </si>
  <si>
    <t>Муниципальное дошкольное образовательное учреждение детский сад "Одуванчик" п. Приморье</t>
  </si>
  <si>
    <t xml:space="preserve">Муниципальное автономное учреждение "Физкультурно- оздоровительный комплекс "Светлогорский"  </t>
  </si>
  <si>
    <t xml:space="preserve">МБУ "Спецремтранс" </t>
  </si>
  <si>
    <t>к решению окружного Совета депутатов</t>
  </si>
  <si>
    <t>МО "Светлогорский городской округ"</t>
  </si>
  <si>
    <t>Распределение субсидий муниципальным бюджетным, автономным учреждениям, включая субсидии на возмещение нормативных затрат на оказание ими в соответствии с муниципальным заданием муниципальных услуг на 2020 год</t>
  </si>
  <si>
    <t>Приложение №18</t>
  </si>
  <si>
    <t>от "23" декабря 2019 года №181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</si>
  <si>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 учреждениям за счет средств бюджета округа</t>
    </r>
  </si>
  <si>
    <t>Приложение № 7</t>
  </si>
  <si>
    <t>от "06" мая 2020 года №23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</si>
</sst>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164" fontId="2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4" fontId="1" fillId="0" borderId="0" xfId="0" applyNumberFormat="1" applyFont="1"/>
    <xf numFmtId="4" fontId="2" fillId="0" borderId="1" xfId="0" applyNumberFormat="1" applyFont="1" applyBorder="1"/>
    <xf numFmtId="4" fontId="6" fillId="0" borderId="1" xfId="0" applyNumberFormat="1" applyFont="1" applyBorder="1"/>
    <xf numFmtId="4" fontId="5" fillId="0" borderId="0" xfId="0" applyNumberFormat="1" applyFont="1"/>
    <xf numFmtId="0" fontId="5" fillId="0" borderId="0" xfId="0" applyFont="1"/>
    <xf numFmtId="4" fontId="7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6" fillId="0" borderId="1" xfId="0" applyNumberFormat="1" applyFont="1" applyFill="1" applyBorder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4" fontId="1" fillId="0" borderId="5" xfId="0" applyNumberFormat="1" applyFont="1" applyBorder="1" applyAlignment="1">
      <alignment horizontal="right"/>
    </xf>
    <xf numFmtId="0" fontId="0" fillId="0" borderId="5" xfId="0" applyBorder="1" applyAlignment="1"/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1"/>
  <sheetViews>
    <sheetView tabSelected="1" zoomScale="80" zoomScaleNormal="80" workbookViewId="0">
      <pane xSplit="1" ySplit="14" topLeftCell="B24" activePane="bottomRight" state="frozen"/>
      <selection pane="topRight" activeCell="B1" sqref="B1"/>
      <selection pane="bottomLeft" activeCell="A7" sqref="A7"/>
      <selection pane="bottomRight" activeCell="U13" sqref="U13"/>
    </sheetView>
  </sheetViews>
  <sheetFormatPr defaultRowHeight="15.75"/>
  <cols>
    <col min="1" max="1" width="47.28515625" style="1" customWidth="1"/>
    <col min="2" max="2" width="13.140625" style="7" customWidth="1"/>
    <col min="3" max="3" width="18.7109375" style="7" customWidth="1"/>
    <col min="4" max="4" width="17.7109375" style="7" hidden="1" customWidth="1"/>
    <col min="5" max="5" width="12.28515625" style="7" hidden="1" customWidth="1"/>
    <col min="6" max="6" width="13.7109375" style="7" customWidth="1"/>
    <col min="7" max="7" width="15.28515625" style="7" customWidth="1"/>
    <col min="8" max="8" width="24.28515625" style="7" customWidth="1"/>
    <col min="9" max="9" width="18.42578125" style="7" hidden="1" customWidth="1"/>
    <col min="10" max="10" width="16.42578125" style="7" customWidth="1"/>
    <col min="11" max="11" width="20.28515625" style="1" hidden="1" customWidth="1"/>
    <col min="12" max="12" width="16.42578125" style="1" hidden="1" customWidth="1"/>
    <col min="13" max="13" width="12.140625" style="1" hidden="1" customWidth="1"/>
    <col min="14" max="14" width="0" style="1" hidden="1" customWidth="1"/>
    <col min="15" max="15" width="10.28515625" style="1" hidden="1" customWidth="1"/>
    <col min="16" max="16384" width="9.140625" style="1"/>
  </cols>
  <sheetData>
    <row r="1" spans="1:15">
      <c r="A1" s="20" t="s">
        <v>32</v>
      </c>
      <c r="B1" s="20"/>
      <c r="C1" s="20"/>
      <c r="D1" s="20"/>
      <c r="E1" s="20"/>
      <c r="F1" s="20"/>
      <c r="G1" s="20"/>
      <c r="H1" s="21"/>
      <c r="I1" s="21"/>
      <c r="J1" s="21"/>
    </row>
    <row r="2" spans="1:15">
      <c r="A2" s="20" t="s">
        <v>26</v>
      </c>
      <c r="B2" s="20"/>
      <c r="C2" s="20"/>
      <c r="D2" s="20"/>
      <c r="E2" s="20"/>
      <c r="F2" s="20"/>
      <c r="G2" s="20"/>
      <c r="H2" s="21"/>
      <c r="I2" s="21"/>
      <c r="J2" s="21"/>
    </row>
    <row r="3" spans="1:15">
      <c r="A3" s="20" t="s">
        <v>27</v>
      </c>
      <c r="B3" s="20"/>
      <c r="C3" s="20"/>
      <c r="D3" s="20"/>
      <c r="E3" s="20"/>
      <c r="F3" s="20"/>
      <c r="G3" s="20"/>
      <c r="H3" s="21"/>
      <c r="I3" s="21"/>
      <c r="J3" s="21"/>
    </row>
    <row r="4" spans="1:15">
      <c r="A4" s="20" t="s">
        <v>33</v>
      </c>
      <c r="B4" s="20"/>
      <c r="C4" s="20"/>
      <c r="D4" s="20"/>
      <c r="E4" s="20"/>
      <c r="F4" s="20"/>
      <c r="G4" s="20"/>
      <c r="H4" s="22"/>
      <c r="I4" s="22"/>
      <c r="J4" s="22"/>
    </row>
    <row r="6" spans="1:15">
      <c r="A6" s="20" t="s">
        <v>29</v>
      </c>
      <c r="B6" s="20"/>
      <c r="C6" s="20"/>
      <c r="D6" s="20"/>
      <c r="E6" s="20"/>
      <c r="F6" s="20"/>
      <c r="G6" s="20"/>
      <c r="H6" s="21"/>
      <c r="I6" s="21"/>
      <c r="J6" s="21"/>
    </row>
    <row r="7" spans="1:15">
      <c r="A7" s="20" t="s">
        <v>26</v>
      </c>
      <c r="B7" s="20"/>
      <c r="C7" s="20"/>
      <c r="D7" s="20"/>
      <c r="E7" s="20"/>
      <c r="F7" s="20"/>
      <c r="G7" s="20"/>
      <c r="H7" s="21"/>
      <c r="I7" s="21"/>
      <c r="J7" s="21"/>
    </row>
    <row r="8" spans="1:15">
      <c r="A8" s="20" t="s">
        <v>27</v>
      </c>
      <c r="B8" s="20"/>
      <c r="C8" s="20"/>
      <c r="D8" s="20"/>
      <c r="E8" s="20"/>
      <c r="F8" s="20"/>
      <c r="G8" s="20"/>
      <c r="H8" s="21"/>
      <c r="I8" s="21"/>
      <c r="J8" s="21"/>
    </row>
    <row r="9" spans="1:15">
      <c r="A9" s="20" t="s">
        <v>30</v>
      </c>
      <c r="B9" s="20"/>
      <c r="C9" s="20"/>
      <c r="D9" s="20"/>
      <c r="E9" s="20"/>
      <c r="F9" s="20"/>
      <c r="G9" s="20"/>
      <c r="H9" s="22"/>
      <c r="I9" s="22"/>
      <c r="J9" s="22"/>
    </row>
    <row r="10" spans="1:15" ht="57" customHeight="1">
      <c r="A10" s="31" t="s">
        <v>28</v>
      </c>
      <c r="B10" s="31"/>
      <c r="C10" s="31"/>
      <c r="D10" s="31"/>
      <c r="E10" s="31"/>
      <c r="F10" s="31"/>
      <c r="G10" s="31"/>
      <c r="H10" s="32"/>
      <c r="I10" s="32"/>
      <c r="J10" s="32"/>
    </row>
    <row r="11" spans="1:15" ht="20.25" customHeight="1">
      <c r="A11" s="18"/>
      <c r="B11" s="18"/>
      <c r="C11" s="18"/>
      <c r="D11" s="18"/>
      <c r="E11" s="18"/>
      <c r="F11" s="18"/>
      <c r="G11" s="18"/>
      <c r="H11" s="19"/>
      <c r="I11" s="19"/>
      <c r="J11" s="19"/>
    </row>
    <row r="12" spans="1:15">
      <c r="G12" s="23" t="s">
        <v>11</v>
      </c>
      <c r="H12" s="24"/>
      <c r="I12" s="24"/>
      <c r="J12" s="24"/>
    </row>
    <row r="13" spans="1:15" ht="49.5" customHeight="1">
      <c r="A13" s="30" t="s">
        <v>9</v>
      </c>
      <c r="B13" s="29" t="s">
        <v>8</v>
      </c>
      <c r="C13" s="25" t="s">
        <v>31</v>
      </c>
      <c r="D13" s="26"/>
      <c r="E13" s="27"/>
      <c r="F13" s="27"/>
      <c r="G13" s="28"/>
      <c r="H13" s="25" t="s">
        <v>17</v>
      </c>
      <c r="I13" s="26"/>
      <c r="J13" s="33"/>
      <c r="K13" s="13"/>
    </row>
    <row r="14" spans="1:15" ht="93.75" customHeight="1">
      <c r="A14" s="30"/>
      <c r="B14" s="29"/>
      <c r="C14" s="14" t="s">
        <v>6</v>
      </c>
      <c r="D14" s="14" t="s">
        <v>5</v>
      </c>
      <c r="E14" s="14" t="s">
        <v>7</v>
      </c>
      <c r="F14" s="14" t="s">
        <v>10</v>
      </c>
      <c r="G14" s="14" t="s">
        <v>18</v>
      </c>
      <c r="H14" s="15" t="s">
        <v>6</v>
      </c>
      <c r="I14" s="15" t="s">
        <v>5</v>
      </c>
      <c r="J14" s="14" t="s">
        <v>18</v>
      </c>
      <c r="K14" s="4" t="s">
        <v>5</v>
      </c>
    </row>
    <row r="15" spans="1:15" ht="47.25">
      <c r="A15" s="5" t="s">
        <v>0</v>
      </c>
      <c r="B15" s="8">
        <f>SUM(C15:K15)</f>
        <v>35187.31</v>
      </c>
      <c r="C15" s="17">
        <v>13186.38</v>
      </c>
      <c r="D15" s="17"/>
      <c r="E15" s="17"/>
      <c r="F15" s="17"/>
      <c r="G15" s="17"/>
      <c r="H15" s="17">
        <v>22000.93</v>
      </c>
      <c r="I15" s="9"/>
      <c r="J15" s="9"/>
      <c r="K15" s="3"/>
      <c r="L15" s="1">
        <v>12780.2</v>
      </c>
      <c r="M15" s="10" t="e">
        <f>#REF!-L15</f>
        <v>#REF!</v>
      </c>
      <c r="N15" s="1">
        <v>14075.2</v>
      </c>
      <c r="O15" s="7" t="e">
        <f>#REF!-N15</f>
        <v>#REF!</v>
      </c>
    </row>
    <row r="16" spans="1:15" ht="47.25">
      <c r="A16" s="5" t="s">
        <v>12</v>
      </c>
      <c r="B16" s="8">
        <f t="shared" ref="B16:B30" si="0">SUM(C16:K16)</f>
        <v>2345.9100000000003</v>
      </c>
      <c r="C16" s="17">
        <f>4860.72-4050.72</f>
        <v>810.00000000000045</v>
      </c>
      <c r="D16" s="17"/>
      <c r="E16" s="17"/>
      <c r="F16" s="17"/>
      <c r="G16" s="17"/>
      <c r="H16" s="17">
        <f>8976-7440.09</f>
        <v>1535.9099999999999</v>
      </c>
      <c r="I16" s="9"/>
      <c r="J16" s="9"/>
      <c r="K16" s="3"/>
      <c r="L16" s="1">
        <v>4700</v>
      </c>
      <c r="M16" s="10" t="e">
        <f>#REF!-L16</f>
        <v>#REF!</v>
      </c>
      <c r="N16" s="1">
        <v>6517.5</v>
      </c>
      <c r="O16" s="7" t="e">
        <f>#REF!-N16</f>
        <v>#REF!</v>
      </c>
    </row>
    <row r="17" spans="1:15" ht="47.25">
      <c r="A17" s="5" t="s">
        <v>15</v>
      </c>
      <c r="B17" s="8">
        <f t="shared" si="0"/>
        <v>21167.98</v>
      </c>
      <c r="C17" s="17">
        <v>7656.98</v>
      </c>
      <c r="D17" s="17"/>
      <c r="E17" s="17"/>
      <c r="F17" s="17"/>
      <c r="G17" s="17"/>
      <c r="H17" s="17">
        <v>13511</v>
      </c>
      <c r="I17" s="9"/>
      <c r="J17" s="9"/>
      <c r="K17" s="3"/>
      <c r="L17" s="1">
        <v>4780</v>
      </c>
      <c r="M17" s="10" t="e">
        <f>#REF!-L17</f>
        <v>#REF!</v>
      </c>
      <c r="N17" s="1">
        <v>7902.1</v>
      </c>
      <c r="O17" s="7" t="e">
        <f>#REF!-N17</f>
        <v>#REF!</v>
      </c>
    </row>
    <row r="18" spans="1:15" ht="31.5">
      <c r="A18" s="5" t="s">
        <v>1</v>
      </c>
      <c r="B18" s="8">
        <f t="shared" si="0"/>
        <v>20893.91</v>
      </c>
      <c r="C18" s="17">
        <f>2954.1+4050.72</f>
        <v>7004.82</v>
      </c>
      <c r="D18" s="17"/>
      <c r="E18" s="17"/>
      <c r="F18" s="17"/>
      <c r="G18" s="17"/>
      <c r="H18" s="17">
        <f>6449+7440.09</f>
        <v>13889.09</v>
      </c>
      <c r="I18" s="9"/>
      <c r="J18" s="9"/>
      <c r="K18" s="3"/>
      <c r="L18" s="1">
        <v>3200</v>
      </c>
      <c r="M18" s="10" t="e">
        <f>#REF!-L18</f>
        <v>#REF!</v>
      </c>
      <c r="N18" s="1">
        <v>4461.3</v>
      </c>
      <c r="O18" s="7" t="e">
        <f>#REF!-N18</f>
        <v>#REF!</v>
      </c>
    </row>
    <row r="19" spans="1:15" ht="47.25">
      <c r="A19" s="5" t="s">
        <v>23</v>
      </c>
      <c r="B19" s="8">
        <f t="shared" si="0"/>
        <v>5250.3</v>
      </c>
      <c r="C19" s="17">
        <v>2414.3000000000002</v>
      </c>
      <c r="D19" s="17"/>
      <c r="E19" s="17"/>
      <c r="F19" s="17"/>
      <c r="G19" s="17"/>
      <c r="H19" s="17">
        <v>2836</v>
      </c>
      <c r="I19" s="9"/>
      <c r="J19" s="9"/>
      <c r="K19" s="3"/>
      <c r="L19" s="1">
        <v>1566</v>
      </c>
      <c r="M19" s="10">
        <f>H19-L19</f>
        <v>1270</v>
      </c>
      <c r="N19" s="1">
        <v>2804.2</v>
      </c>
      <c r="O19" s="7">
        <f>C19-N19</f>
        <v>-389.89999999999964</v>
      </c>
    </row>
    <row r="20" spans="1:15" ht="47.25">
      <c r="A20" s="5" t="s">
        <v>2</v>
      </c>
      <c r="B20" s="8">
        <f t="shared" si="0"/>
        <v>67439.399999999994</v>
      </c>
      <c r="C20" s="17">
        <v>6624.8</v>
      </c>
      <c r="D20" s="17"/>
      <c r="E20" s="17"/>
      <c r="F20" s="17">
        <v>2493.8000000000002</v>
      </c>
      <c r="G20" s="17">
        <f>425+614.6</f>
        <v>1039.5999999999999</v>
      </c>
      <c r="H20" s="17">
        <v>54961.08</v>
      </c>
      <c r="I20" s="9"/>
      <c r="J20" s="9">
        <v>2320.12</v>
      </c>
      <c r="K20" s="3"/>
      <c r="L20" s="1">
        <v>39195.699999999997</v>
      </c>
      <c r="M20" s="10" t="e">
        <f>#REF!-L20</f>
        <v>#REF!</v>
      </c>
      <c r="N20" s="1">
        <v>4806.3</v>
      </c>
    </row>
    <row r="21" spans="1:15" ht="46.5" customHeight="1">
      <c r="A21" s="5" t="s">
        <v>3</v>
      </c>
      <c r="B21" s="8">
        <f t="shared" si="0"/>
        <v>24935.22</v>
      </c>
      <c r="C21" s="17">
        <v>6057.92</v>
      </c>
      <c r="D21" s="17"/>
      <c r="E21" s="17"/>
      <c r="F21" s="17">
        <v>779.8</v>
      </c>
      <c r="G21" s="17">
        <f>110.5+127.5+57.8+72.2</f>
        <v>368</v>
      </c>
      <c r="H21" s="17">
        <f>500+16583</f>
        <v>17083</v>
      </c>
      <c r="I21" s="9"/>
      <c r="J21" s="9">
        <v>646.5</v>
      </c>
      <c r="K21" s="3"/>
      <c r="L21" s="1">
        <f>12587+450</f>
        <v>13037</v>
      </c>
      <c r="M21" s="11"/>
      <c r="N21" s="1">
        <v>4690.5</v>
      </c>
    </row>
    <row r="22" spans="1:15" ht="46.5" customHeight="1">
      <c r="A22" s="5" t="s">
        <v>14</v>
      </c>
      <c r="B22" s="8">
        <f>SUM(C22:K22)</f>
        <v>12134.1</v>
      </c>
      <c r="C22" s="17">
        <v>3383.6</v>
      </c>
      <c r="D22" s="17"/>
      <c r="E22" s="17"/>
      <c r="F22" s="17">
        <v>759.1</v>
      </c>
      <c r="G22" s="17">
        <f>76.5+41.2</f>
        <v>117.7</v>
      </c>
      <c r="H22" s="17">
        <v>7423</v>
      </c>
      <c r="I22" s="9"/>
      <c r="J22" s="9">
        <v>450.7</v>
      </c>
      <c r="K22" s="3"/>
      <c r="L22" s="1">
        <v>5690</v>
      </c>
      <c r="N22" s="1">
        <v>2802</v>
      </c>
    </row>
    <row r="23" spans="1:15" ht="63">
      <c r="A23" s="5" t="s">
        <v>4</v>
      </c>
      <c r="B23" s="8">
        <f t="shared" si="0"/>
        <v>21954.6</v>
      </c>
      <c r="C23" s="17">
        <v>21954.6</v>
      </c>
      <c r="D23" s="17"/>
      <c r="E23" s="17"/>
      <c r="F23" s="17"/>
      <c r="G23" s="17"/>
      <c r="H23" s="17"/>
      <c r="I23" s="9"/>
      <c r="J23" s="9"/>
      <c r="K23" s="3"/>
    </row>
    <row r="24" spans="1:15" ht="63">
      <c r="A24" s="5" t="s">
        <v>22</v>
      </c>
      <c r="B24" s="8">
        <f t="shared" si="0"/>
        <v>9095.7000000000007</v>
      </c>
      <c r="C24" s="17">
        <v>9095.7000000000007</v>
      </c>
      <c r="D24" s="17"/>
      <c r="E24" s="17"/>
      <c r="F24" s="17"/>
      <c r="G24" s="17"/>
      <c r="H24" s="17"/>
      <c r="I24" s="9"/>
      <c r="J24" s="9"/>
      <c r="K24" s="3"/>
    </row>
    <row r="25" spans="1:15" ht="31.5">
      <c r="A25" s="5" t="s">
        <v>16</v>
      </c>
      <c r="B25" s="8">
        <f t="shared" si="0"/>
        <v>8748.4</v>
      </c>
      <c r="C25" s="17">
        <v>8748.4</v>
      </c>
      <c r="D25" s="17"/>
      <c r="E25" s="17"/>
      <c r="F25" s="17"/>
      <c r="G25" s="17"/>
      <c r="H25" s="17"/>
      <c r="I25" s="9"/>
      <c r="J25" s="9"/>
      <c r="K25" s="3"/>
    </row>
    <row r="26" spans="1:15" ht="47.25">
      <c r="A26" s="5" t="s">
        <v>19</v>
      </c>
      <c r="B26" s="8">
        <f t="shared" si="0"/>
        <v>5758.3</v>
      </c>
      <c r="C26" s="17">
        <v>5758.3</v>
      </c>
      <c r="D26" s="17"/>
      <c r="E26" s="17"/>
      <c r="F26" s="17"/>
      <c r="G26" s="17"/>
      <c r="H26" s="17"/>
      <c r="I26" s="9"/>
      <c r="J26" s="9"/>
      <c r="K26" s="3"/>
    </row>
    <row r="27" spans="1:15" ht="31.5">
      <c r="A27" s="5" t="s">
        <v>20</v>
      </c>
      <c r="B27" s="8">
        <f t="shared" si="0"/>
        <v>2793.7</v>
      </c>
      <c r="C27" s="17">
        <v>2793.7</v>
      </c>
      <c r="D27" s="17"/>
      <c r="E27" s="17"/>
      <c r="F27" s="17"/>
      <c r="G27" s="17"/>
      <c r="H27" s="17"/>
      <c r="I27" s="9"/>
      <c r="J27" s="9"/>
      <c r="K27" s="3"/>
    </row>
    <row r="28" spans="1:15" ht="47.25">
      <c r="A28" s="5" t="s">
        <v>21</v>
      </c>
      <c r="B28" s="8">
        <f t="shared" si="0"/>
        <v>3339.36</v>
      </c>
      <c r="C28" s="17">
        <v>3339.36</v>
      </c>
      <c r="D28" s="17"/>
      <c r="E28" s="17"/>
      <c r="F28" s="17"/>
      <c r="G28" s="17"/>
      <c r="H28" s="17"/>
      <c r="I28" s="9"/>
      <c r="J28" s="9"/>
      <c r="K28" s="3"/>
    </row>
    <row r="29" spans="1:15" ht="47.25">
      <c r="A29" s="5" t="s">
        <v>24</v>
      </c>
      <c r="B29" s="8">
        <f t="shared" si="0"/>
        <v>6019</v>
      </c>
      <c r="C29" s="17">
        <v>6019</v>
      </c>
      <c r="D29" s="17"/>
      <c r="E29" s="17"/>
      <c r="F29" s="17"/>
      <c r="G29" s="17"/>
      <c r="H29" s="17"/>
      <c r="I29" s="9"/>
      <c r="J29" s="9"/>
      <c r="K29" s="3"/>
    </row>
    <row r="30" spans="1:15" ht="27" customHeight="1">
      <c r="A30" s="16" t="s">
        <v>25</v>
      </c>
      <c r="B30" s="8">
        <f t="shared" si="0"/>
        <v>26533.350000000002</v>
      </c>
      <c r="C30" s="17">
        <f>26010.4+522.95</f>
        <v>26533.350000000002</v>
      </c>
      <c r="D30" s="17"/>
      <c r="E30" s="17"/>
      <c r="F30" s="17"/>
      <c r="G30" s="17"/>
      <c r="H30" s="17"/>
      <c r="I30" s="9"/>
      <c r="J30" s="9"/>
      <c r="K30" s="3"/>
    </row>
    <row r="31" spans="1:15">
      <c r="A31" s="6" t="s">
        <v>13</v>
      </c>
      <c r="B31" s="8">
        <f>SUM(B15:B30)</f>
        <v>273596.53999999998</v>
      </c>
      <c r="C31" s="8">
        <f>SUM(C15:C30)</f>
        <v>131381.21</v>
      </c>
      <c r="D31" s="8">
        <f t="shared" ref="D31:K31" si="1">SUM(D15:D25)</f>
        <v>0</v>
      </c>
      <c r="E31" s="8">
        <f t="shared" si="1"/>
        <v>0</v>
      </c>
      <c r="F31" s="12">
        <f>SUM(F15:F25)</f>
        <v>4032.7000000000003</v>
      </c>
      <c r="G31" s="12">
        <f t="shared" si="1"/>
        <v>1525.3</v>
      </c>
      <c r="H31" s="12">
        <f t="shared" si="1"/>
        <v>133240.01</v>
      </c>
      <c r="I31" s="12">
        <f t="shared" si="1"/>
        <v>0</v>
      </c>
      <c r="J31" s="12">
        <f t="shared" si="1"/>
        <v>3417.3199999999997</v>
      </c>
      <c r="K31" s="2">
        <f t="shared" si="1"/>
        <v>0</v>
      </c>
      <c r="L31" s="1">
        <f>SUM(L15:L25)</f>
        <v>84948.9</v>
      </c>
    </row>
  </sheetData>
  <mergeCells count="14">
    <mergeCell ref="A1:J1"/>
    <mergeCell ref="A2:J2"/>
    <mergeCell ref="A3:J3"/>
    <mergeCell ref="A4:J4"/>
    <mergeCell ref="A6:J6"/>
    <mergeCell ref="A7:J7"/>
    <mergeCell ref="A8:J8"/>
    <mergeCell ref="A9:J9"/>
    <mergeCell ref="G12:J12"/>
    <mergeCell ref="C13:G13"/>
    <mergeCell ref="B13:B14"/>
    <mergeCell ref="A13:A14"/>
    <mergeCell ref="A10:J10"/>
    <mergeCell ref="H13:J13"/>
  </mergeCells>
  <pageMargins left="0.70866141732283472" right="0.19685039370078741" top="0.31496062992125984" bottom="0.19685039370078741" header="0.31496062992125984" footer="0.19685039370078741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прил.12</vt:lpstr>
      <vt:lpstr>прил.12!Заголовки_для_печати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2020-04-30T10:06:07Z</dcterms:modified>
</cp:coreProperties>
</file>