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4230" yWindow="720" windowWidth="15120" windowHeight="8010" tabRatio="879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45621"/>
</workbook>
</file>

<file path=xl/calcChain.xml><?xml version="1.0" encoding="utf-8"?>
<calcChain xmlns="http://schemas.openxmlformats.org/spreadsheetml/2006/main">
  <c r="H38" i="1" l="1"/>
  <c r="H34" i="1"/>
  <c r="H35" i="1"/>
  <c r="H31" i="1"/>
  <c r="H33" i="1" l="1"/>
  <c r="H28" i="1"/>
  <c r="H24" i="1"/>
  <c r="H19" i="1"/>
  <c r="I15" i="1"/>
  <c r="H11" i="1"/>
  <c r="H9" i="1"/>
  <c r="I20" i="1"/>
  <c r="I14" i="1"/>
  <c r="D17" i="1"/>
  <c r="D13" i="1" s="1"/>
  <c r="D34" i="1"/>
  <c r="D28" i="1"/>
  <c r="D24" i="1"/>
  <c r="D35" i="1"/>
  <c r="D19" i="1"/>
  <c r="D11" i="1"/>
  <c r="F35" i="1"/>
  <c r="F24" i="1"/>
  <c r="F13" i="1"/>
  <c r="F19" i="1"/>
  <c r="F33" i="1"/>
  <c r="F28" i="1"/>
  <c r="H22" i="1" l="1"/>
  <c r="I21" i="1"/>
  <c r="H13" i="1"/>
  <c r="H8" i="1" s="1"/>
  <c r="F41" i="1"/>
  <c r="F31" i="1"/>
  <c r="F9" i="1"/>
  <c r="F8" i="1" s="1"/>
  <c r="D33" i="1"/>
  <c r="D41" i="1"/>
  <c r="D31" i="1"/>
  <c r="D22" i="1" s="1"/>
  <c r="D9" i="1"/>
  <c r="D8" i="1" s="1"/>
  <c r="H40" i="1" l="1"/>
  <c r="D40" i="1"/>
  <c r="F22" i="1"/>
  <c r="F40" i="1" s="1"/>
  <c r="E40" i="1"/>
  <c r="F43" i="1" l="1"/>
  <c r="D43" i="1"/>
</calcChain>
</file>

<file path=xl/sharedStrings.xml><?xml version="1.0" encoding="utf-8"?>
<sst xmlns="http://schemas.openxmlformats.org/spreadsheetml/2006/main" count="80" uniqueCount="78">
  <si>
    <t>Приложение № 1</t>
  </si>
  <si>
    <t xml:space="preserve">к решению районного Совета </t>
  </si>
  <si>
    <t xml:space="preserve">депутатов Светлогорского района </t>
  </si>
  <si>
    <t>(тыс.руб.)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</si>
  <si>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</si>
  <si>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</si>
  <si>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</si>
  <si>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</si>
  <si>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</si>
  <si>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</si>
  <si>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</si>
  <si>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</si>
  <si>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</si>
  <si>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</si>
  <si>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</si>
  <si>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</si>
  <si>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</si>
  <si>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</si>
  <si>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</si>
  <si>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</si>
  <si>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</si>
  <si>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</si>
  <si>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</si>
  <si>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</si>
  <si>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</si>
  <si>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</si>
  <si>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</si>
  <si>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</si>
  <si>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</si>
  <si>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</si>
  <si>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</si>
  <si>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</si>
  <si>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</si>
  <si>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</si>
  <si>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</si>
  <si>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</si>
  <si>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</si>
  <si>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</si>
  <si>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</si>
  <si>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</si>
  <si>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t>Прочие неналоговые доходы</t>
  </si>
  <si>
    <t xml:space="preserve">182 1 05 01010 01 0000 110 </t>
  </si>
  <si>
    <t xml:space="preserve">182 1 05 01020 01 0000 110 </t>
  </si>
  <si>
    <t xml:space="preserve">182 1 05 01050 01 0000 110 </t>
  </si>
  <si>
    <t>Минимальный налог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</si>
  <si>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</si>
  <si>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</si>
  <si>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</si>
  <si>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r>
      <t xml:space="preserve">Доходы, получаемые в виде арендной платы за земли </t>
    </r>
    <r>
      <rPr>
        <b/>
        <sz val="12"/>
        <rFont val="Times New Roman"/>
        <family val="1"/>
        <charset val="204"/>
      </rPr>
      <t>после разграничения</t>
    </r>
    <r>
      <rPr>
        <sz val="12"/>
        <rFont val="Times New Roman"/>
        <family val="1"/>
        <charset val="204"/>
      </rPr>
      <t xml:space="preserve">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  </r>
  </si>
  <si>
    <t>Платежи от государственных и муниципальных унитарных предприятий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</si>
  <si>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</si>
  <si>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</si>
  <si>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</si>
  <si>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</si>
  <si>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</si>
  <si>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</si>
  <si>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</si>
  <si>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</si>
  <si>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</si>
  <si>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</si>
  <si>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341 1 11 05025 00 0000 120</t>
  </si>
  <si>
    <t>341 1 11 09000 00 0000 120</t>
  </si>
  <si>
    <t>341 1 11 05035 00 0000 120</t>
  </si>
  <si>
    <t>Доходы от сдачи в аренду имущества, находящегося в оперативном управлении</t>
  </si>
  <si>
    <t>377 1 11 07015 05 0000 120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</si>
  <si>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</si>
  <si>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341 1 14 06025 05 0000 000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</si>
  <si>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</si>
  <si>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341 1 14 02053 05 0000 000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</si>
  <si>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</si>
  <si>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</si>
  <si>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</si>
  <si>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</si>
  <si>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Проценты, полученные от предоставления бюджетных кредитов внутри страны</t>
  </si>
  <si>
    <t>000 1 11 03050 05 0000 120</t>
  </si>
  <si>
    <t>000 1 13 00000 00 0000 000</t>
  </si>
  <si>
    <t>Налоговые и неналоговые доходы бюджета муниципального образования                                                                     «Светлогорский район» на 2018 год</t>
  </si>
  <si>
    <r>
      <t>от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                  </t>
    </r>
    <r>
      <rPr>
        <sz val="12"/>
        <rFont val="Times New Roman"/>
        <family val="1"/>
        <charset val="204"/>
      </rPr>
      <t xml:space="preserve"> 2017 года  № ____</t>
    </r>
    <r>
      <rPr>
        <u/>
        <sz val="12"/>
        <rFont val="Times New Roman"/>
        <family val="1"/>
        <charset val="20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</si>
</sst>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6" fillId="0" borderId="0" xfId="0" applyFont="1"/>
    <xf numFmtId="0" fontId="7" fillId="0" borderId="1" xfId="0" applyFont="1" applyBorder="1" applyAlignment="1">
      <alignment horizontal="center"/>
    </xf>
    <xf numFmtId="164" fontId="6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7" fillId="0" borderId="0" xfId="0" applyFont="1"/>
    <xf numFmtId="164" fontId="7" fillId="0" borderId="0" xfId="0" applyNumberFormat="1" applyFont="1"/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9" fontId="7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4" fontId="2" fillId="0" borderId="0" xfId="0" applyNumberFormat="1" applyFont="1"/>
    <xf numFmtId="0" fontId="7" fillId="0" borderId="2" xfId="0" applyFont="1" applyBorder="1"/>
    <xf numFmtId="0" fontId="2" fillId="0" borderId="3" xfId="0" applyFont="1" applyBorder="1"/>
    <xf numFmtId="0" fontId="7" fillId="0" borderId="4" xfId="0" applyFont="1" applyBorder="1" applyAlignment="1">
      <alignment vertical="center"/>
    </xf>
    <xf numFmtId="9" fontId="7" fillId="0" borderId="2" xfId="0" applyNumberFormat="1" applyFont="1" applyBorder="1"/>
    <xf numFmtId="9" fontId="7" fillId="0" borderId="5" xfId="0" applyNumberFormat="1" applyFont="1" applyBorder="1" applyAlignment="1">
      <alignment vertical="center"/>
    </xf>
    <xf numFmtId="9" fontId="7" fillId="0" borderId="6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43"/>
  <sheetViews>
    <sheetView tabSelected="1" zoomScaleNormal="100" workbookViewId="0">
      <selection activeCell="L10" sqref="L10"/>
    </sheetView>
  </sheetViews>
  <sheetFormatPr defaultRowHeight="15.75" x14ac:dyDescent="0.25"/>
  <cols>
    <col min="1" max="1" width="32.140625" style="3" customWidth="1"/>
    <col min="2" max="2" width="63.7109375" style="3" customWidth="1"/>
    <col min="3" max="3" width="6.85546875" style="26" hidden="1" customWidth="1"/>
    <col min="4" max="4" width="16.5703125" style="4" hidden="1" customWidth="1"/>
    <col min="5" max="5" width="9.140625" style="3" hidden="1" customWidth="1"/>
    <col min="6" max="6" width="14.7109375" style="4" hidden="1" customWidth="1"/>
    <col min="7" max="7" width="5.85546875" style="26" hidden="1" customWidth="1"/>
    <col min="8" max="8" width="15.5703125" style="37" customWidth="1"/>
    <col min="9" max="9" width="0" style="3" hidden="1" customWidth="1"/>
    <col min="10" max="16384" width="9.140625" style="3"/>
  </cols>
  <sheetData>
    <row r="1" spans="1:9" x14ac:dyDescent="0.25">
      <c r="A1" s="49" t="s">
        <v>0</v>
      </c>
      <c r="B1" s="49"/>
      <c r="C1" s="49"/>
      <c r="D1" s="49"/>
      <c r="E1" s="50"/>
      <c r="F1" s="50"/>
      <c r="G1" s="50"/>
      <c r="H1" s="50"/>
    </row>
    <row r="2" spans="1:9" x14ac:dyDescent="0.25">
      <c r="A2" s="49" t="s">
        <v>1</v>
      </c>
      <c r="B2" s="49"/>
      <c r="C2" s="49"/>
      <c r="D2" s="49"/>
      <c r="E2" s="50"/>
      <c r="F2" s="50"/>
      <c r="G2" s="50"/>
      <c r="H2" s="50"/>
    </row>
    <row r="3" spans="1:9" ht="15.75" customHeight="1" x14ac:dyDescent="0.25">
      <c r="A3" s="49" t="s">
        <v>2</v>
      </c>
      <c r="B3" s="49"/>
      <c r="C3" s="49"/>
      <c r="D3" s="49"/>
      <c r="E3" s="50"/>
      <c r="F3" s="50"/>
      <c r="G3" s="50"/>
      <c r="H3" s="50"/>
    </row>
    <row r="4" spans="1:9" ht="15.75" customHeight="1" x14ac:dyDescent="0.25">
      <c r="A4" s="49" t="s">
        <v>77</v>
      </c>
      <c r="B4" s="49"/>
      <c r="C4" s="49"/>
      <c r="D4" s="49"/>
      <c r="E4" s="50"/>
      <c r="F4" s="50"/>
      <c r="G4" s="50"/>
      <c r="H4" s="50"/>
    </row>
    <row r="5" spans="1:9" ht="51.75" customHeight="1" x14ac:dyDescent="0.3">
      <c r="A5" s="51" t="s">
        <v>76</v>
      </c>
      <c r="B5" s="51"/>
      <c r="C5" s="51"/>
      <c r="D5" s="52"/>
      <c r="E5" s="50"/>
      <c r="F5" s="50"/>
      <c r="G5" s="50"/>
      <c r="H5" s="50"/>
    </row>
    <row r="6" spans="1:9" x14ac:dyDescent="0.25">
      <c r="D6" s="5"/>
      <c r="F6" s="5" t="s">
        <v>3</v>
      </c>
    </row>
    <row r="7" spans="1:9" ht="31.5" x14ac:dyDescent="0.25">
      <c r="A7" s="2" t="s">
        <v>35</v>
      </c>
      <c r="B7" s="1" t="s">
        <v>4</v>
      </c>
      <c r="C7" s="28"/>
      <c r="D7" s="2" t="s">
        <v>5</v>
      </c>
      <c r="E7" s="21" t="s">
        <v>39</v>
      </c>
      <c r="F7" s="2" t="s">
        <v>5</v>
      </c>
      <c r="H7" s="2" t="s">
        <v>5</v>
      </c>
    </row>
    <row r="8" spans="1:9" ht="26.25" customHeight="1" x14ac:dyDescent="0.25">
      <c r="A8" s="6"/>
      <c r="B8" s="7" t="s">
        <v>6</v>
      </c>
      <c r="C8" s="29"/>
      <c r="D8" s="8">
        <f>D9+D13+D21+D11+D19</f>
        <v>106204</v>
      </c>
      <c r="E8" s="20"/>
      <c r="F8" s="8">
        <f>F9+F13+F21+F19</f>
        <v>81635</v>
      </c>
      <c r="H8" s="8">
        <f>H9+H13+H21+H11+H19</f>
        <v>92523.8</v>
      </c>
    </row>
    <row r="9" spans="1:9" x14ac:dyDescent="0.25">
      <c r="A9" s="24" t="s">
        <v>7</v>
      </c>
      <c r="B9" s="23" t="s">
        <v>55</v>
      </c>
      <c r="C9" s="30"/>
      <c r="D9" s="10">
        <f>D10</f>
        <v>48870</v>
      </c>
      <c r="E9" s="20"/>
      <c r="F9" s="10">
        <f>F10</f>
        <v>43300</v>
      </c>
      <c r="H9" s="10">
        <f>H10</f>
        <v>48777.3</v>
      </c>
    </row>
    <row r="10" spans="1:9" ht="49.5" customHeight="1" x14ac:dyDescent="0.25">
      <c r="A10" s="25" t="s">
        <v>9</v>
      </c>
      <c r="B10" s="9" t="s">
        <v>8</v>
      </c>
      <c r="C10" s="31"/>
      <c r="D10" s="10">
        <v>48870</v>
      </c>
      <c r="E10" s="20"/>
      <c r="F10" s="10">
        <v>43300</v>
      </c>
      <c r="G10" s="27"/>
      <c r="H10" s="47">
        <v>48777.3</v>
      </c>
    </row>
    <row r="11" spans="1:9" ht="41.25" customHeight="1" x14ac:dyDescent="0.25">
      <c r="A11" s="25" t="s">
        <v>70</v>
      </c>
      <c r="B11" s="18" t="s">
        <v>69</v>
      </c>
      <c r="C11" s="31"/>
      <c r="D11" s="10">
        <f>D12</f>
        <v>90</v>
      </c>
      <c r="E11" s="20"/>
      <c r="F11" s="10"/>
      <c r="G11" s="27"/>
      <c r="H11" s="10">
        <f>H12</f>
        <v>87</v>
      </c>
    </row>
    <row r="12" spans="1:9" ht="65.25" customHeight="1" x14ac:dyDescent="0.25">
      <c r="A12" s="25" t="s">
        <v>72</v>
      </c>
      <c r="B12" s="18" t="s">
        <v>71</v>
      </c>
      <c r="C12" s="31"/>
      <c r="D12" s="10">
        <v>90</v>
      </c>
      <c r="E12" s="20"/>
      <c r="F12" s="10"/>
      <c r="G12" s="27"/>
      <c r="H12" s="47">
        <v>87</v>
      </c>
    </row>
    <row r="13" spans="1:9" ht="15.75" customHeight="1" x14ac:dyDescent="0.25">
      <c r="A13" s="25" t="s">
        <v>10</v>
      </c>
      <c r="B13" s="9" t="s">
        <v>11</v>
      </c>
      <c r="C13" s="31"/>
      <c r="D13" s="10">
        <f>D14+D15+D16+D17+D18</f>
        <v>36144</v>
      </c>
      <c r="E13" s="20"/>
      <c r="F13" s="10">
        <f>F14+F15+F17+F16+F18</f>
        <v>25835</v>
      </c>
      <c r="H13" s="10">
        <f>H14+H15+H16+H17+H18</f>
        <v>29459.5</v>
      </c>
    </row>
    <row r="14" spans="1:9" ht="33.75" customHeight="1" x14ac:dyDescent="0.25">
      <c r="A14" s="25" t="s">
        <v>41</v>
      </c>
      <c r="B14" s="9" t="s">
        <v>12</v>
      </c>
      <c r="C14" s="32">
        <v>0.3</v>
      </c>
      <c r="D14" s="10">
        <v>12300</v>
      </c>
      <c r="E14" s="20"/>
      <c r="F14" s="10">
        <v>5000</v>
      </c>
      <c r="G14" s="42">
        <v>0.2</v>
      </c>
      <c r="H14" s="48">
        <v>6700</v>
      </c>
      <c r="I14" s="44">
        <f>H14-D14</f>
        <v>-5600</v>
      </c>
    </row>
    <row r="15" spans="1:9" ht="47.25" customHeight="1" x14ac:dyDescent="0.25">
      <c r="A15" s="25" t="s">
        <v>42</v>
      </c>
      <c r="B15" s="9" t="s">
        <v>33</v>
      </c>
      <c r="C15" s="32">
        <v>0.3</v>
      </c>
      <c r="D15" s="10">
        <v>5200</v>
      </c>
      <c r="E15" s="20"/>
      <c r="F15" s="10">
        <v>6500</v>
      </c>
      <c r="G15" s="43">
        <v>0.2</v>
      </c>
      <c r="H15" s="48">
        <v>3800</v>
      </c>
      <c r="I15" s="45">
        <f>H15-D15</f>
        <v>-1400</v>
      </c>
    </row>
    <row r="16" spans="1:9" ht="26.25" customHeight="1" x14ac:dyDescent="0.25">
      <c r="A16" s="25" t="s">
        <v>43</v>
      </c>
      <c r="B16" s="18" t="s">
        <v>44</v>
      </c>
      <c r="C16" s="32">
        <v>0.3</v>
      </c>
      <c r="D16" s="10">
        <v>1000</v>
      </c>
      <c r="E16" s="20"/>
      <c r="F16" s="10">
        <v>1000</v>
      </c>
      <c r="G16" s="41">
        <v>0.2</v>
      </c>
      <c r="H16" s="48">
        <v>0</v>
      </c>
      <c r="I16" s="39"/>
    </row>
    <row r="17" spans="1:9" ht="31.5" customHeight="1" x14ac:dyDescent="0.25">
      <c r="A17" s="25" t="s">
        <v>13</v>
      </c>
      <c r="B17" s="9" t="s">
        <v>34</v>
      </c>
      <c r="C17" s="31"/>
      <c r="D17" s="10">
        <f>17500-446</f>
        <v>17054</v>
      </c>
      <c r="E17" s="20"/>
      <c r="F17" s="10">
        <v>12757.5</v>
      </c>
      <c r="G17" s="38"/>
      <c r="H17" s="47">
        <v>18340</v>
      </c>
      <c r="I17" s="39"/>
    </row>
    <row r="18" spans="1:9" ht="31.5" customHeight="1" x14ac:dyDescent="0.25">
      <c r="A18" s="18" t="s">
        <v>56</v>
      </c>
      <c r="B18" s="18" t="s">
        <v>57</v>
      </c>
      <c r="C18" s="31"/>
      <c r="D18" s="10">
        <v>590</v>
      </c>
      <c r="E18" s="20"/>
      <c r="F18" s="10">
        <v>577.5</v>
      </c>
      <c r="G18" s="38"/>
      <c r="H18" s="47">
        <v>619.5</v>
      </c>
      <c r="I18" s="39"/>
    </row>
    <row r="19" spans="1:9" ht="31.5" customHeight="1" x14ac:dyDescent="0.25">
      <c r="A19" s="18" t="s">
        <v>52</v>
      </c>
      <c r="B19" s="18" t="s">
        <v>51</v>
      </c>
      <c r="C19" s="31"/>
      <c r="D19" s="10">
        <f>D20</f>
        <v>18000</v>
      </c>
      <c r="E19" s="20"/>
      <c r="F19" s="10">
        <f>F20</f>
        <v>10200</v>
      </c>
      <c r="G19" s="38"/>
      <c r="H19" s="10">
        <f>H20</f>
        <v>11600</v>
      </c>
      <c r="I19" s="39"/>
    </row>
    <row r="20" spans="1:9" ht="31.5" customHeight="1" x14ac:dyDescent="0.25">
      <c r="A20" s="18" t="s">
        <v>53</v>
      </c>
      <c r="B20" s="18" t="s">
        <v>54</v>
      </c>
      <c r="C20" s="32">
        <v>0.25</v>
      </c>
      <c r="D20" s="10">
        <v>18000</v>
      </c>
      <c r="E20" s="20"/>
      <c r="F20" s="10">
        <v>10200</v>
      </c>
      <c r="G20" s="43">
        <v>0.2</v>
      </c>
      <c r="H20" s="48">
        <v>11600</v>
      </c>
      <c r="I20" s="45">
        <f>H20-D20</f>
        <v>-6400</v>
      </c>
    </row>
    <row r="21" spans="1:9" ht="21.75" customHeight="1" x14ac:dyDescent="0.25">
      <c r="A21" s="9" t="s">
        <v>14</v>
      </c>
      <c r="B21" s="9" t="s">
        <v>15</v>
      </c>
      <c r="C21" s="31"/>
      <c r="D21" s="10">
        <v>3100</v>
      </c>
      <c r="E21" s="20"/>
      <c r="F21" s="10">
        <v>2300</v>
      </c>
      <c r="G21" s="40"/>
      <c r="H21" s="48">
        <v>2600</v>
      </c>
      <c r="I21" s="46">
        <f>I14+I15+I20</f>
        <v>-13400</v>
      </c>
    </row>
    <row r="22" spans="1:9" x14ac:dyDescent="0.25">
      <c r="A22" s="9"/>
      <c r="B22" s="11" t="s">
        <v>16</v>
      </c>
      <c r="C22" s="33"/>
      <c r="D22" s="12">
        <f>D24+D31+D38+D39+D30+D33+D28+D35+D23</f>
        <v>123111</v>
      </c>
      <c r="E22" s="20"/>
      <c r="F22" s="12">
        <f>F24+F31+F38+F39+F30+F33+F35+F28</f>
        <v>158240</v>
      </c>
      <c r="H22" s="12">
        <f>H24+H31+H38+H39+H30+H33+H28+H35+H23</f>
        <v>142222.31</v>
      </c>
    </row>
    <row r="23" spans="1:9" ht="31.5" x14ac:dyDescent="0.25">
      <c r="A23" s="18" t="s">
        <v>74</v>
      </c>
      <c r="B23" s="13" t="s">
        <v>73</v>
      </c>
      <c r="C23" s="34"/>
      <c r="D23" s="10">
        <v>85</v>
      </c>
      <c r="E23" s="20"/>
      <c r="F23" s="12"/>
      <c r="H23" s="47">
        <v>284.7</v>
      </c>
    </row>
    <row r="24" spans="1:9" ht="78" customHeight="1" x14ac:dyDescent="0.25">
      <c r="A24" s="9" t="s">
        <v>17</v>
      </c>
      <c r="B24" s="13" t="s">
        <v>18</v>
      </c>
      <c r="C24" s="34"/>
      <c r="D24" s="10">
        <f>D25+D26+D27</f>
        <v>120110</v>
      </c>
      <c r="E24" s="20"/>
      <c r="F24" s="10">
        <f>F25+F26+F27</f>
        <v>140170</v>
      </c>
      <c r="H24" s="10">
        <f>H25+H26+H27</f>
        <v>120050</v>
      </c>
    </row>
    <row r="25" spans="1:9" ht="80.25" hidden="1" customHeight="1" x14ac:dyDescent="0.25">
      <c r="A25" s="18" t="s">
        <v>59</v>
      </c>
      <c r="B25" s="18" t="s">
        <v>45</v>
      </c>
      <c r="C25" s="31"/>
      <c r="D25" s="10"/>
      <c r="E25" s="20"/>
      <c r="F25" s="10">
        <v>100</v>
      </c>
      <c r="H25" s="47"/>
    </row>
    <row r="26" spans="1:9" ht="76.5" customHeight="1" x14ac:dyDescent="0.25">
      <c r="A26" s="18" t="s">
        <v>60</v>
      </c>
      <c r="B26" s="18" t="s">
        <v>48</v>
      </c>
      <c r="C26" s="31"/>
      <c r="D26" s="10">
        <v>120000</v>
      </c>
      <c r="E26" s="20"/>
      <c r="F26" s="10">
        <v>140000</v>
      </c>
      <c r="H26" s="47">
        <v>120000</v>
      </c>
    </row>
    <row r="27" spans="1:9" ht="40.5" customHeight="1" x14ac:dyDescent="0.25">
      <c r="A27" s="18" t="s">
        <v>62</v>
      </c>
      <c r="B27" s="18" t="s">
        <v>63</v>
      </c>
      <c r="C27" s="31"/>
      <c r="D27" s="10">
        <v>110</v>
      </c>
      <c r="E27" s="20"/>
      <c r="F27" s="10">
        <v>70</v>
      </c>
      <c r="H27" s="47">
        <v>50</v>
      </c>
    </row>
    <row r="28" spans="1:9" ht="38.25" customHeight="1" x14ac:dyDescent="0.25">
      <c r="A28" s="18" t="s">
        <v>58</v>
      </c>
      <c r="B28" s="18" t="s">
        <v>49</v>
      </c>
      <c r="C28" s="31"/>
      <c r="D28" s="10">
        <f>D29</f>
        <v>30</v>
      </c>
      <c r="E28" s="20"/>
      <c r="F28" s="10">
        <f>F29</f>
        <v>100</v>
      </c>
      <c r="H28" s="10">
        <f>H29</f>
        <v>30</v>
      </c>
    </row>
    <row r="29" spans="1:9" ht="76.5" customHeight="1" x14ac:dyDescent="0.25">
      <c r="A29" s="18" t="s">
        <v>64</v>
      </c>
      <c r="B29" s="18" t="s">
        <v>50</v>
      </c>
      <c r="C29" s="31"/>
      <c r="D29" s="10">
        <v>30</v>
      </c>
      <c r="E29" s="20"/>
      <c r="F29" s="10">
        <v>100</v>
      </c>
      <c r="H29" s="47">
        <v>30</v>
      </c>
    </row>
    <row r="30" spans="1:9" ht="99.75" customHeight="1" x14ac:dyDescent="0.25">
      <c r="A30" s="18" t="s">
        <v>61</v>
      </c>
      <c r="B30" s="9" t="s">
        <v>19</v>
      </c>
      <c r="C30" s="31"/>
      <c r="D30" s="10">
        <v>140</v>
      </c>
      <c r="E30" s="20"/>
      <c r="F30" s="10">
        <v>220</v>
      </c>
      <c r="H30" s="47">
        <v>84</v>
      </c>
    </row>
    <row r="31" spans="1:9" ht="29.25" customHeight="1" x14ac:dyDescent="0.25">
      <c r="A31" s="9" t="s">
        <v>20</v>
      </c>
      <c r="B31" s="9" t="s">
        <v>21</v>
      </c>
      <c r="C31" s="31"/>
      <c r="D31" s="10">
        <f>D32</f>
        <v>400</v>
      </c>
      <c r="E31" s="20"/>
      <c r="F31" s="10">
        <f>F32</f>
        <v>450</v>
      </c>
      <c r="H31" s="10">
        <f>H32</f>
        <v>245</v>
      </c>
    </row>
    <row r="32" spans="1:9" ht="18.75" customHeight="1" x14ac:dyDescent="0.25">
      <c r="A32" s="9" t="s">
        <v>22</v>
      </c>
      <c r="B32" s="9" t="s">
        <v>23</v>
      </c>
      <c r="C32" s="31"/>
      <c r="D32" s="10">
        <v>400</v>
      </c>
      <c r="E32" s="20"/>
      <c r="F32" s="10">
        <v>450</v>
      </c>
      <c r="H32" s="47">
        <v>245</v>
      </c>
    </row>
    <row r="33" spans="1:8" ht="30" customHeight="1" x14ac:dyDescent="0.25">
      <c r="A33" s="18" t="s">
        <v>38</v>
      </c>
      <c r="B33" s="18" t="s">
        <v>36</v>
      </c>
      <c r="C33" s="31"/>
      <c r="D33" s="10">
        <f>D34</f>
        <v>446</v>
      </c>
      <c r="E33" s="20"/>
      <c r="F33" s="10">
        <f>F34</f>
        <v>500</v>
      </c>
      <c r="H33" s="10">
        <f>H34</f>
        <v>471.20000000000005</v>
      </c>
    </row>
    <row r="34" spans="1:8" ht="48.75" customHeight="1" x14ac:dyDescent="0.25">
      <c r="A34" s="18" t="s">
        <v>75</v>
      </c>
      <c r="B34" s="18" t="s">
        <v>37</v>
      </c>
      <c r="C34" s="31"/>
      <c r="D34" s="10">
        <f>385.6+48.4+12</f>
        <v>446</v>
      </c>
      <c r="E34" s="20"/>
      <c r="F34" s="10">
        <v>500</v>
      </c>
      <c r="H34" s="47">
        <f>385.6+85.6</f>
        <v>471.20000000000005</v>
      </c>
    </row>
    <row r="35" spans="1:8" ht="45" customHeight="1" x14ac:dyDescent="0.25">
      <c r="A35" s="18" t="s">
        <v>47</v>
      </c>
      <c r="B35" s="18" t="s">
        <v>46</v>
      </c>
      <c r="C35" s="31"/>
      <c r="D35" s="10">
        <f>D36+D37</f>
        <v>0</v>
      </c>
      <c r="E35" s="20"/>
      <c r="F35" s="10">
        <f>F37+F36</f>
        <v>14900</v>
      </c>
      <c r="H35" s="47">
        <f>H36</f>
        <v>20000</v>
      </c>
    </row>
    <row r="36" spans="1:8" ht="99" customHeight="1" x14ac:dyDescent="0.25">
      <c r="A36" s="18" t="s">
        <v>68</v>
      </c>
      <c r="B36" s="18" t="s">
        <v>67</v>
      </c>
      <c r="C36" s="31"/>
      <c r="D36" s="10">
        <v>0</v>
      </c>
      <c r="E36" s="20"/>
      <c r="F36" s="10">
        <v>9900</v>
      </c>
      <c r="H36" s="47">
        <v>20000</v>
      </c>
    </row>
    <row r="37" spans="1:8" ht="54" hidden="1" customHeight="1" x14ac:dyDescent="0.25">
      <c r="A37" s="18" t="s">
        <v>66</v>
      </c>
      <c r="B37" s="18" t="s">
        <v>65</v>
      </c>
      <c r="C37" s="31"/>
      <c r="D37" s="10">
        <v>0</v>
      </c>
      <c r="E37" s="20"/>
      <c r="F37" s="10">
        <v>5000</v>
      </c>
      <c r="H37" s="47"/>
    </row>
    <row r="38" spans="1:8" ht="18.75" customHeight="1" x14ac:dyDescent="0.25">
      <c r="A38" s="9" t="s">
        <v>24</v>
      </c>
      <c r="B38" s="9" t="s">
        <v>25</v>
      </c>
      <c r="C38" s="31"/>
      <c r="D38" s="19">
        <v>1800</v>
      </c>
      <c r="E38" s="20"/>
      <c r="F38" s="19">
        <v>1800</v>
      </c>
      <c r="H38" s="47">
        <f>1000-92.59</f>
        <v>907.41</v>
      </c>
    </row>
    <row r="39" spans="1:8" ht="19.5" customHeight="1" x14ac:dyDescent="0.25">
      <c r="A39" s="9" t="s">
        <v>26</v>
      </c>
      <c r="B39" s="9" t="s">
        <v>40</v>
      </c>
      <c r="C39" s="31"/>
      <c r="D39" s="10">
        <v>100</v>
      </c>
      <c r="E39" s="20"/>
      <c r="F39" s="10">
        <v>100</v>
      </c>
      <c r="H39" s="47">
        <v>150</v>
      </c>
    </row>
    <row r="40" spans="1:8" ht="21" customHeight="1" x14ac:dyDescent="0.25">
      <c r="A40" s="9"/>
      <c r="B40" s="14" t="s">
        <v>27</v>
      </c>
      <c r="C40" s="35"/>
      <c r="D40" s="12">
        <f>D22+D8</f>
        <v>229315</v>
      </c>
      <c r="E40" s="22">
        <f>SUM(E8:E39)</f>
        <v>0</v>
      </c>
      <c r="F40" s="12">
        <f>F22+F8</f>
        <v>239875</v>
      </c>
      <c r="H40" s="12">
        <f>H22+H8</f>
        <v>234746.11</v>
      </c>
    </row>
    <row r="41" spans="1:8" hidden="1" x14ac:dyDescent="0.25">
      <c r="A41" s="6" t="s">
        <v>28</v>
      </c>
      <c r="B41" s="7" t="s">
        <v>29</v>
      </c>
      <c r="C41" s="29"/>
      <c r="D41" s="15">
        <f>D42</f>
        <v>0</v>
      </c>
      <c r="F41" s="15">
        <f>F42</f>
        <v>0</v>
      </c>
    </row>
    <row r="42" spans="1:8" ht="31.5" hidden="1" x14ac:dyDescent="0.25">
      <c r="A42" s="6" t="s">
        <v>30</v>
      </c>
      <c r="B42" s="9" t="s">
        <v>31</v>
      </c>
      <c r="C42" s="31"/>
      <c r="D42" s="16"/>
      <c r="F42" s="16"/>
    </row>
    <row r="43" spans="1:8" ht="21" hidden="1" customHeight="1" x14ac:dyDescent="0.25">
      <c r="A43" s="6"/>
      <c r="B43" s="17" t="s">
        <v>32</v>
      </c>
      <c r="C43" s="36"/>
      <c r="D43" s="12">
        <f>D41+D40</f>
        <v>229315</v>
      </c>
      <c r="F43" s="12">
        <f>F41+F40</f>
        <v>239875</v>
      </c>
    </row>
  </sheetData>
  <mergeCells count="5">
    <mergeCell ref="A1:H1"/>
    <mergeCell ref="A2:H2"/>
    <mergeCell ref="A3:H3"/>
    <mergeCell ref="A4:H4"/>
    <mergeCell ref="A5:H5"/>
  </mergeCells>
  <pageMargins left="0.70866141732283472" right="0.19685039370078741" top="0.55118110236220474" bottom="7.874015748031496E-2" header="0.11811023622047245" footer="0.11811023622047245"/>
  <pageSetup paperSize="9" scale="8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2017-11-13T12:48:45Z</dcterms:modified>
</cp:coreProperties>
</file>