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7895" windowHeight="80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I40" i="2" l="1"/>
  <c r="I79" i="2"/>
  <c r="H84" i="2"/>
  <c r="I69" i="2"/>
  <c r="I68" i="2"/>
  <c r="I67" i="2"/>
  <c r="I51" i="2" l="1"/>
  <c r="I49" i="2"/>
  <c r="G21" i="2"/>
  <c r="I21" i="2" s="1"/>
  <c r="G66" i="2"/>
  <c r="I66" i="2" s="1"/>
  <c r="G65" i="2"/>
  <c r="I65" i="2" s="1"/>
  <c r="F42" i="2"/>
  <c r="G48" i="2"/>
  <c r="I48" i="2" s="1"/>
  <c r="G44" i="2"/>
  <c r="I44" i="2" s="1"/>
  <c r="G45" i="2"/>
  <c r="I45" i="2" s="1"/>
  <c r="G46" i="2"/>
  <c r="I46" i="2" s="1"/>
  <c r="G43" i="2"/>
  <c r="I43" i="2" s="1"/>
  <c r="G51" i="2"/>
  <c r="G50" i="2"/>
  <c r="I50" i="2" s="1"/>
  <c r="G49" i="2"/>
  <c r="G47" i="2"/>
  <c r="I47" i="2" s="1"/>
  <c r="G42" i="2"/>
  <c r="I42" i="2" s="1"/>
  <c r="G41" i="2"/>
  <c r="I41" i="2" s="1"/>
  <c r="C16" i="2"/>
  <c r="E17" i="2"/>
  <c r="G17" i="2" s="1"/>
  <c r="I17" i="2" s="1"/>
  <c r="D81" i="2"/>
  <c r="E78" i="2" l="1"/>
  <c r="G78" i="2" s="1"/>
  <c r="I78" i="2" s="1"/>
  <c r="E62" i="2"/>
  <c r="G62" i="2" s="1"/>
  <c r="I62" i="2" s="1"/>
  <c r="E63" i="2"/>
  <c r="G63" i="2" s="1"/>
  <c r="I63" i="2" s="1"/>
  <c r="E64" i="2"/>
  <c r="G64" i="2" s="1"/>
  <c r="I64" i="2" s="1"/>
  <c r="D18" i="2"/>
  <c r="E18" i="2" s="1"/>
  <c r="E82" i="2"/>
  <c r="G82" i="2" s="1"/>
  <c r="I82" i="2" s="1"/>
  <c r="E81" i="2"/>
  <c r="G81" i="2" s="1"/>
  <c r="I81" i="2" s="1"/>
  <c r="E73" i="2"/>
  <c r="G73" i="2" s="1"/>
  <c r="I73" i="2" s="1"/>
  <c r="E72" i="2"/>
  <c r="G72" i="2" s="1"/>
  <c r="I72" i="2" s="1"/>
  <c r="E71" i="2"/>
  <c r="E36" i="2"/>
  <c r="G36" i="2" s="1"/>
  <c r="I36" i="2" s="1"/>
  <c r="E30" i="2"/>
  <c r="G30" i="2" s="1"/>
  <c r="I30" i="2" s="1"/>
  <c r="E34" i="2"/>
  <c r="G34" i="2" s="1"/>
  <c r="I34" i="2" s="1"/>
  <c r="E33" i="2"/>
  <c r="G33" i="2" s="1"/>
  <c r="I33" i="2" s="1"/>
  <c r="E22" i="2"/>
  <c r="G22" i="2" s="1"/>
  <c r="I22" i="2" s="1"/>
  <c r="E20" i="2"/>
  <c r="G20" i="2" s="1"/>
  <c r="I20" i="2" s="1"/>
  <c r="E32" i="2"/>
  <c r="G32" i="2" s="1"/>
  <c r="I32" i="2" s="1"/>
  <c r="E31" i="2"/>
  <c r="G31" i="2" s="1"/>
  <c r="I31" i="2" s="1"/>
  <c r="E29" i="2"/>
  <c r="G29" i="2" s="1"/>
  <c r="I29" i="2" s="1"/>
  <c r="E28" i="2"/>
  <c r="G28" i="2" s="1"/>
  <c r="I28" i="2" s="1"/>
  <c r="E27" i="2"/>
  <c r="G27" i="2" s="1"/>
  <c r="I27" i="2" s="1"/>
  <c r="E26" i="2"/>
  <c r="G26" i="2" s="1"/>
  <c r="I26" i="2" s="1"/>
  <c r="E25" i="2"/>
  <c r="G25" i="2" s="1"/>
  <c r="I25" i="2" s="1"/>
  <c r="E23" i="2"/>
  <c r="G23" i="2" s="1"/>
  <c r="I23" i="2" s="1"/>
  <c r="E24" i="2"/>
  <c r="G24" i="2" s="1"/>
  <c r="I24" i="2" s="1"/>
  <c r="I19" i="2" l="1"/>
  <c r="I53" i="2"/>
  <c r="G19" i="2"/>
  <c r="G53" i="2"/>
  <c r="E70" i="2"/>
  <c r="G71" i="2"/>
  <c r="E16" i="2"/>
  <c r="G18" i="2"/>
  <c r="E19" i="2"/>
  <c r="E53" i="2"/>
  <c r="E39" i="2" s="1"/>
  <c r="C83" i="2"/>
  <c r="C74" i="2"/>
  <c r="G16" i="2" l="1"/>
  <c r="I18" i="2"/>
  <c r="I16" i="2" s="1"/>
  <c r="G70" i="2"/>
  <c r="I71" i="2"/>
  <c r="I70" i="2" s="1"/>
  <c r="I39" i="2" s="1"/>
  <c r="G39" i="2"/>
  <c r="C80" i="2"/>
  <c r="C77" i="2" s="1"/>
  <c r="E83" i="2"/>
  <c r="C19" i="2"/>
  <c r="E80" i="2" l="1"/>
  <c r="E77" i="2" s="1"/>
  <c r="E84" i="2" s="1"/>
  <c r="G83" i="2"/>
  <c r="C70" i="2"/>
  <c r="C53" i="2" s="1"/>
  <c r="C39" i="2" s="1"/>
  <c r="C84" i="2" s="1"/>
  <c r="G80" i="2" l="1"/>
  <c r="G77" i="2" s="1"/>
  <c r="G84" i="2" s="1"/>
  <c r="I83" i="2"/>
  <c r="I80" i="2" s="1"/>
  <c r="I77" i="2" s="1"/>
  <c r="I84" i="2" s="1"/>
</calcChain>
</file>

<file path=xl/sharedStrings.xml><?xml version="1.0" encoding="utf-8"?>
<sst xmlns="http://schemas.openxmlformats.org/spreadsheetml/2006/main" count="126" uniqueCount="91">
  <si>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</si>
  <si>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</si>
  <si>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</si>
  <si>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</si>
  <si>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</si>
  <si>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</si>
  <si>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</si>
  <si>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</si>
  <si>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</si>
  <si>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</si>
  <si>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</si>
  <si>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</si>
  <si>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</si>
  <si>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</si>
  <si>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</si>
  <si>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</si>
  <si>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</si>
  <si>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</si>
  <si>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</si>
  <si>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</si>
  <si>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</si>
  <si>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</si>
  <si>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</si>
  <si>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</si>
  <si>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</si>
  <si>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</si>
  <si>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</si>
  <si>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</si>
  <si>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</si>
  <si>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</si>
  <si>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</si>
  <si>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</si>
  <si>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</si>
  <si>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</si>
  <si>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</si>
  <si>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</si>
  <si>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</si>
  <si>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</si>
  <si>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</si>
  <si>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</si>
  <si>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</si>
  <si>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</si>
  <si>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</si>
  <si>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</si>
  <si>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</si>
  <si>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</si>
  <si>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</si>
  <si>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</si>
  <si>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</si>
  <si>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</si>
  <si>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от 12 декабря 2011г. № 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</si>
  <si>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</si>
  <si>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изменения</t>
  </si>
  <si>
    <t>356 202 02999 05 0000 151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</si>
  <si>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</si>
  <si>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</si>
  <si>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 и подвоза учащихся к муниципальным общеобразовательным учреждениям</t>
  </si>
  <si>
    <t>356 202 04999 05 0000 151</t>
  </si>
  <si>
    <t xml:space="preserve">Межбюджетные трансферты на приобретение автотранспорта для органов опеки и попечительства над несовершеннолетними, за счет средств резервного фонда Правительства Калининградской области </t>
  </si>
  <si>
    <t>356 202 03024 05 0000 151</t>
  </si>
  <si>
    <t>356 202 03003 05 0000 151</t>
  </si>
  <si>
    <t>356 202 03015 05 0000 151</t>
  </si>
  <si>
    <t>356 202 01999 05 0000 151</t>
  </si>
  <si>
    <t>Дотация на обеспечение мер по дополнительной поддержке местных бюджетов</t>
  </si>
  <si>
    <t>Приложение № 1</t>
  </si>
  <si>
    <t>Безвозмездные поступления в  бюджет муниципального образования                                                                                                                                 «Светлогорский район» в 2012 году</t>
  </si>
  <si>
    <t>356 202 02077 05 0000 151</t>
  </si>
  <si>
    <t>Субсидии бюджетам на бюджетные инвестиции на Реконструкцию здания детской школы искусств по Калининградскому пр-ту, 32 в г. Светлогорске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</si>
  <si>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 и II этапы строительства)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</si>
  <si>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(III этап строительства)</t>
  </si>
  <si>
    <t>Субсидии бюджетам на бюджетные инвестиции на Газопроводы-вводы к жилым домам №5,7,9 по ул.Маяковского в г. Светлогорске</t>
  </si>
  <si>
    <t>Субсидии бюджетам на бюджетные инвестиции на Строительство детского сада на 150 мест в г.Светлогорске</t>
  </si>
  <si>
    <t xml:space="preserve">Субсидии бюджетам на бюджетные инвестиции на Реконструкцию (перевод) на природный газ котельной № 5 пос. Донское по адресу:Калининградская область, пос. Донское, ул. Железнодорожная 1а </t>
  </si>
  <si>
    <t>Субсидии бюджетам на бюджетные инвестиции на Строительство газопровода для перевода на природный газ котельной №5 пос. Донское</t>
  </si>
  <si>
    <t>Субсидии бюджетам на бюджетные инвестиции на Разработку проектной документации на распределительные газопроводы и газовые вводы к жилым домам пос. Донское</t>
  </si>
  <si>
    <t>356 202 02145 05 0000 151</t>
  </si>
  <si>
    <t>Модернизация региональных систем общего образования</t>
  </si>
  <si>
    <t>Субсидия на поддержку муниципальных газет</t>
  </si>
  <si>
    <t>Субсидия на стимулирующие выплаты специалистам муниципальных библиотек</t>
  </si>
  <si>
    <t>356 202 03007 05 0000 151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</si>
  <si>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</si>
  <si>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356 202 03099 05 0000 151</t>
  </si>
  <si>
    <t>356 202 04033 05 0000 151</t>
  </si>
  <si>
    <t xml:space="preserve"> </t>
  </si>
  <si>
    <t>Межбюджетные трансферты, предаваемые бюджетам на премирование победителей Всероссийского конкурса на звание "Самое благоустроенное городское (сельское) поселение России</t>
  </si>
  <si>
    <t>356 202 02041 05 0000 151</t>
  </si>
  <si>
    <t>Субсидии бюджетам 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</si>
  <si>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Субсидия из областного бюджета на 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дополнительные места</t>
  </si>
  <si>
    <t>Субсидии на мероприятия по организации оздоровительной кампании детей за счет средств  областного бюджета</t>
  </si>
  <si>
    <t>Субсидии на мероприятия по организации оздоровительной кампании детей за счет средств  федерального бюджета</t>
  </si>
  <si>
    <t>от 9 июля 2012 г.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</si>
</sst>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Layout" zoomScaleNormal="100" workbookViewId="0">
      <selection activeCell="J12" sqref="J12"/>
    </sheetView>
  </sheetViews>
  <sheetFormatPr defaultRowHeight="15.75" x14ac:dyDescent="0.25"/>
  <cols>
    <col min="1" max="1" width="28" style="2" customWidth="1"/>
    <col min="2" max="2" width="66.42578125" style="2" customWidth="1"/>
    <col min="3" max="3" width="12.140625" style="2" hidden="1" customWidth="1"/>
    <col min="4" max="4" width="11.140625" style="27" hidden="1" customWidth="1"/>
    <col min="5" max="5" width="15.140625" style="30" hidden="1" customWidth="1"/>
    <col min="6" max="6" width="0" style="2" hidden="1" customWidth="1"/>
    <col min="7" max="7" width="11" style="2" hidden="1" customWidth="1"/>
    <col min="8" max="8" width="9.85546875" style="2" hidden="1" customWidth="1"/>
    <col min="9" max="9" width="12" style="2" customWidth="1"/>
    <col min="10" max="16384" width="9.140625" style="2"/>
  </cols>
  <sheetData>
    <row r="1" spans="1:9" x14ac:dyDescent="0.25">
      <c r="A1" s="36" t="s">
        <v>64</v>
      </c>
      <c r="B1" s="37"/>
      <c r="C1" s="37"/>
      <c r="D1" s="38"/>
      <c r="E1" s="38"/>
      <c r="F1" s="38"/>
      <c r="G1" s="38"/>
      <c r="H1" s="38"/>
      <c r="I1" s="38"/>
    </row>
    <row r="2" spans="1:9" ht="15.75" customHeight="1" x14ac:dyDescent="0.25">
      <c r="A2" s="36" t="s">
        <v>0</v>
      </c>
      <c r="B2" s="37"/>
      <c r="C2" s="37"/>
      <c r="D2" s="38"/>
      <c r="E2" s="38"/>
      <c r="F2" s="38"/>
      <c r="G2" s="38"/>
      <c r="H2" s="38"/>
      <c r="I2" s="38"/>
    </row>
    <row r="3" spans="1:9" ht="15.75" customHeight="1" x14ac:dyDescent="0.25">
      <c r="A3" s="36" t="s">
        <v>1</v>
      </c>
      <c r="B3" s="37"/>
      <c r="C3" s="37"/>
      <c r="D3" s="38"/>
      <c r="E3" s="38"/>
      <c r="F3" s="38"/>
      <c r="G3" s="38"/>
      <c r="H3" s="38"/>
      <c r="I3" s="38"/>
    </row>
    <row r="4" spans="1:9" ht="15.75" customHeight="1" x14ac:dyDescent="0.25">
      <c r="A4" s="36" t="s">
        <v>90</v>
      </c>
      <c r="B4" s="37"/>
      <c r="C4" s="37"/>
      <c r="D4" s="38"/>
      <c r="E4" s="38"/>
      <c r="F4" s="38"/>
      <c r="G4" s="38"/>
      <c r="H4" s="38"/>
      <c r="I4" s="38"/>
    </row>
    <row r="5" spans="1:9" ht="6" customHeight="1" x14ac:dyDescent="0.25"/>
    <row r="6" spans="1:9" x14ac:dyDescent="0.25">
      <c r="A6" s="36" t="s">
        <v>5</v>
      </c>
      <c r="B6" s="37"/>
      <c r="C6" s="37"/>
      <c r="D6" s="38"/>
      <c r="E6" s="38"/>
      <c r="F6" s="38"/>
      <c r="G6" s="38"/>
      <c r="H6" s="38"/>
      <c r="I6" s="38"/>
    </row>
    <row r="7" spans="1:9" ht="15.75" customHeight="1" x14ac:dyDescent="0.25">
      <c r="A7" s="36" t="s">
        <v>0</v>
      </c>
      <c r="B7" s="37"/>
      <c r="C7" s="37"/>
      <c r="D7" s="38"/>
      <c r="E7" s="38"/>
      <c r="F7" s="38"/>
      <c r="G7" s="38"/>
      <c r="H7" s="38"/>
      <c r="I7" s="38"/>
    </row>
    <row r="8" spans="1:9" ht="15.75" customHeight="1" x14ac:dyDescent="0.25">
      <c r="A8" s="36" t="s">
        <v>1</v>
      </c>
      <c r="B8" s="37"/>
      <c r="C8" s="37"/>
      <c r="D8" s="38"/>
      <c r="E8" s="38"/>
      <c r="F8" s="38"/>
      <c r="G8" s="38"/>
      <c r="H8" s="38"/>
      <c r="I8" s="38"/>
    </row>
    <row r="9" spans="1:9" x14ac:dyDescent="0.25">
      <c r="A9" s="36" t="s">
        <v>50</v>
      </c>
      <c r="B9" s="37"/>
      <c r="C9" s="37"/>
      <c r="D9" s="38"/>
      <c r="E9" s="38"/>
      <c r="F9" s="38"/>
      <c r="G9" s="38"/>
      <c r="H9" s="38"/>
      <c r="I9" s="38"/>
    </row>
    <row r="10" spans="1:9" ht="3" customHeight="1" x14ac:dyDescent="0.25"/>
    <row r="11" spans="1:9" ht="0.75" hidden="1" customHeight="1" x14ac:dyDescent="0.25">
      <c r="A11" s="40"/>
      <c r="B11" s="40"/>
      <c r="C11" s="40"/>
    </row>
    <row r="12" spans="1:9" ht="36.75" customHeight="1" x14ac:dyDescent="0.3">
      <c r="A12" s="42" t="s">
        <v>65</v>
      </c>
      <c r="B12" s="42"/>
      <c r="C12" s="42"/>
      <c r="D12" s="38"/>
      <c r="E12" s="38"/>
      <c r="F12" s="38"/>
      <c r="G12" s="38"/>
    </row>
    <row r="13" spans="1:9" ht="3.75" customHeight="1" x14ac:dyDescent="0.25">
      <c r="A13" s="41"/>
      <c r="B13" s="41"/>
      <c r="C13" s="41"/>
    </row>
    <row r="14" spans="1:9" x14ac:dyDescent="0.25">
      <c r="I14" s="31" t="s">
        <v>2</v>
      </c>
    </row>
    <row r="15" spans="1:9" ht="23.25" customHeight="1" x14ac:dyDescent="0.25">
      <c r="A15" s="26" t="s">
        <v>4</v>
      </c>
      <c r="B15" s="1" t="s">
        <v>6</v>
      </c>
      <c r="C15" s="1" t="s">
        <v>3</v>
      </c>
      <c r="D15" s="28" t="s">
        <v>52</v>
      </c>
      <c r="E15" s="32" t="s">
        <v>3</v>
      </c>
      <c r="F15" s="28" t="s">
        <v>52</v>
      </c>
      <c r="G15" s="32" t="s">
        <v>3</v>
      </c>
      <c r="H15" s="28" t="s">
        <v>52</v>
      </c>
      <c r="I15" s="32" t="s">
        <v>3</v>
      </c>
    </row>
    <row r="16" spans="1:9" x14ac:dyDescent="0.25">
      <c r="A16" s="3"/>
      <c r="B16" s="4" t="s">
        <v>7</v>
      </c>
      <c r="C16" s="18">
        <f>C17+C18</f>
        <v>4008</v>
      </c>
      <c r="D16" s="29"/>
      <c r="E16" s="33">
        <f>E17+E18</f>
        <v>4548.1000000000004</v>
      </c>
      <c r="F16" s="29"/>
      <c r="G16" s="33">
        <f>G17+G18</f>
        <v>4598.1000000000004</v>
      </c>
      <c r="H16" s="29"/>
      <c r="I16" s="33">
        <f>I17+I18</f>
        <v>5497.8</v>
      </c>
    </row>
    <row r="17" spans="1:9" ht="31.5" x14ac:dyDescent="0.25">
      <c r="A17" s="3" t="s">
        <v>39</v>
      </c>
      <c r="B17" s="24" t="s">
        <v>8</v>
      </c>
      <c r="C17" s="8">
        <v>4008</v>
      </c>
      <c r="D17" s="29"/>
      <c r="E17" s="34">
        <f>C17+D17</f>
        <v>4008</v>
      </c>
      <c r="F17" s="29"/>
      <c r="G17" s="34">
        <f>E17+F17</f>
        <v>4008</v>
      </c>
      <c r="H17" s="29"/>
      <c r="I17" s="34">
        <f>G17+H17</f>
        <v>4008</v>
      </c>
    </row>
    <row r="18" spans="1:9" ht="31.5" x14ac:dyDescent="0.25">
      <c r="A18" s="3" t="s">
        <v>62</v>
      </c>
      <c r="B18" s="24" t="s">
        <v>63</v>
      </c>
      <c r="C18" s="8"/>
      <c r="D18" s="29">
        <f>445.1+95</f>
        <v>540.1</v>
      </c>
      <c r="E18" s="34">
        <f>C18+D18</f>
        <v>540.1</v>
      </c>
      <c r="F18" s="29">
        <v>50</v>
      </c>
      <c r="G18" s="34">
        <f>E18+F18</f>
        <v>590.1</v>
      </c>
      <c r="H18" s="29">
        <v>899.7</v>
      </c>
      <c r="I18" s="34">
        <f>G18+H18</f>
        <v>1489.8000000000002</v>
      </c>
    </row>
    <row r="19" spans="1:9" x14ac:dyDescent="0.25">
      <c r="A19" s="5"/>
      <c r="B19" s="6" t="s">
        <v>9</v>
      </c>
      <c r="C19" s="20">
        <f>SUM(C24:C38)</f>
        <v>59985.840000000004</v>
      </c>
      <c r="D19" s="29"/>
      <c r="E19" s="33">
        <f>SUM(E24:E38)</f>
        <v>59985.840000000004</v>
      </c>
      <c r="F19" s="29"/>
      <c r="G19" s="33">
        <f>SUM(G20:G38)</f>
        <v>62078.15</v>
      </c>
      <c r="H19" s="29"/>
      <c r="I19" s="33">
        <f>SUM(I20:I38)</f>
        <v>62078.15</v>
      </c>
    </row>
    <row r="20" spans="1:9" ht="18.75" customHeight="1" x14ac:dyDescent="0.25">
      <c r="A20" s="24" t="s">
        <v>60</v>
      </c>
      <c r="B20" s="5" t="s">
        <v>16</v>
      </c>
      <c r="C20" s="19">
        <v>629.70000000000005</v>
      </c>
      <c r="D20" s="29"/>
      <c r="E20" s="34">
        <f>C20+D20</f>
        <v>629.70000000000005</v>
      </c>
      <c r="F20" s="29"/>
      <c r="G20" s="34">
        <f>E20+F20</f>
        <v>629.70000000000005</v>
      </c>
      <c r="H20" s="29"/>
      <c r="I20" s="34">
        <f>G20+H20</f>
        <v>629.70000000000005</v>
      </c>
    </row>
    <row r="21" spans="1:9" ht="47.25" customHeight="1" x14ac:dyDescent="0.25">
      <c r="A21" s="24" t="s">
        <v>79</v>
      </c>
      <c r="B21" s="24" t="s">
        <v>80</v>
      </c>
      <c r="C21" s="19"/>
      <c r="D21" s="29"/>
      <c r="E21" s="34"/>
      <c r="F21" s="29">
        <v>13.31</v>
      </c>
      <c r="G21" s="34">
        <f>E21+F21</f>
        <v>13.31</v>
      </c>
      <c r="H21" s="29"/>
      <c r="I21" s="34">
        <f>G21+H21</f>
        <v>13.31</v>
      </c>
    </row>
    <row r="22" spans="1:9" ht="31.5" x14ac:dyDescent="0.25">
      <c r="A22" s="24" t="s">
        <v>61</v>
      </c>
      <c r="B22" s="5" t="s">
        <v>17</v>
      </c>
      <c r="C22" s="19">
        <v>582.1</v>
      </c>
      <c r="D22" s="29"/>
      <c r="E22" s="34">
        <f>C22+D22</f>
        <v>582.1</v>
      </c>
      <c r="F22" s="29"/>
      <c r="G22" s="34">
        <f>E22+F22</f>
        <v>582.1</v>
      </c>
      <c r="H22" s="29"/>
      <c r="I22" s="34">
        <f>G22+H22</f>
        <v>582.1</v>
      </c>
    </row>
    <row r="23" spans="1:9" ht="15" customHeight="1" x14ac:dyDescent="0.25">
      <c r="A23" s="5" t="s">
        <v>10</v>
      </c>
      <c r="B23" s="5" t="s">
        <v>11</v>
      </c>
      <c r="C23" s="19"/>
      <c r="D23" s="29">
        <v>867.2</v>
      </c>
      <c r="E23" s="34">
        <f>C23+D23</f>
        <v>867.2</v>
      </c>
      <c r="F23" s="29"/>
      <c r="G23" s="34">
        <f>E23+F23</f>
        <v>867.2</v>
      </c>
      <c r="H23" s="29"/>
      <c r="I23" s="34">
        <f>G23+H23</f>
        <v>867.2</v>
      </c>
    </row>
    <row r="24" spans="1:9" ht="110.25" customHeight="1" x14ac:dyDescent="0.25">
      <c r="A24" s="24" t="s">
        <v>59</v>
      </c>
      <c r="B24" s="24" t="s">
        <v>47</v>
      </c>
      <c r="C24" s="19">
        <v>46566.400000000001</v>
      </c>
      <c r="D24" s="29"/>
      <c r="E24" s="34">
        <f t="shared" ref="E24:E36" si="0">C24+D24</f>
        <v>46566.400000000001</v>
      </c>
      <c r="F24" s="29"/>
      <c r="G24" s="34">
        <f t="shared" ref="G24:G36" si="1">E24+F24</f>
        <v>46566.400000000001</v>
      </c>
      <c r="H24" s="29"/>
      <c r="I24" s="34">
        <f t="shared" ref="I24:I29" si="2">G24+H24</f>
        <v>46566.400000000001</v>
      </c>
    </row>
    <row r="25" spans="1:9" ht="31.5" customHeight="1" x14ac:dyDescent="0.25">
      <c r="A25" s="24" t="s">
        <v>59</v>
      </c>
      <c r="B25" s="5" t="s">
        <v>12</v>
      </c>
      <c r="C25" s="19">
        <v>92</v>
      </c>
      <c r="D25" s="29"/>
      <c r="E25" s="34">
        <f t="shared" si="0"/>
        <v>92</v>
      </c>
      <c r="F25" s="29"/>
      <c r="G25" s="34">
        <f t="shared" si="1"/>
        <v>92</v>
      </c>
      <c r="H25" s="29"/>
      <c r="I25" s="34">
        <f t="shared" si="2"/>
        <v>92</v>
      </c>
    </row>
    <row r="26" spans="1:9" ht="46.5" customHeight="1" x14ac:dyDescent="0.25">
      <c r="A26" s="24" t="s">
        <v>59</v>
      </c>
      <c r="B26" s="21" t="s">
        <v>49</v>
      </c>
      <c r="C26" s="19">
        <v>864</v>
      </c>
      <c r="D26" s="29"/>
      <c r="E26" s="34">
        <f t="shared" si="0"/>
        <v>864</v>
      </c>
      <c r="F26" s="29"/>
      <c r="G26" s="34">
        <f t="shared" si="1"/>
        <v>864</v>
      </c>
      <c r="H26" s="29"/>
      <c r="I26" s="34">
        <f t="shared" si="2"/>
        <v>864</v>
      </c>
    </row>
    <row r="27" spans="1:9" ht="61.5" customHeight="1" x14ac:dyDescent="0.25">
      <c r="A27" s="24" t="s">
        <v>59</v>
      </c>
      <c r="B27" s="10" t="s">
        <v>48</v>
      </c>
      <c r="C27" s="19">
        <v>3745.6</v>
      </c>
      <c r="D27" s="29"/>
      <c r="E27" s="34">
        <f t="shared" si="0"/>
        <v>3745.6</v>
      </c>
      <c r="F27" s="29"/>
      <c r="G27" s="34">
        <f t="shared" si="1"/>
        <v>3745.6</v>
      </c>
      <c r="H27" s="29"/>
      <c r="I27" s="34">
        <f t="shared" si="2"/>
        <v>3745.6</v>
      </c>
    </row>
    <row r="28" spans="1:9" ht="31.5" x14ac:dyDescent="0.25">
      <c r="A28" s="24" t="s">
        <v>59</v>
      </c>
      <c r="B28" s="5" t="s">
        <v>13</v>
      </c>
      <c r="C28" s="19">
        <v>373.8</v>
      </c>
      <c r="D28" s="29"/>
      <c r="E28" s="34">
        <f t="shared" si="0"/>
        <v>373.8</v>
      </c>
      <c r="F28" s="29"/>
      <c r="G28" s="34">
        <f t="shared" si="1"/>
        <v>373.8</v>
      </c>
      <c r="H28" s="29"/>
      <c r="I28" s="34">
        <f t="shared" si="2"/>
        <v>373.8</v>
      </c>
    </row>
    <row r="29" spans="1:9" ht="36.75" customHeight="1" x14ac:dyDescent="0.25">
      <c r="A29" s="24" t="s">
        <v>59</v>
      </c>
      <c r="B29" s="5" t="s">
        <v>14</v>
      </c>
      <c r="C29" s="19">
        <v>726.99</v>
      </c>
      <c r="D29" s="29"/>
      <c r="E29" s="34">
        <f t="shared" si="0"/>
        <v>726.99</v>
      </c>
      <c r="F29" s="29"/>
      <c r="G29" s="34">
        <f t="shared" si="1"/>
        <v>726.99</v>
      </c>
      <c r="H29" s="29"/>
      <c r="I29" s="34">
        <f t="shared" si="2"/>
        <v>726.99</v>
      </c>
    </row>
    <row r="30" spans="1:9" ht="36.75" customHeight="1" x14ac:dyDescent="0.25">
      <c r="A30" s="25" t="s">
        <v>59</v>
      </c>
      <c r="B30" s="5" t="s">
        <v>35</v>
      </c>
      <c r="C30" s="19">
        <v>104.7</v>
      </c>
      <c r="D30" s="29"/>
      <c r="E30" s="34">
        <f>C30+D30</f>
        <v>104.7</v>
      </c>
      <c r="F30" s="29"/>
      <c r="G30" s="34">
        <f>E30+F30</f>
        <v>104.7</v>
      </c>
      <c r="H30" s="29"/>
      <c r="I30" s="34">
        <f>G30+H30</f>
        <v>104.7</v>
      </c>
    </row>
    <row r="31" spans="1:9" ht="78.75" customHeight="1" x14ac:dyDescent="0.25">
      <c r="A31" s="24" t="s">
        <v>41</v>
      </c>
      <c r="B31" s="5" t="s">
        <v>51</v>
      </c>
      <c r="C31" s="19">
        <v>4030.62</v>
      </c>
      <c r="D31" s="29"/>
      <c r="E31" s="34">
        <f t="shared" si="0"/>
        <v>4030.62</v>
      </c>
      <c r="F31" s="29"/>
      <c r="G31" s="34">
        <f t="shared" si="1"/>
        <v>4030.62</v>
      </c>
      <c r="H31" s="29"/>
      <c r="I31" s="34">
        <f t="shared" ref="I31:I34" si="3">G31+H31</f>
        <v>4030.62</v>
      </c>
    </row>
    <row r="32" spans="1:9" ht="63.75" customHeight="1" x14ac:dyDescent="0.25">
      <c r="A32" s="24" t="s">
        <v>40</v>
      </c>
      <c r="B32" s="5" t="s">
        <v>15</v>
      </c>
      <c r="C32" s="19">
        <v>1675.1</v>
      </c>
      <c r="D32" s="29"/>
      <c r="E32" s="34">
        <f t="shared" si="0"/>
        <v>1675.1</v>
      </c>
      <c r="F32" s="29"/>
      <c r="G32" s="34">
        <f t="shared" si="1"/>
        <v>1675.1</v>
      </c>
      <c r="H32" s="29"/>
      <c r="I32" s="34">
        <f t="shared" si="3"/>
        <v>1675.1</v>
      </c>
    </row>
    <row r="33" spans="1:9" ht="76.5" customHeight="1" x14ac:dyDescent="0.25">
      <c r="A33" s="25" t="s">
        <v>81</v>
      </c>
      <c r="B33" s="24" t="s">
        <v>46</v>
      </c>
      <c r="C33" s="19">
        <v>1806.4</v>
      </c>
      <c r="D33" s="29"/>
      <c r="E33" s="34">
        <f t="shared" si="0"/>
        <v>1806.4</v>
      </c>
      <c r="F33" s="29"/>
      <c r="G33" s="34">
        <f t="shared" si="1"/>
        <v>1806.4</v>
      </c>
      <c r="H33" s="29"/>
      <c r="I33" s="34">
        <f t="shared" si="3"/>
        <v>1806.4</v>
      </c>
    </row>
    <row r="34" spans="1:9" ht="33.75" hidden="1" customHeight="1" x14ac:dyDescent="0.25">
      <c r="A34" s="24" t="s">
        <v>42</v>
      </c>
      <c r="B34" s="5" t="s">
        <v>34</v>
      </c>
      <c r="C34" s="19"/>
      <c r="D34" s="29"/>
      <c r="E34" s="34">
        <f t="shared" si="0"/>
        <v>0</v>
      </c>
      <c r="F34" s="29"/>
      <c r="G34" s="34">
        <f t="shared" si="1"/>
        <v>0</v>
      </c>
      <c r="H34" s="29"/>
      <c r="I34" s="34">
        <f t="shared" si="3"/>
        <v>0</v>
      </c>
    </row>
    <row r="35" spans="1:9" ht="66" hidden="1" customHeight="1" x14ac:dyDescent="0.25">
      <c r="D35" s="2"/>
      <c r="E35" s="2"/>
    </row>
    <row r="36" spans="1:9" ht="64.5" customHeight="1" x14ac:dyDescent="0.25">
      <c r="A36" s="24" t="s">
        <v>81</v>
      </c>
      <c r="B36" s="24" t="s">
        <v>45</v>
      </c>
      <c r="C36" s="19">
        <v>0.23</v>
      </c>
      <c r="D36" s="29"/>
      <c r="E36" s="34">
        <f t="shared" si="0"/>
        <v>0.23</v>
      </c>
      <c r="F36" s="29"/>
      <c r="G36" s="34">
        <f t="shared" si="1"/>
        <v>0.23</v>
      </c>
      <c r="H36" s="29"/>
      <c r="I36" s="34">
        <f t="shared" ref="I36" si="4">G36+H36</f>
        <v>0.23</v>
      </c>
    </row>
    <row r="37" spans="1:9" ht="31.5" hidden="1" x14ac:dyDescent="0.25">
      <c r="A37" s="5" t="s">
        <v>18</v>
      </c>
      <c r="B37" s="5" t="s">
        <v>19</v>
      </c>
      <c r="C37" s="8"/>
      <c r="D37" s="29"/>
      <c r="E37" s="34"/>
      <c r="F37" s="29"/>
      <c r="G37" s="34"/>
      <c r="H37" s="29"/>
      <c r="I37" s="34"/>
    </row>
    <row r="38" spans="1:9" ht="31.5" hidden="1" x14ac:dyDescent="0.25">
      <c r="A38" s="5" t="s">
        <v>18</v>
      </c>
      <c r="B38" s="5" t="s">
        <v>20</v>
      </c>
      <c r="C38" s="8"/>
      <c r="D38" s="29"/>
      <c r="E38" s="34"/>
      <c r="F38" s="29"/>
      <c r="G38" s="34"/>
      <c r="H38" s="29"/>
      <c r="I38" s="34"/>
    </row>
    <row r="39" spans="1:9" x14ac:dyDescent="0.25">
      <c r="A39" s="5"/>
      <c r="B39" s="6" t="s">
        <v>21</v>
      </c>
      <c r="C39" s="18">
        <f>C53</f>
        <v>1549.9999999999998</v>
      </c>
      <c r="D39" s="29"/>
      <c r="E39" s="33">
        <f>E53+E70</f>
        <v>6332.28</v>
      </c>
      <c r="F39" s="29"/>
      <c r="G39" s="33">
        <f>SUM(G41:G49)+G53+G70</f>
        <v>140972.70000000001</v>
      </c>
      <c r="H39" s="29"/>
      <c r="I39" s="33">
        <f>SUM(I41:I49)+I53+I70+I40</f>
        <v>185835.7</v>
      </c>
    </row>
    <row r="40" spans="1:9" ht="63" x14ac:dyDescent="0.25">
      <c r="A40" s="24" t="s">
        <v>85</v>
      </c>
      <c r="B40" s="24" t="s">
        <v>86</v>
      </c>
      <c r="C40" s="18"/>
      <c r="D40" s="29"/>
      <c r="E40" s="33"/>
      <c r="F40" s="29"/>
      <c r="G40" s="33"/>
      <c r="H40" s="29">
        <v>39486.67</v>
      </c>
      <c r="I40" s="34">
        <f t="shared" ref="I40:I51" si="5">G40+H40</f>
        <v>39486.67</v>
      </c>
    </row>
    <row r="41" spans="1:9" ht="47.25" x14ac:dyDescent="0.25">
      <c r="A41" s="24" t="s">
        <v>66</v>
      </c>
      <c r="B41" s="24" t="s">
        <v>67</v>
      </c>
      <c r="C41" s="8"/>
      <c r="D41" s="29"/>
      <c r="E41" s="35"/>
      <c r="F41" s="29">
        <v>23421.54</v>
      </c>
      <c r="G41" s="34">
        <f t="shared" ref="G41:G51" si="6">E41+F41</f>
        <v>23421.54</v>
      </c>
      <c r="H41" s="29"/>
      <c r="I41" s="34">
        <f t="shared" si="5"/>
        <v>23421.54</v>
      </c>
    </row>
    <row r="42" spans="1:9" ht="63" x14ac:dyDescent="0.25">
      <c r="A42" s="24" t="s">
        <v>66</v>
      </c>
      <c r="B42" s="24" t="s">
        <v>68</v>
      </c>
      <c r="C42" s="8"/>
      <c r="D42" s="29"/>
      <c r="E42" s="35"/>
      <c r="F42" s="29">
        <f>5268.83+77941.44</f>
        <v>83210.27</v>
      </c>
      <c r="G42" s="34">
        <f t="shared" si="6"/>
        <v>83210.27</v>
      </c>
      <c r="H42" s="29"/>
      <c r="I42" s="34">
        <f t="shared" si="5"/>
        <v>83210.27</v>
      </c>
    </row>
    <row r="43" spans="1:9" ht="63" x14ac:dyDescent="0.25">
      <c r="A43" s="24" t="s">
        <v>66</v>
      </c>
      <c r="B43" s="24" t="s">
        <v>69</v>
      </c>
      <c r="C43" s="8"/>
      <c r="D43" s="29"/>
      <c r="E43" s="35"/>
      <c r="F43" s="29">
        <v>2831.42</v>
      </c>
      <c r="G43" s="34">
        <f t="shared" si="6"/>
        <v>2831.42</v>
      </c>
      <c r="H43" s="29"/>
      <c r="I43" s="34">
        <f t="shared" si="5"/>
        <v>2831.42</v>
      </c>
    </row>
    <row r="44" spans="1:9" ht="31.5" customHeight="1" x14ac:dyDescent="0.25">
      <c r="A44" s="24" t="s">
        <v>66</v>
      </c>
      <c r="B44" s="24" t="s">
        <v>70</v>
      </c>
      <c r="C44" s="8"/>
      <c r="D44" s="29"/>
      <c r="E44" s="35"/>
      <c r="F44" s="29">
        <v>13.32</v>
      </c>
      <c r="G44" s="34">
        <f t="shared" si="6"/>
        <v>13.32</v>
      </c>
      <c r="H44" s="29"/>
      <c r="I44" s="34">
        <f t="shared" si="5"/>
        <v>13.32</v>
      </c>
    </row>
    <row r="45" spans="1:9" ht="46.5" customHeight="1" x14ac:dyDescent="0.25">
      <c r="A45" s="24" t="s">
        <v>66</v>
      </c>
      <c r="B45" s="24" t="s">
        <v>74</v>
      </c>
      <c r="C45" s="8"/>
      <c r="D45" s="29"/>
      <c r="E45" s="35"/>
      <c r="F45" s="29">
        <v>2234.5700000000002</v>
      </c>
      <c r="G45" s="34">
        <f t="shared" si="6"/>
        <v>2234.5700000000002</v>
      </c>
      <c r="H45" s="29"/>
      <c r="I45" s="34">
        <f t="shared" si="5"/>
        <v>2234.5700000000002</v>
      </c>
    </row>
    <row r="46" spans="1:9" ht="30" customHeight="1" x14ac:dyDescent="0.25">
      <c r="A46" s="24" t="s">
        <v>66</v>
      </c>
      <c r="B46" s="24" t="s">
        <v>71</v>
      </c>
      <c r="C46" s="8"/>
      <c r="D46" s="29"/>
      <c r="E46" s="35"/>
      <c r="F46" s="29">
        <v>15060</v>
      </c>
      <c r="G46" s="34">
        <f t="shared" si="6"/>
        <v>15060</v>
      </c>
      <c r="H46" s="29">
        <v>3814.06</v>
      </c>
      <c r="I46" s="34">
        <f t="shared" si="5"/>
        <v>18874.060000000001</v>
      </c>
    </row>
    <row r="47" spans="1:9" ht="63" x14ac:dyDescent="0.25">
      <c r="A47" s="24" t="s">
        <v>66</v>
      </c>
      <c r="B47" s="24" t="s">
        <v>72</v>
      </c>
      <c r="C47" s="8"/>
      <c r="D47" s="29"/>
      <c r="E47" s="35"/>
      <c r="F47" s="29">
        <v>1189.49</v>
      </c>
      <c r="G47" s="34">
        <f t="shared" si="6"/>
        <v>1189.49</v>
      </c>
      <c r="H47" s="29"/>
      <c r="I47" s="34">
        <f t="shared" si="5"/>
        <v>1189.49</v>
      </c>
    </row>
    <row r="48" spans="1:9" ht="47.25" x14ac:dyDescent="0.25">
      <c r="A48" s="24" t="s">
        <v>66</v>
      </c>
      <c r="B48" s="24" t="s">
        <v>73</v>
      </c>
      <c r="C48" s="8"/>
      <c r="D48" s="29"/>
      <c r="E48" s="35"/>
      <c r="F48" s="29">
        <v>333.86</v>
      </c>
      <c r="G48" s="34">
        <f t="shared" si="6"/>
        <v>333.86</v>
      </c>
      <c r="H48" s="29"/>
      <c r="I48" s="34">
        <f t="shared" si="5"/>
        <v>333.86</v>
      </c>
    </row>
    <row r="49" spans="1:9" x14ac:dyDescent="0.25">
      <c r="A49" s="24" t="s">
        <v>75</v>
      </c>
      <c r="B49" s="24" t="s">
        <v>76</v>
      </c>
      <c r="C49" s="8"/>
      <c r="D49" s="29"/>
      <c r="E49" s="35"/>
      <c r="F49" s="29">
        <v>6196.65</v>
      </c>
      <c r="G49" s="34">
        <f t="shared" si="6"/>
        <v>6196.65</v>
      </c>
      <c r="H49" s="29"/>
      <c r="I49" s="34">
        <f t="shared" si="5"/>
        <v>6196.65</v>
      </c>
    </row>
    <row r="50" spans="1:9" hidden="1" x14ac:dyDescent="0.25">
      <c r="A50" s="24"/>
      <c r="B50" s="5"/>
      <c r="C50" s="8"/>
      <c r="D50" s="29"/>
      <c r="E50" s="35"/>
      <c r="F50" s="29"/>
      <c r="G50" s="34">
        <f t="shared" si="6"/>
        <v>0</v>
      </c>
      <c r="H50" s="29"/>
      <c r="I50" s="34">
        <f t="shared" si="5"/>
        <v>0</v>
      </c>
    </row>
    <row r="51" spans="1:9" hidden="1" x14ac:dyDescent="0.25">
      <c r="A51" s="24"/>
      <c r="B51" s="5"/>
      <c r="C51" s="8"/>
      <c r="D51" s="29"/>
      <c r="E51" s="35"/>
      <c r="F51" s="29"/>
      <c r="G51" s="34">
        <f t="shared" si="6"/>
        <v>0</v>
      </c>
      <c r="H51" s="29"/>
      <c r="I51" s="34">
        <f t="shared" si="5"/>
        <v>0</v>
      </c>
    </row>
    <row r="52" spans="1:9" hidden="1" x14ac:dyDescent="0.25">
      <c r="A52" s="5"/>
      <c r="B52" s="5"/>
      <c r="C52" s="8"/>
      <c r="D52" s="29"/>
      <c r="E52" s="35"/>
      <c r="F52" s="29"/>
      <c r="G52" s="35"/>
      <c r="H52" s="29"/>
      <c r="I52" s="35"/>
    </row>
    <row r="53" spans="1:9" x14ac:dyDescent="0.25">
      <c r="A53" s="5"/>
      <c r="B53" s="11" t="s">
        <v>22</v>
      </c>
      <c r="C53" s="7">
        <f>C70</f>
        <v>1549.9999999999998</v>
      </c>
      <c r="D53" s="29"/>
      <c r="E53" s="33">
        <f>SUM(E54:E64)</f>
        <v>4782.28</v>
      </c>
      <c r="F53" s="29"/>
      <c r="G53" s="33">
        <f>SUM(G54:G66)</f>
        <v>4931.58</v>
      </c>
      <c r="H53" s="29"/>
      <c r="I53" s="33">
        <f>SUM(I54:I69)</f>
        <v>6493.85</v>
      </c>
    </row>
    <row r="54" spans="1:9" hidden="1" x14ac:dyDescent="0.25">
      <c r="A54" s="5"/>
      <c r="B54" s="5"/>
      <c r="C54" s="9"/>
      <c r="D54" s="29"/>
      <c r="E54" s="35"/>
      <c r="F54" s="29"/>
      <c r="G54" s="35"/>
      <c r="H54" s="29"/>
      <c r="I54" s="35"/>
    </row>
    <row r="55" spans="1:9" hidden="1" x14ac:dyDescent="0.25">
      <c r="A55" s="5"/>
      <c r="B55" s="5"/>
      <c r="C55" s="9"/>
      <c r="D55" s="29"/>
      <c r="E55" s="35"/>
      <c r="F55" s="29"/>
      <c r="G55" s="35"/>
      <c r="H55" s="29"/>
      <c r="I55" s="35"/>
    </row>
    <row r="56" spans="1:9" hidden="1" x14ac:dyDescent="0.25">
      <c r="A56" s="5"/>
      <c r="B56" s="5"/>
      <c r="C56" s="9"/>
      <c r="D56" s="29"/>
      <c r="E56" s="35"/>
      <c r="F56" s="29"/>
      <c r="G56" s="35"/>
      <c r="H56" s="29"/>
      <c r="I56" s="35"/>
    </row>
    <row r="57" spans="1:9" hidden="1" x14ac:dyDescent="0.25">
      <c r="A57" s="5"/>
      <c r="B57" s="5"/>
      <c r="C57" s="9"/>
      <c r="D57" s="29"/>
      <c r="E57" s="35"/>
      <c r="F57" s="29"/>
      <c r="G57" s="35"/>
      <c r="H57" s="29"/>
      <c r="I57" s="35"/>
    </row>
    <row r="58" spans="1:9" hidden="1" x14ac:dyDescent="0.25">
      <c r="A58" s="5"/>
      <c r="B58" s="5"/>
      <c r="C58" s="9"/>
      <c r="D58" s="29"/>
      <c r="E58" s="35"/>
      <c r="F58" s="29"/>
      <c r="G58" s="35"/>
      <c r="H58" s="29"/>
      <c r="I58" s="35"/>
    </row>
    <row r="59" spans="1:9" hidden="1" x14ac:dyDescent="0.25">
      <c r="A59" s="5"/>
      <c r="B59" s="5"/>
      <c r="C59" s="9"/>
      <c r="D59" s="29"/>
      <c r="E59" s="35"/>
      <c r="F59" s="29"/>
      <c r="G59" s="35"/>
      <c r="H59" s="29"/>
      <c r="I59" s="35"/>
    </row>
    <row r="60" spans="1:9" hidden="1" x14ac:dyDescent="0.25">
      <c r="A60" s="5"/>
      <c r="B60" s="5"/>
      <c r="C60" s="9"/>
      <c r="D60" s="29"/>
      <c r="E60" s="35"/>
      <c r="F60" s="29"/>
      <c r="G60" s="35"/>
      <c r="H60" s="29"/>
      <c r="I60" s="35"/>
    </row>
    <row r="61" spans="1:9" hidden="1" x14ac:dyDescent="0.25">
      <c r="A61" s="5"/>
      <c r="B61" s="5"/>
      <c r="C61" s="9"/>
      <c r="D61" s="29"/>
      <c r="E61" s="35"/>
      <c r="F61" s="29"/>
      <c r="G61" s="35"/>
      <c r="H61" s="29"/>
      <c r="I61" s="35"/>
    </row>
    <row r="62" spans="1:9" ht="45" customHeight="1" x14ac:dyDescent="0.25">
      <c r="A62" s="24" t="s">
        <v>53</v>
      </c>
      <c r="B62" s="24" t="s">
        <v>56</v>
      </c>
      <c r="C62" s="9"/>
      <c r="D62" s="29">
        <v>326</v>
      </c>
      <c r="E62" s="34">
        <f t="shared" ref="E62:E73" si="7">C62+D62</f>
        <v>326</v>
      </c>
      <c r="F62" s="29"/>
      <c r="G62" s="34">
        <f t="shared" ref="G62:G66" si="8">E62+F62</f>
        <v>326</v>
      </c>
      <c r="H62" s="29"/>
      <c r="I62" s="34">
        <f t="shared" ref="I62:I69" si="9">G62+H62</f>
        <v>326</v>
      </c>
    </row>
    <row r="63" spans="1:9" ht="31.5" x14ac:dyDescent="0.25">
      <c r="A63" s="24" t="s">
        <v>53</v>
      </c>
      <c r="B63" s="24" t="s">
        <v>55</v>
      </c>
      <c r="C63" s="9"/>
      <c r="D63" s="29">
        <v>2102.1999999999998</v>
      </c>
      <c r="E63" s="34">
        <f t="shared" si="7"/>
        <v>2102.1999999999998</v>
      </c>
      <c r="F63" s="29"/>
      <c r="G63" s="34">
        <f t="shared" si="8"/>
        <v>2102.1999999999998</v>
      </c>
      <c r="H63" s="29"/>
      <c r="I63" s="34">
        <f t="shared" si="9"/>
        <v>2102.1999999999998</v>
      </c>
    </row>
    <row r="64" spans="1:9" ht="47.25" x14ac:dyDescent="0.25">
      <c r="A64" s="24" t="s">
        <v>53</v>
      </c>
      <c r="B64" s="24" t="s">
        <v>54</v>
      </c>
      <c r="C64" s="9"/>
      <c r="D64" s="29">
        <v>2354.08</v>
      </c>
      <c r="E64" s="34">
        <f t="shared" si="7"/>
        <v>2354.08</v>
      </c>
      <c r="F64" s="29"/>
      <c r="G64" s="34">
        <f t="shared" si="8"/>
        <v>2354.08</v>
      </c>
      <c r="H64" s="29"/>
      <c r="I64" s="34">
        <f t="shared" si="9"/>
        <v>2354.08</v>
      </c>
    </row>
    <row r="65" spans="1:9" x14ac:dyDescent="0.25">
      <c r="A65" s="24" t="s">
        <v>53</v>
      </c>
      <c r="B65" s="24" t="s">
        <v>77</v>
      </c>
      <c r="C65" s="9"/>
      <c r="D65" s="29"/>
      <c r="E65" s="34"/>
      <c r="F65" s="29">
        <v>78.099999999999994</v>
      </c>
      <c r="G65" s="34">
        <f t="shared" si="8"/>
        <v>78.099999999999994</v>
      </c>
      <c r="H65" s="29"/>
      <c r="I65" s="34">
        <f t="shared" si="9"/>
        <v>78.099999999999994</v>
      </c>
    </row>
    <row r="66" spans="1:9" ht="31.5" x14ac:dyDescent="0.25">
      <c r="A66" s="24" t="s">
        <v>53</v>
      </c>
      <c r="B66" s="24" t="s">
        <v>78</v>
      </c>
      <c r="C66" s="9"/>
      <c r="D66" s="29"/>
      <c r="E66" s="34"/>
      <c r="F66" s="29">
        <v>71.2</v>
      </c>
      <c r="G66" s="34">
        <f t="shared" si="8"/>
        <v>71.2</v>
      </c>
      <c r="H66" s="29"/>
      <c r="I66" s="34">
        <f t="shared" si="9"/>
        <v>71.2</v>
      </c>
    </row>
    <row r="67" spans="1:9" ht="30" customHeight="1" x14ac:dyDescent="0.25">
      <c r="A67" s="24" t="s">
        <v>53</v>
      </c>
      <c r="B67" s="24" t="s">
        <v>89</v>
      </c>
      <c r="C67" s="9"/>
      <c r="D67" s="29"/>
      <c r="E67" s="34"/>
      <c r="F67" s="29"/>
      <c r="G67" s="34"/>
      <c r="H67" s="29">
        <v>394</v>
      </c>
      <c r="I67" s="34">
        <f t="shared" si="9"/>
        <v>394</v>
      </c>
    </row>
    <row r="68" spans="1:9" ht="30" customHeight="1" x14ac:dyDescent="0.25">
      <c r="A68" s="24" t="s">
        <v>53</v>
      </c>
      <c r="B68" s="24" t="s">
        <v>88</v>
      </c>
      <c r="C68" s="9"/>
      <c r="D68" s="29"/>
      <c r="E68" s="34"/>
      <c r="F68" s="29"/>
      <c r="G68" s="34"/>
      <c r="H68" s="29">
        <v>534</v>
      </c>
      <c r="I68" s="34">
        <f t="shared" si="9"/>
        <v>534</v>
      </c>
    </row>
    <row r="69" spans="1:9" ht="62.25" customHeight="1" x14ac:dyDescent="0.25">
      <c r="A69" s="24" t="s">
        <v>53</v>
      </c>
      <c r="B69" s="24" t="s">
        <v>87</v>
      </c>
      <c r="C69" s="9"/>
      <c r="D69" s="29"/>
      <c r="E69" s="34"/>
      <c r="F69" s="29"/>
      <c r="G69" s="34"/>
      <c r="H69" s="29">
        <v>634.27</v>
      </c>
      <c r="I69" s="34">
        <f t="shared" si="9"/>
        <v>634.27</v>
      </c>
    </row>
    <row r="70" spans="1:9" ht="46.5" customHeight="1" x14ac:dyDescent="0.25">
      <c r="A70" s="12" t="s">
        <v>43</v>
      </c>
      <c r="B70" s="13" t="s">
        <v>37</v>
      </c>
      <c r="C70" s="14">
        <f>C71+C72+C73</f>
        <v>1549.9999999999998</v>
      </c>
      <c r="D70" s="29"/>
      <c r="E70" s="33">
        <f>E71+E72+E73</f>
        <v>1549.9999999999998</v>
      </c>
      <c r="F70" s="29"/>
      <c r="G70" s="33">
        <f>G71+G72+G73</f>
        <v>1549.9999999999998</v>
      </c>
      <c r="H70" s="29"/>
      <c r="I70" s="33">
        <f>I71+I72+I73</f>
        <v>1549.9999999999998</v>
      </c>
    </row>
    <row r="71" spans="1:9" x14ac:dyDescent="0.25">
      <c r="A71" s="12" t="s">
        <v>43</v>
      </c>
      <c r="B71" s="13" t="s">
        <v>24</v>
      </c>
      <c r="C71" s="22">
        <v>1124.0999999999999</v>
      </c>
      <c r="D71" s="29"/>
      <c r="E71" s="34">
        <f t="shared" si="7"/>
        <v>1124.0999999999999</v>
      </c>
      <c r="F71" s="29"/>
      <c r="G71" s="34">
        <f t="shared" ref="G71:G73" si="10">E71+F71</f>
        <v>1124.0999999999999</v>
      </c>
      <c r="H71" s="29"/>
      <c r="I71" s="34">
        <f t="shared" ref="I71:I73" si="11">G71+H71</f>
        <v>1124.0999999999999</v>
      </c>
    </row>
    <row r="72" spans="1:9" x14ac:dyDescent="0.25">
      <c r="A72" s="12" t="s">
        <v>43</v>
      </c>
      <c r="B72" s="13" t="s">
        <v>25</v>
      </c>
      <c r="C72" s="22">
        <v>307.10000000000002</v>
      </c>
      <c r="D72" s="29"/>
      <c r="E72" s="34">
        <f t="shared" si="7"/>
        <v>307.10000000000002</v>
      </c>
      <c r="F72" s="29"/>
      <c r="G72" s="34">
        <f t="shared" si="10"/>
        <v>307.10000000000002</v>
      </c>
      <c r="H72" s="29"/>
      <c r="I72" s="34">
        <f t="shared" si="11"/>
        <v>307.10000000000002</v>
      </c>
    </row>
    <row r="73" spans="1:9" x14ac:dyDescent="0.25">
      <c r="A73" s="12" t="s">
        <v>43</v>
      </c>
      <c r="B73" s="13" t="s">
        <v>26</v>
      </c>
      <c r="C73" s="22">
        <v>118.8</v>
      </c>
      <c r="D73" s="29"/>
      <c r="E73" s="34">
        <f t="shared" si="7"/>
        <v>118.8</v>
      </c>
      <c r="F73" s="29"/>
      <c r="G73" s="34">
        <f t="shared" si="10"/>
        <v>118.8</v>
      </c>
      <c r="H73" s="29"/>
      <c r="I73" s="34">
        <f t="shared" si="11"/>
        <v>118.8</v>
      </c>
    </row>
    <row r="74" spans="1:9" hidden="1" x14ac:dyDescent="0.25">
      <c r="A74" s="12" t="s">
        <v>23</v>
      </c>
      <c r="B74" s="13" t="s">
        <v>27</v>
      </c>
      <c r="C74" s="14">
        <f>C75</f>
        <v>0</v>
      </c>
      <c r="D74" s="29"/>
      <c r="E74" s="34"/>
      <c r="F74" s="29"/>
      <c r="G74" s="34"/>
      <c r="H74" s="29"/>
      <c r="I74" s="34"/>
    </row>
    <row r="75" spans="1:9" ht="47.25" hidden="1" x14ac:dyDescent="0.25">
      <c r="A75" s="12"/>
      <c r="B75" s="15" t="s">
        <v>38</v>
      </c>
      <c r="C75" s="22"/>
      <c r="D75" s="29"/>
      <c r="E75" s="34"/>
      <c r="F75" s="29"/>
      <c r="G75" s="34"/>
      <c r="H75" s="29"/>
      <c r="I75" s="34"/>
    </row>
    <row r="76" spans="1:9" ht="47.25" hidden="1" x14ac:dyDescent="0.25">
      <c r="A76" s="12"/>
      <c r="B76" s="16" t="s">
        <v>28</v>
      </c>
      <c r="C76" s="9"/>
      <c r="D76" s="29"/>
      <c r="E76" s="34"/>
      <c r="F76" s="29"/>
      <c r="G76" s="34"/>
      <c r="H76" s="29"/>
      <c r="I76" s="34"/>
    </row>
    <row r="77" spans="1:9" x14ac:dyDescent="0.25">
      <c r="A77" s="12"/>
      <c r="B77" s="17" t="s">
        <v>29</v>
      </c>
      <c r="C77" s="14">
        <f>C80</f>
        <v>14478.29</v>
      </c>
      <c r="D77" s="29"/>
      <c r="E77" s="33">
        <f>E78+E80</f>
        <v>12324.130000000001</v>
      </c>
      <c r="F77" s="29"/>
      <c r="G77" s="33">
        <f>G78+G80</f>
        <v>16242.532999999999</v>
      </c>
      <c r="H77" s="29"/>
      <c r="I77" s="33">
        <f>I78+I80+I79</f>
        <v>17323.532999999999</v>
      </c>
    </row>
    <row r="78" spans="1:9" ht="45" customHeight="1" x14ac:dyDescent="0.25">
      <c r="A78" s="12" t="s">
        <v>57</v>
      </c>
      <c r="B78" s="23" t="s">
        <v>58</v>
      </c>
      <c r="C78" s="14"/>
      <c r="D78" s="29">
        <v>487</v>
      </c>
      <c r="E78" s="34">
        <f t="shared" ref="E78" si="12">C78+D78</f>
        <v>487</v>
      </c>
      <c r="F78" s="29"/>
      <c r="G78" s="34">
        <f t="shared" ref="G78" si="13">E78+F78</f>
        <v>487</v>
      </c>
      <c r="H78" s="29"/>
      <c r="I78" s="34">
        <f t="shared" ref="I78:I79" si="14">G78+H78</f>
        <v>487</v>
      </c>
    </row>
    <row r="79" spans="1:9" ht="44.25" customHeight="1" x14ac:dyDescent="0.25">
      <c r="A79" s="12" t="s">
        <v>82</v>
      </c>
      <c r="B79" s="23" t="s">
        <v>84</v>
      </c>
      <c r="C79" s="14"/>
      <c r="D79" s="29"/>
      <c r="E79" s="34" t="s">
        <v>83</v>
      </c>
      <c r="F79" s="29"/>
      <c r="G79" s="34"/>
      <c r="H79" s="29">
        <v>1081</v>
      </c>
      <c r="I79" s="34">
        <f t="shared" si="14"/>
        <v>1081</v>
      </c>
    </row>
    <row r="80" spans="1:9" ht="60.75" customHeight="1" x14ac:dyDescent="0.25">
      <c r="A80" s="12" t="s">
        <v>44</v>
      </c>
      <c r="B80" s="23" t="s">
        <v>36</v>
      </c>
      <c r="C80" s="9">
        <f>C81+C82+C83</f>
        <v>14478.29</v>
      </c>
      <c r="D80" s="29"/>
      <c r="E80" s="35">
        <f>E81+E82+E83</f>
        <v>11837.130000000001</v>
      </c>
      <c r="F80" s="29"/>
      <c r="G80" s="35">
        <f>G81+G82+G83</f>
        <v>15755.532999999999</v>
      </c>
      <c r="H80" s="29"/>
      <c r="I80" s="35">
        <f>I81+I82+I83</f>
        <v>15755.532999999999</v>
      </c>
    </row>
    <row r="81" spans="1:9" x14ac:dyDescent="0.25">
      <c r="A81" s="12" t="s">
        <v>44</v>
      </c>
      <c r="B81" s="5" t="s">
        <v>30</v>
      </c>
      <c r="C81" s="9">
        <v>7149.79</v>
      </c>
      <c r="D81" s="29">
        <f>124.5+99+38-2902.66</f>
        <v>-2641.16</v>
      </c>
      <c r="E81" s="34">
        <f t="shared" ref="E81:E83" si="15">C81+D81</f>
        <v>4508.63</v>
      </c>
      <c r="F81" s="29">
        <v>462.983</v>
      </c>
      <c r="G81" s="34">
        <f t="shared" ref="G81:G83" si="16">E81+F81</f>
        <v>4971.6130000000003</v>
      </c>
      <c r="H81" s="29"/>
      <c r="I81" s="34">
        <f t="shared" ref="I81:I83" si="17">G81+H81</f>
        <v>4971.6130000000003</v>
      </c>
    </row>
    <row r="82" spans="1:9" x14ac:dyDescent="0.25">
      <c r="A82" s="12" t="s">
        <v>44</v>
      </c>
      <c r="B82" s="5" t="s">
        <v>31</v>
      </c>
      <c r="C82" s="9">
        <v>6100</v>
      </c>
      <c r="D82" s="29"/>
      <c r="E82" s="34">
        <f t="shared" si="15"/>
        <v>6100</v>
      </c>
      <c r="F82" s="29">
        <v>3455.42</v>
      </c>
      <c r="G82" s="34">
        <f t="shared" si="16"/>
        <v>9555.42</v>
      </c>
      <c r="H82" s="29"/>
      <c r="I82" s="34">
        <f t="shared" si="17"/>
        <v>9555.42</v>
      </c>
    </row>
    <row r="83" spans="1:9" x14ac:dyDescent="0.25">
      <c r="A83" s="12" t="s">
        <v>44</v>
      </c>
      <c r="B83" s="5" t="s">
        <v>32</v>
      </c>
      <c r="C83" s="9">
        <f>45+1183.5</f>
        <v>1228.5</v>
      </c>
      <c r="D83" s="29"/>
      <c r="E83" s="34">
        <f t="shared" si="15"/>
        <v>1228.5</v>
      </c>
      <c r="F83" s="29"/>
      <c r="G83" s="34">
        <f t="shared" si="16"/>
        <v>1228.5</v>
      </c>
      <c r="H83" s="29"/>
      <c r="I83" s="34">
        <f t="shared" si="17"/>
        <v>1228.5</v>
      </c>
    </row>
    <row r="84" spans="1:9" ht="22.5" customHeight="1" x14ac:dyDescent="0.25">
      <c r="A84" s="39" t="s">
        <v>33</v>
      </c>
      <c r="B84" s="39"/>
      <c r="C84" s="20">
        <f>C19+C16+C77+C39</f>
        <v>80022.13</v>
      </c>
      <c r="D84" s="29"/>
      <c r="E84" s="33">
        <f>E19+E16+E77+E39</f>
        <v>83190.350000000006</v>
      </c>
      <c r="F84" s="29"/>
      <c r="G84" s="33">
        <f>G19+G16+G77+G39</f>
        <v>223891.48300000001</v>
      </c>
      <c r="H84" s="29">
        <f>SUM(H16:H83)</f>
        <v>46843.69999999999</v>
      </c>
      <c r="I84" s="33">
        <f>I19+I16+I77+I39</f>
        <v>270735.18300000002</v>
      </c>
    </row>
  </sheetData>
  <mergeCells count="12">
    <mergeCell ref="A1:I1"/>
    <mergeCell ref="A2:I2"/>
    <mergeCell ref="A3:I3"/>
    <mergeCell ref="A4:I4"/>
    <mergeCell ref="A6:I6"/>
    <mergeCell ref="A7:I7"/>
    <mergeCell ref="A8:I8"/>
    <mergeCell ref="A9:I9"/>
    <mergeCell ref="A84:B84"/>
    <mergeCell ref="A11:C11"/>
    <mergeCell ref="A13:C13"/>
    <mergeCell ref="A12:G12"/>
  </mergeCells>
  <pageMargins left="0.70866141732283472" right="0.19685039370078741" top="0.19685039370078741" bottom="0.31496062992125984" header="0.11811023622047245" footer="0.11811023622047245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2012-07-09T15:18:30Z</dcterms:modified>
</cp:coreProperties>
</file>