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2.7\AllUsers\!Фин_управление\2021\и с п о л н е н и е   б ю д ж е т а\ОТЧЕТЫ ОБ ИСПОЛНЕНИИ_2021\год 2021\1) проект решения об исполнении + приложения_2021\"/>
    </mc:Choice>
  </mc:AlternateContent>
  <xr:revisionPtr revIDLastSave="0" documentId="13_ncr:1_{0DC2CF06-0846-470C-AB6F-7AFDD7D6EF6A}" xr6:coauthVersionLast="47" xr6:coauthVersionMax="47" xr10:uidLastSave="{00000000-0000-0000-0000-000000000000}"/>
  <bookViews>
    <workbookView xWindow="1950" yWindow="720" windowWidth="14490" windowHeight="15480" activeTab="2" xr2:uid="{00000000-000D-0000-FFFF-FFFF00000000}"/>
  </bookViews>
  <sheets>
    <sheet name="Доходы" sheetId="1" r:id="rId1"/>
    <sheet name="Расходы" sheetId="2" r:id="rId2"/>
    <sheet name="Расходы МП и НП" sheetId="5" r:id="rId3"/>
    <sheet name="Источники" sheetId="3" r:id="rId4"/>
  </sheets>
  <definedNames>
    <definedName name="_xlnm.Print_Titles" localSheetId="0">Доходы!$10:$11</definedName>
    <definedName name="_xlnm.Print_Titles" localSheetId="3">Источники!$A:$C,Источники!$2:$3</definedName>
    <definedName name="_xlnm.Print_Titles" localSheetId="1">Расходы!$A:$C,Расходы!$8:$9</definedName>
    <definedName name="_xlnm.Print_Titles" localSheetId="2">'Расходы МП и НП'!$8:$9</definedName>
    <definedName name="_xlnm.Print_Area" localSheetId="3">Источники!$A$1:$H$32</definedName>
    <definedName name="_xlnm.Print_Area" localSheetId="1">Расходы!$A$7:$H$357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81" i="5" l="1"/>
  <c r="H781" i="5" s="1"/>
  <c r="F780" i="5"/>
  <c r="F779" i="5" s="1"/>
  <c r="E780" i="5"/>
  <c r="E779" i="5" s="1"/>
  <c r="G778" i="5"/>
  <c r="H778" i="5" s="1"/>
  <c r="F777" i="5"/>
  <c r="F776" i="5" s="1"/>
  <c r="E777" i="5"/>
  <c r="G775" i="5"/>
  <c r="H775" i="5" s="1"/>
  <c r="F774" i="5"/>
  <c r="E774" i="5"/>
  <c r="E773" i="5" s="1"/>
  <c r="G772" i="5"/>
  <c r="H772" i="5" s="1"/>
  <c r="F771" i="5"/>
  <c r="F770" i="5" s="1"/>
  <c r="E771" i="5"/>
  <c r="E770" i="5" s="1"/>
  <c r="G769" i="5"/>
  <c r="H769" i="5" s="1"/>
  <c r="F768" i="5"/>
  <c r="F767" i="5" s="1"/>
  <c r="E768" i="5"/>
  <c r="G766" i="5"/>
  <c r="H766" i="5" s="1"/>
  <c r="F765" i="5"/>
  <c r="F764" i="5" s="1"/>
  <c r="E765" i="5"/>
  <c r="E764" i="5" s="1"/>
  <c r="G763" i="5"/>
  <c r="H763" i="5" s="1"/>
  <c r="F762" i="5"/>
  <c r="F761" i="5" s="1"/>
  <c r="E762" i="5"/>
  <c r="E761" i="5" s="1"/>
  <c r="G759" i="5"/>
  <c r="H759" i="5" s="1"/>
  <c r="G758" i="5"/>
  <c r="H758" i="5" s="1"/>
  <c r="G757" i="5"/>
  <c r="H757" i="5" s="1"/>
  <c r="F756" i="5"/>
  <c r="F755" i="5" s="1"/>
  <c r="E756" i="5"/>
  <c r="E755" i="5" s="1"/>
  <c r="G754" i="5"/>
  <c r="H754" i="5" s="1"/>
  <c r="G753" i="5"/>
  <c r="H753" i="5" s="1"/>
  <c r="G752" i="5"/>
  <c r="H752" i="5" s="1"/>
  <c r="F751" i="5"/>
  <c r="F750" i="5" s="1"/>
  <c r="E751" i="5"/>
  <c r="E750" i="5" s="1"/>
  <c r="G749" i="5"/>
  <c r="H749" i="5" s="1"/>
  <c r="G748" i="5"/>
  <c r="H748" i="5" s="1"/>
  <c r="G747" i="5"/>
  <c r="H747" i="5" s="1"/>
  <c r="F746" i="5"/>
  <c r="F745" i="5" s="1"/>
  <c r="E746" i="5"/>
  <c r="G744" i="5"/>
  <c r="H744" i="5" s="1"/>
  <c r="G743" i="5"/>
  <c r="H743" i="5" s="1"/>
  <c r="G742" i="5"/>
  <c r="H742" i="5" s="1"/>
  <c r="F741" i="5"/>
  <c r="F740" i="5" s="1"/>
  <c r="E741" i="5"/>
  <c r="E740" i="5" s="1"/>
  <c r="G739" i="5"/>
  <c r="H739" i="5" s="1"/>
  <c r="G738" i="5"/>
  <c r="H738" i="5" s="1"/>
  <c r="G737" i="5"/>
  <c r="H737" i="5" s="1"/>
  <c r="F736" i="5"/>
  <c r="F735" i="5" s="1"/>
  <c r="E736" i="5"/>
  <c r="E735" i="5" s="1"/>
  <c r="G734" i="5"/>
  <c r="H734" i="5" s="1"/>
  <c r="G733" i="5"/>
  <c r="H733" i="5" s="1"/>
  <c r="G732" i="5"/>
  <c r="H732" i="5" s="1"/>
  <c r="F731" i="5"/>
  <c r="F730" i="5" s="1"/>
  <c r="E731" i="5"/>
  <c r="G729" i="5"/>
  <c r="H729" i="5" s="1"/>
  <c r="G728" i="5"/>
  <c r="H728" i="5" s="1"/>
  <c r="G727" i="5"/>
  <c r="H727" i="5" s="1"/>
  <c r="F726" i="5"/>
  <c r="E726" i="5"/>
  <c r="E725" i="5" s="1"/>
  <c r="G723" i="5"/>
  <c r="H723" i="5" s="1"/>
  <c r="F722" i="5"/>
  <c r="E722" i="5"/>
  <c r="G721" i="5"/>
  <c r="H721" i="5" s="1"/>
  <c r="F720" i="5"/>
  <c r="E720" i="5"/>
  <c r="G719" i="5"/>
  <c r="H719" i="5" s="1"/>
  <c r="G718" i="5"/>
  <c r="H718" i="5" s="1"/>
  <c r="F717" i="5"/>
  <c r="E717" i="5"/>
  <c r="G716" i="5"/>
  <c r="H716" i="5" s="1"/>
  <c r="G715" i="5"/>
  <c r="H715" i="5" s="1"/>
  <c r="F714" i="5"/>
  <c r="E714" i="5"/>
  <c r="G713" i="5"/>
  <c r="H713" i="5" s="1"/>
  <c r="F712" i="5"/>
  <c r="E712" i="5"/>
  <c r="G710" i="5"/>
  <c r="H710" i="5" s="1"/>
  <c r="G709" i="5"/>
  <c r="H709" i="5" s="1"/>
  <c r="G708" i="5"/>
  <c r="H708" i="5" s="1"/>
  <c r="F707" i="5"/>
  <c r="E707" i="5"/>
  <c r="G706" i="5"/>
  <c r="H706" i="5" s="1"/>
  <c r="G705" i="5"/>
  <c r="H705" i="5" s="1"/>
  <c r="F704" i="5"/>
  <c r="E704" i="5"/>
  <c r="G702" i="5"/>
  <c r="H702" i="5" s="1"/>
  <c r="F701" i="5"/>
  <c r="E701" i="5"/>
  <c r="E700" i="5" s="1"/>
  <c r="G699" i="5"/>
  <c r="H699" i="5" s="1"/>
  <c r="F698" i="5"/>
  <c r="F697" i="5" s="1"/>
  <c r="E698" i="5"/>
  <c r="E697" i="5" s="1"/>
  <c r="G696" i="5"/>
  <c r="H696" i="5" s="1"/>
  <c r="F695" i="5"/>
  <c r="F694" i="5" s="1"/>
  <c r="E695" i="5"/>
  <c r="E694" i="5" s="1"/>
  <c r="G693" i="5"/>
  <c r="H693" i="5" s="1"/>
  <c r="G692" i="5"/>
  <c r="H692" i="5" s="1"/>
  <c r="F691" i="5"/>
  <c r="F690" i="5" s="1"/>
  <c r="E691" i="5"/>
  <c r="E690" i="5" s="1"/>
  <c r="G688" i="5"/>
  <c r="H688" i="5" s="1"/>
  <c r="F687" i="5"/>
  <c r="E687" i="5"/>
  <c r="G686" i="5"/>
  <c r="H686" i="5" s="1"/>
  <c r="G685" i="5"/>
  <c r="H685" i="5" s="1"/>
  <c r="F684" i="5"/>
  <c r="E684" i="5"/>
  <c r="G683" i="5"/>
  <c r="H683" i="5" s="1"/>
  <c r="G682" i="5"/>
  <c r="H682" i="5" s="1"/>
  <c r="F681" i="5"/>
  <c r="E681" i="5"/>
  <c r="G677" i="5"/>
  <c r="F676" i="5"/>
  <c r="F675" i="5" s="1"/>
  <c r="E676" i="5"/>
  <c r="G673" i="5"/>
  <c r="F672" i="5"/>
  <c r="E672" i="5"/>
  <c r="E671" i="5" s="1"/>
  <c r="E670" i="5" s="1"/>
  <c r="G669" i="5"/>
  <c r="F668" i="5"/>
  <c r="E668" i="5"/>
  <c r="E667" i="5" s="1"/>
  <c r="E666" i="5" s="1"/>
  <c r="G664" i="5"/>
  <c r="G663" i="5"/>
  <c r="F662" i="5"/>
  <c r="E662" i="5"/>
  <c r="E661" i="5" s="1"/>
  <c r="E660" i="5" s="1"/>
  <c r="E659" i="5" s="1"/>
  <c r="G658" i="5"/>
  <c r="G657" i="5"/>
  <c r="F656" i="5"/>
  <c r="F655" i="5" s="1"/>
  <c r="E656" i="5"/>
  <c r="G653" i="5"/>
  <c r="F652" i="5"/>
  <c r="F651" i="5" s="1"/>
  <c r="E652" i="5"/>
  <c r="E651" i="5" s="1"/>
  <c r="G650" i="5"/>
  <c r="F649" i="5"/>
  <c r="F648" i="5" s="1"/>
  <c r="E649" i="5"/>
  <c r="E648" i="5" s="1"/>
  <c r="G645" i="5"/>
  <c r="F644" i="5"/>
  <c r="F643" i="5" s="1"/>
  <c r="E644" i="5"/>
  <c r="G642" i="5"/>
  <c r="F641" i="5"/>
  <c r="F640" i="5" s="1"/>
  <c r="E641" i="5"/>
  <c r="E640" i="5" s="1"/>
  <c r="G638" i="5"/>
  <c r="F637" i="5"/>
  <c r="E637" i="5"/>
  <c r="E636" i="5" s="1"/>
  <c r="E635" i="5" s="1"/>
  <c r="G634" i="5"/>
  <c r="F633" i="5"/>
  <c r="F632" i="5" s="1"/>
  <c r="E633" i="5"/>
  <c r="E632" i="5" s="1"/>
  <c r="G631" i="5"/>
  <c r="G630" i="5"/>
  <c r="F629" i="5"/>
  <c r="F628" i="5" s="1"/>
  <c r="E629" i="5"/>
  <c r="E628" i="5" s="1"/>
  <c r="G627" i="5"/>
  <c r="F626" i="5"/>
  <c r="F625" i="5" s="1"/>
  <c r="E626" i="5"/>
  <c r="G623" i="5"/>
  <c r="F622" i="5"/>
  <c r="F621" i="5" s="1"/>
  <c r="E622" i="5"/>
  <c r="E621" i="5" s="1"/>
  <c r="E620" i="5" s="1"/>
  <c r="G619" i="5"/>
  <c r="F618" i="5"/>
  <c r="F617" i="5" s="1"/>
  <c r="E618" i="5"/>
  <c r="E617" i="5" s="1"/>
  <c r="G616" i="5"/>
  <c r="F615" i="5"/>
  <c r="F614" i="5" s="1"/>
  <c r="E615" i="5"/>
  <c r="G613" i="5"/>
  <c r="F612" i="5"/>
  <c r="F611" i="5" s="1"/>
  <c r="E612" i="5"/>
  <c r="E611" i="5" s="1"/>
  <c r="G610" i="5"/>
  <c r="F609" i="5"/>
  <c r="E609" i="5"/>
  <c r="E608" i="5" s="1"/>
  <c r="G606" i="5"/>
  <c r="F605" i="5"/>
  <c r="F604" i="5" s="1"/>
  <c r="E605" i="5"/>
  <c r="G603" i="5"/>
  <c r="F602" i="5"/>
  <c r="F601" i="5" s="1"/>
  <c r="E602" i="5"/>
  <c r="E601" i="5" s="1"/>
  <c r="G600" i="5"/>
  <c r="F599" i="5"/>
  <c r="E599" i="5"/>
  <c r="G598" i="5"/>
  <c r="F597" i="5"/>
  <c r="E597" i="5"/>
  <c r="G595" i="5"/>
  <c r="F594" i="5"/>
  <c r="E594" i="5"/>
  <c r="E593" i="5" s="1"/>
  <c r="G592" i="5"/>
  <c r="F591" i="5"/>
  <c r="E591" i="5"/>
  <c r="E590" i="5" s="1"/>
  <c r="G589" i="5"/>
  <c r="G588" i="5"/>
  <c r="F587" i="5"/>
  <c r="F586" i="5" s="1"/>
  <c r="E587" i="5"/>
  <c r="E586" i="5" s="1"/>
  <c r="G585" i="5"/>
  <c r="F584" i="5"/>
  <c r="E584" i="5"/>
  <c r="E583" i="5" s="1"/>
  <c r="G582" i="5"/>
  <c r="F581" i="5"/>
  <c r="F580" i="5" s="1"/>
  <c r="E581" i="5"/>
  <c r="G578" i="5"/>
  <c r="F577" i="5"/>
  <c r="E577" i="5"/>
  <c r="E576" i="5" s="1"/>
  <c r="G575" i="5"/>
  <c r="F574" i="5"/>
  <c r="E574" i="5"/>
  <c r="E573" i="5" s="1"/>
  <c r="G572" i="5"/>
  <c r="F571" i="5"/>
  <c r="F570" i="5" s="1"/>
  <c r="E571" i="5"/>
  <c r="E570" i="5" s="1"/>
  <c r="G569" i="5"/>
  <c r="G568" i="5"/>
  <c r="F567" i="5"/>
  <c r="E567" i="5"/>
  <c r="E566" i="5" s="1"/>
  <c r="G565" i="5"/>
  <c r="F564" i="5"/>
  <c r="F563" i="5" s="1"/>
  <c r="E564" i="5"/>
  <c r="G561" i="5"/>
  <c r="F560" i="5"/>
  <c r="F559" i="5" s="1"/>
  <c r="E560" i="5"/>
  <c r="E559" i="5" s="1"/>
  <c r="G558" i="5"/>
  <c r="F557" i="5"/>
  <c r="E557" i="5"/>
  <c r="E556" i="5" s="1"/>
  <c r="G555" i="5"/>
  <c r="F554" i="5"/>
  <c r="E554" i="5"/>
  <c r="E553" i="5" s="1"/>
  <c r="G552" i="5"/>
  <c r="F551" i="5"/>
  <c r="E551" i="5"/>
  <c r="E550" i="5" s="1"/>
  <c r="G548" i="5"/>
  <c r="F547" i="5"/>
  <c r="F546" i="5" s="1"/>
  <c r="E547" i="5"/>
  <c r="E546" i="5" s="1"/>
  <c r="E545" i="5" s="1"/>
  <c r="G544" i="5"/>
  <c r="F543" i="5"/>
  <c r="F542" i="5" s="1"/>
  <c r="E543" i="5"/>
  <c r="G541" i="5"/>
  <c r="F540" i="5"/>
  <c r="F539" i="5" s="1"/>
  <c r="E540" i="5"/>
  <c r="E539" i="5" s="1"/>
  <c r="G538" i="5"/>
  <c r="F537" i="5"/>
  <c r="E537" i="5"/>
  <c r="E536" i="5" s="1"/>
  <c r="G535" i="5"/>
  <c r="F534" i="5"/>
  <c r="F533" i="5" s="1"/>
  <c r="E534" i="5"/>
  <c r="G530" i="5"/>
  <c r="F529" i="5"/>
  <c r="E529" i="5"/>
  <c r="E528" i="5" s="1"/>
  <c r="G527" i="5"/>
  <c r="G526" i="5"/>
  <c r="F525" i="5"/>
  <c r="F524" i="5" s="1"/>
  <c r="E525" i="5"/>
  <c r="E524" i="5" s="1"/>
  <c r="G523" i="5"/>
  <c r="G522" i="5"/>
  <c r="F521" i="5"/>
  <c r="E521" i="5"/>
  <c r="E520" i="5" s="1"/>
  <c r="G519" i="5"/>
  <c r="G518" i="5"/>
  <c r="F517" i="5"/>
  <c r="E517" i="5"/>
  <c r="E516" i="5" s="1"/>
  <c r="G515" i="5"/>
  <c r="F514" i="5"/>
  <c r="F513" i="5" s="1"/>
  <c r="E514" i="5"/>
  <c r="E513" i="5" s="1"/>
  <c r="G512" i="5"/>
  <c r="G511" i="5"/>
  <c r="F510" i="5"/>
  <c r="E510" i="5"/>
  <c r="E509" i="5" s="1"/>
  <c r="G508" i="5"/>
  <c r="G507" i="5"/>
  <c r="F506" i="5"/>
  <c r="E506" i="5"/>
  <c r="E505" i="5" s="1"/>
  <c r="G502" i="5"/>
  <c r="F501" i="5"/>
  <c r="E501" i="5"/>
  <c r="E500" i="5" s="1"/>
  <c r="G499" i="5"/>
  <c r="F498" i="5"/>
  <c r="F497" i="5" s="1"/>
  <c r="E498" i="5"/>
  <c r="E497" i="5" s="1"/>
  <c r="G496" i="5"/>
  <c r="F495" i="5"/>
  <c r="F494" i="5" s="1"/>
  <c r="E495" i="5"/>
  <c r="E494" i="5" s="1"/>
  <c r="G491" i="5"/>
  <c r="F490" i="5"/>
  <c r="F489" i="5" s="1"/>
  <c r="E490" i="5"/>
  <c r="E489" i="5" s="1"/>
  <c r="G488" i="5"/>
  <c r="F487" i="5"/>
  <c r="E487" i="5"/>
  <c r="E486" i="5" s="1"/>
  <c r="G485" i="5"/>
  <c r="F484" i="5"/>
  <c r="F483" i="5" s="1"/>
  <c r="E484" i="5"/>
  <c r="E483" i="5" s="1"/>
  <c r="G482" i="5"/>
  <c r="F481" i="5"/>
  <c r="E481" i="5"/>
  <c r="E480" i="5" s="1"/>
  <c r="G477" i="5"/>
  <c r="F476" i="5"/>
  <c r="E476" i="5"/>
  <c r="E475" i="5" s="1"/>
  <c r="E474" i="5" s="1"/>
  <c r="E473" i="5" s="1"/>
  <c r="G472" i="5"/>
  <c r="G471" i="5"/>
  <c r="F470" i="5"/>
  <c r="F469" i="5" s="1"/>
  <c r="E470" i="5"/>
  <c r="E469" i="5" s="1"/>
  <c r="G468" i="5"/>
  <c r="G467" i="5"/>
  <c r="G466" i="5"/>
  <c r="F465" i="5"/>
  <c r="E465" i="5"/>
  <c r="E464" i="5" s="1"/>
  <c r="G463" i="5"/>
  <c r="G462" i="5"/>
  <c r="F461" i="5"/>
  <c r="F460" i="5" s="1"/>
  <c r="E461" i="5"/>
  <c r="E460" i="5" s="1"/>
  <c r="G457" i="5"/>
  <c r="F456" i="5"/>
  <c r="E456" i="5"/>
  <c r="G455" i="5"/>
  <c r="G454" i="5"/>
  <c r="F453" i="5"/>
  <c r="E453" i="5"/>
  <c r="G450" i="5"/>
  <c r="F449" i="5"/>
  <c r="F448" i="5" s="1"/>
  <c r="E449" i="5"/>
  <c r="E448" i="5" s="1"/>
  <c r="G447" i="5"/>
  <c r="G446" i="5"/>
  <c r="F445" i="5"/>
  <c r="F444" i="5" s="1"/>
  <c r="E445" i="5"/>
  <c r="E444" i="5" s="1"/>
  <c r="G443" i="5"/>
  <c r="G442" i="5"/>
  <c r="F441" i="5"/>
  <c r="F440" i="5" s="1"/>
  <c r="E441" i="5"/>
  <c r="G439" i="5"/>
  <c r="F438" i="5"/>
  <c r="E438" i="5"/>
  <c r="E437" i="5" s="1"/>
  <c r="G434" i="5"/>
  <c r="G433" i="5"/>
  <c r="F432" i="5"/>
  <c r="F431" i="5" s="1"/>
  <c r="E432" i="5"/>
  <c r="E431" i="5" s="1"/>
  <c r="G430" i="5"/>
  <c r="F429" i="5"/>
  <c r="F428" i="5" s="1"/>
  <c r="E429" i="5"/>
  <c r="G427" i="5"/>
  <c r="F426" i="5"/>
  <c r="E426" i="5"/>
  <c r="E425" i="5" s="1"/>
  <c r="G423" i="5"/>
  <c r="F422" i="5"/>
  <c r="F421" i="5" s="1"/>
  <c r="E422" i="5"/>
  <c r="E421" i="5" s="1"/>
  <c r="G420" i="5"/>
  <c r="F419" i="5"/>
  <c r="F418" i="5" s="1"/>
  <c r="E419" i="5"/>
  <c r="E418" i="5" s="1"/>
  <c r="G417" i="5"/>
  <c r="F416" i="5"/>
  <c r="F415" i="5" s="1"/>
  <c r="E416" i="5"/>
  <c r="E415" i="5" s="1"/>
  <c r="G414" i="5"/>
  <c r="G413" i="5"/>
  <c r="F412" i="5"/>
  <c r="E412" i="5"/>
  <c r="E411" i="5" s="1"/>
  <c r="G409" i="5"/>
  <c r="F408" i="5"/>
  <c r="F407" i="5" s="1"/>
  <c r="E408" i="5"/>
  <c r="E407" i="5" s="1"/>
  <c r="E406" i="5" s="1"/>
  <c r="G405" i="5"/>
  <c r="G404" i="5"/>
  <c r="F403" i="5"/>
  <c r="F402" i="5" s="1"/>
  <c r="E403" i="5"/>
  <c r="E402" i="5" s="1"/>
  <c r="E401" i="5" s="1"/>
  <c r="G399" i="5"/>
  <c r="F398" i="5"/>
  <c r="E398" i="5"/>
  <c r="E397" i="5" s="1"/>
  <c r="E396" i="5" s="1"/>
  <c r="G395" i="5"/>
  <c r="G394" i="5"/>
  <c r="G393" i="5"/>
  <c r="F392" i="5"/>
  <c r="E392" i="5"/>
  <c r="E391" i="5" s="1"/>
  <c r="E390" i="5" s="1"/>
  <c r="E389" i="5" s="1"/>
  <c r="G388" i="5"/>
  <c r="F387" i="5"/>
  <c r="F386" i="5" s="1"/>
  <c r="E387" i="5"/>
  <c r="E386" i="5" s="1"/>
  <c r="G385" i="5"/>
  <c r="F384" i="5"/>
  <c r="E384" i="5"/>
  <c r="E383" i="5" s="1"/>
  <c r="G382" i="5"/>
  <c r="F381" i="5"/>
  <c r="E381" i="5"/>
  <c r="E380" i="5" s="1"/>
  <c r="G379" i="5"/>
  <c r="G378" i="5"/>
  <c r="G377" i="5"/>
  <c r="F376" i="5"/>
  <c r="E376" i="5"/>
  <c r="E375" i="5" s="1"/>
  <c r="G374" i="5"/>
  <c r="F373" i="5"/>
  <c r="F372" i="5" s="1"/>
  <c r="E373" i="5"/>
  <c r="E372" i="5" s="1"/>
  <c r="G371" i="5"/>
  <c r="G370" i="5"/>
  <c r="G369" i="5"/>
  <c r="F368" i="5"/>
  <c r="F367" i="5" s="1"/>
  <c r="E368" i="5"/>
  <c r="E367" i="5" s="1"/>
  <c r="G365" i="5"/>
  <c r="F364" i="5"/>
  <c r="E364" i="5"/>
  <c r="E363" i="5" s="1"/>
  <c r="G362" i="5"/>
  <c r="F361" i="5"/>
  <c r="F360" i="5" s="1"/>
  <c r="E361" i="5"/>
  <c r="E360" i="5" s="1"/>
  <c r="G359" i="5"/>
  <c r="F358" i="5"/>
  <c r="F357" i="5" s="1"/>
  <c r="E358" i="5"/>
  <c r="E357" i="5" s="1"/>
  <c r="G356" i="5"/>
  <c r="F355" i="5"/>
  <c r="F354" i="5" s="1"/>
  <c r="E355" i="5"/>
  <c r="G352" i="5"/>
  <c r="F351" i="5"/>
  <c r="F350" i="5" s="1"/>
  <c r="E351" i="5"/>
  <c r="G347" i="5"/>
  <c r="G346" i="5"/>
  <c r="F345" i="5"/>
  <c r="F344" i="5" s="1"/>
  <c r="E345" i="5"/>
  <c r="E344" i="5" s="1"/>
  <c r="G343" i="5"/>
  <c r="G342" i="5"/>
  <c r="F341" i="5"/>
  <c r="E341" i="5"/>
  <c r="E340" i="5" s="1"/>
  <c r="G339" i="5"/>
  <c r="G338" i="5"/>
  <c r="F337" i="5"/>
  <c r="F336" i="5" s="1"/>
  <c r="E337" i="5"/>
  <c r="E336" i="5" s="1"/>
  <c r="G334" i="5"/>
  <c r="G333" i="5"/>
  <c r="G332" i="5"/>
  <c r="F331" i="5"/>
  <c r="E331" i="5"/>
  <c r="E330" i="5" s="1"/>
  <c r="E329" i="5" s="1"/>
  <c r="G328" i="5"/>
  <c r="F327" i="5"/>
  <c r="F326" i="5" s="1"/>
  <c r="E327" i="5"/>
  <c r="E326" i="5" s="1"/>
  <c r="E325" i="5" s="1"/>
  <c r="G324" i="5"/>
  <c r="F323" i="5"/>
  <c r="F322" i="5" s="1"/>
  <c r="E323" i="5"/>
  <c r="G321" i="5"/>
  <c r="F320" i="5"/>
  <c r="E320" i="5"/>
  <c r="E319" i="5" s="1"/>
  <c r="G318" i="5"/>
  <c r="F317" i="5"/>
  <c r="F316" i="5" s="1"/>
  <c r="E317" i="5"/>
  <c r="E316" i="5" s="1"/>
  <c r="G313" i="5"/>
  <c r="F312" i="5"/>
  <c r="E312" i="5"/>
  <c r="E311" i="5" s="1"/>
  <c r="E310" i="5" s="1"/>
  <c r="E309" i="5" s="1"/>
  <c r="G308" i="5"/>
  <c r="F307" i="5"/>
  <c r="F306" i="5" s="1"/>
  <c r="E307" i="5"/>
  <c r="E306" i="5" s="1"/>
  <c r="G305" i="5"/>
  <c r="F304" i="5"/>
  <c r="F303" i="5" s="1"/>
  <c r="E304" i="5"/>
  <c r="E303" i="5" s="1"/>
  <c r="G302" i="5"/>
  <c r="F301" i="5"/>
  <c r="E301" i="5"/>
  <c r="G300" i="5"/>
  <c r="F299" i="5"/>
  <c r="E299" i="5"/>
  <c r="G297" i="5"/>
  <c r="F296" i="5"/>
  <c r="F295" i="5" s="1"/>
  <c r="E296" i="5"/>
  <c r="E295" i="5" s="1"/>
  <c r="G293" i="5"/>
  <c r="F292" i="5"/>
  <c r="E292" i="5"/>
  <c r="E291" i="5" s="1"/>
  <c r="E290" i="5" s="1"/>
  <c r="G289" i="5"/>
  <c r="F288" i="5"/>
  <c r="E288" i="5"/>
  <c r="E287" i="5" s="1"/>
  <c r="G286" i="5"/>
  <c r="F285" i="5"/>
  <c r="F284" i="5" s="1"/>
  <c r="E285" i="5"/>
  <c r="G283" i="5"/>
  <c r="F282" i="5"/>
  <c r="E282" i="5"/>
  <c r="E281" i="5" s="1"/>
  <c r="G280" i="5"/>
  <c r="F279" i="5"/>
  <c r="F278" i="5" s="1"/>
  <c r="E279" i="5"/>
  <c r="E278" i="5" s="1"/>
  <c r="G277" i="5"/>
  <c r="F276" i="5"/>
  <c r="E276" i="5"/>
  <c r="G275" i="5"/>
  <c r="F274" i="5"/>
  <c r="E274" i="5"/>
  <c r="G272" i="5"/>
  <c r="F271" i="5"/>
  <c r="F270" i="5" s="1"/>
  <c r="E271" i="5"/>
  <c r="E270" i="5" s="1"/>
  <c r="G268" i="5"/>
  <c r="F267" i="5"/>
  <c r="F266" i="5" s="1"/>
  <c r="E267" i="5"/>
  <c r="G265" i="5"/>
  <c r="F264" i="5"/>
  <c r="E264" i="5"/>
  <c r="E263" i="5" s="1"/>
  <c r="G261" i="5"/>
  <c r="F260" i="5"/>
  <c r="F259" i="5" s="1"/>
  <c r="E260" i="5"/>
  <c r="E259" i="5" s="1"/>
  <c r="G258" i="5"/>
  <c r="G257" i="5"/>
  <c r="G256" i="5"/>
  <c r="G255" i="5"/>
  <c r="F254" i="5"/>
  <c r="F253" i="5" s="1"/>
  <c r="E254" i="5"/>
  <c r="E253" i="5" s="1"/>
  <c r="G252" i="5"/>
  <c r="F251" i="5"/>
  <c r="F250" i="5" s="1"/>
  <c r="E251" i="5"/>
  <c r="G249" i="5"/>
  <c r="F248" i="5"/>
  <c r="E248" i="5"/>
  <c r="E247" i="5" s="1"/>
  <c r="G245" i="5"/>
  <c r="F244" i="5"/>
  <c r="F243" i="5" s="1"/>
  <c r="E244" i="5"/>
  <c r="E243" i="5" s="1"/>
  <c r="G242" i="5"/>
  <c r="F241" i="5"/>
  <c r="F240" i="5" s="1"/>
  <c r="E241" i="5"/>
  <c r="G239" i="5"/>
  <c r="F238" i="5"/>
  <c r="F237" i="5" s="1"/>
  <c r="E238" i="5"/>
  <c r="E237" i="5" s="1"/>
  <c r="G234" i="5"/>
  <c r="F233" i="5"/>
  <c r="F232" i="5" s="1"/>
  <c r="F231" i="5" s="1"/>
  <c r="E233" i="5"/>
  <c r="G230" i="5"/>
  <c r="F229" i="5"/>
  <c r="F228" i="5" s="1"/>
  <c r="E229" i="5"/>
  <c r="G227" i="5"/>
  <c r="F226" i="5"/>
  <c r="E226" i="5"/>
  <c r="E225" i="5" s="1"/>
  <c r="G224" i="5"/>
  <c r="F223" i="5"/>
  <c r="F222" i="5" s="1"/>
  <c r="E223" i="5"/>
  <c r="G221" i="5"/>
  <c r="F220" i="5"/>
  <c r="E220" i="5"/>
  <c r="E219" i="5" s="1"/>
  <c r="G217" i="5"/>
  <c r="G216" i="5"/>
  <c r="F215" i="5"/>
  <c r="F214" i="5" s="1"/>
  <c r="F213" i="5" s="1"/>
  <c r="E215" i="5"/>
  <c r="G212" i="5"/>
  <c r="F211" i="5"/>
  <c r="F210" i="5" s="1"/>
  <c r="E211" i="5"/>
  <c r="E210" i="5" s="1"/>
  <c r="E209" i="5" s="1"/>
  <c r="G208" i="5"/>
  <c r="F207" i="5"/>
  <c r="F206" i="5" s="1"/>
  <c r="E207" i="5"/>
  <c r="E206" i="5" s="1"/>
  <c r="G205" i="5"/>
  <c r="F204" i="5"/>
  <c r="F203" i="5" s="1"/>
  <c r="E204" i="5"/>
  <c r="E203" i="5" s="1"/>
  <c r="G202" i="5"/>
  <c r="F201" i="5"/>
  <c r="F200" i="5" s="1"/>
  <c r="E201" i="5"/>
  <c r="G199" i="5"/>
  <c r="G198" i="5"/>
  <c r="F197" i="5"/>
  <c r="F196" i="5" s="1"/>
  <c r="E197" i="5"/>
  <c r="G194" i="5"/>
  <c r="F193" i="5"/>
  <c r="F192" i="5" s="1"/>
  <c r="E193" i="5"/>
  <c r="E192" i="5" s="1"/>
  <c r="E191" i="5" s="1"/>
  <c r="G190" i="5"/>
  <c r="F189" i="5"/>
  <c r="F188" i="5" s="1"/>
  <c r="E189" i="5"/>
  <c r="E188" i="5" s="1"/>
  <c r="G187" i="5"/>
  <c r="F186" i="5"/>
  <c r="F185" i="5" s="1"/>
  <c r="E186" i="5"/>
  <c r="E185" i="5" s="1"/>
  <c r="G183" i="5"/>
  <c r="F182" i="5"/>
  <c r="E182" i="5"/>
  <c r="E181" i="5" s="1"/>
  <c r="G180" i="5"/>
  <c r="F179" i="5"/>
  <c r="F178" i="5" s="1"/>
  <c r="E179" i="5"/>
  <c r="E178" i="5" s="1"/>
  <c r="G177" i="5"/>
  <c r="F176" i="5"/>
  <c r="F175" i="5" s="1"/>
  <c r="E176" i="5"/>
  <c r="E175" i="5" s="1"/>
  <c r="G174" i="5"/>
  <c r="F173" i="5"/>
  <c r="F172" i="5" s="1"/>
  <c r="E173" i="5"/>
  <c r="E172" i="5" s="1"/>
  <c r="G171" i="5"/>
  <c r="F170" i="5"/>
  <c r="F169" i="5" s="1"/>
  <c r="E170" i="5"/>
  <c r="E169" i="5" s="1"/>
  <c r="G168" i="5"/>
  <c r="G167" i="5"/>
  <c r="F166" i="5"/>
  <c r="E166" i="5"/>
  <c r="E165" i="5" s="1"/>
  <c r="G164" i="5"/>
  <c r="F163" i="5"/>
  <c r="F162" i="5" s="1"/>
  <c r="E163" i="5"/>
  <c r="E162" i="5" s="1"/>
  <c r="G161" i="5"/>
  <c r="F160" i="5"/>
  <c r="F159" i="5" s="1"/>
  <c r="E160" i="5"/>
  <c r="E159" i="5" s="1"/>
  <c r="G158" i="5"/>
  <c r="F157" i="5"/>
  <c r="F156" i="5" s="1"/>
  <c r="E157" i="5"/>
  <c r="E156" i="5" s="1"/>
  <c r="G154" i="5"/>
  <c r="G153" i="5"/>
  <c r="F152" i="5"/>
  <c r="F151" i="5" s="1"/>
  <c r="E152" i="5"/>
  <c r="E151" i="5" s="1"/>
  <c r="G150" i="5"/>
  <c r="G149" i="5"/>
  <c r="F148" i="5"/>
  <c r="F147" i="5" s="1"/>
  <c r="E148" i="5"/>
  <c r="E147" i="5" s="1"/>
  <c r="G146" i="5"/>
  <c r="G145" i="5"/>
  <c r="F144" i="5"/>
  <c r="E144" i="5"/>
  <c r="E143" i="5" s="1"/>
  <c r="G142" i="5"/>
  <c r="G141" i="5"/>
  <c r="F140" i="5"/>
  <c r="F139" i="5" s="1"/>
  <c r="E140" i="5"/>
  <c r="E139" i="5" s="1"/>
  <c r="G136" i="5"/>
  <c r="F135" i="5"/>
  <c r="F134" i="5" s="1"/>
  <c r="E135" i="5"/>
  <c r="E134" i="5" s="1"/>
  <c r="E133" i="5" s="1"/>
  <c r="G132" i="5"/>
  <c r="G131" i="5"/>
  <c r="F130" i="5"/>
  <c r="F129" i="5" s="1"/>
  <c r="E130" i="5"/>
  <c r="E129" i="5" s="1"/>
  <c r="E128" i="5" s="1"/>
  <c r="G127" i="5"/>
  <c r="G126" i="5"/>
  <c r="F125" i="5"/>
  <c r="F124" i="5" s="1"/>
  <c r="E125" i="5"/>
  <c r="E124" i="5" s="1"/>
  <c r="G123" i="5"/>
  <c r="G122" i="5"/>
  <c r="F121" i="5"/>
  <c r="F120" i="5" s="1"/>
  <c r="E121" i="5"/>
  <c r="G118" i="5"/>
  <c r="G117" i="5"/>
  <c r="F116" i="5"/>
  <c r="F115" i="5" s="1"/>
  <c r="E116" i="5"/>
  <c r="E115" i="5" s="1"/>
  <c r="G114" i="5"/>
  <c r="G113" i="5"/>
  <c r="F112" i="5"/>
  <c r="F111" i="5" s="1"/>
  <c r="E112" i="5"/>
  <c r="E111" i="5" s="1"/>
  <c r="G109" i="5"/>
  <c r="F108" i="5"/>
  <c r="E108" i="5"/>
  <c r="G107" i="5"/>
  <c r="F106" i="5"/>
  <c r="E106" i="5"/>
  <c r="G104" i="5"/>
  <c r="F103" i="5"/>
  <c r="E103" i="5"/>
  <c r="G102" i="5"/>
  <c r="F101" i="5"/>
  <c r="E101" i="5"/>
  <c r="G99" i="5"/>
  <c r="G98" i="5"/>
  <c r="F97" i="5"/>
  <c r="E97" i="5"/>
  <c r="G96" i="5"/>
  <c r="G95" i="5"/>
  <c r="F94" i="5"/>
  <c r="E94" i="5"/>
  <c r="G92" i="5"/>
  <c r="F91" i="5"/>
  <c r="E91" i="5"/>
  <c r="G90" i="5"/>
  <c r="G89" i="5"/>
  <c r="F88" i="5"/>
  <c r="E88" i="5"/>
  <c r="G87" i="5"/>
  <c r="G86" i="5"/>
  <c r="F85" i="5"/>
  <c r="E85" i="5"/>
  <c r="G82" i="5"/>
  <c r="F81" i="5"/>
  <c r="F80" i="5" s="1"/>
  <c r="E81" i="5"/>
  <c r="G78" i="5"/>
  <c r="G77" i="5"/>
  <c r="F76" i="5"/>
  <c r="F75" i="5" s="1"/>
  <c r="F74" i="5" s="1"/>
  <c r="E76" i="5"/>
  <c r="E75" i="5" s="1"/>
  <c r="E74" i="5" s="1"/>
  <c r="G73" i="5"/>
  <c r="F72" i="5"/>
  <c r="E72" i="5"/>
  <c r="E71" i="5" s="1"/>
  <c r="G70" i="5"/>
  <c r="G69" i="5"/>
  <c r="G68" i="5"/>
  <c r="F67" i="5"/>
  <c r="F66" i="5" s="1"/>
  <c r="E67" i="5"/>
  <c r="E66" i="5"/>
  <c r="G64" i="5"/>
  <c r="G63" i="5"/>
  <c r="F62" i="5"/>
  <c r="F61" i="5" s="1"/>
  <c r="E62" i="5"/>
  <c r="E61" i="5" s="1"/>
  <c r="G60" i="5"/>
  <c r="G59" i="5"/>
  <c r="F58" i="5"/>
  <c r="F57" i="5" s="1"/>
  <c r="E58" i="5"/>
  <c r="E57" i="5" s="1"/>
  <c r="G56" i="5"/>
  <c r="G55" i="5"/>
  <c r="F54" i="5"/>
  <c r="E54" i="5"/>
  <c r="E53" i="5" s="1"/>
  <c r="G52" i="5"/>
  <c r="G51" i="5"/>
  <c r="F50" i="5"/>
  <c r="F49" i="5" s="1"/>
  <c r="E50" i="5"/>
  <c r="E49" i="5" s="1"/>
  <c r="G47" i="5"/>
  <c r="F46" i="5"/>
  <c r="E46" i="5"/>
  <c r="E45" i="5" s="1"/>
  <c r="G44" i="5"/>
  <c r="G43" i="5"/>
  <c r="F42" i="5"/>
  <c r="F41" i="5" s="1"/>
  <c r="E42" i="5"/>
  <c r="E41" i="5" s="1"/>
  <c r="G40" i="5"/>
  <c r="G39" i="5"/>
  <c r="F38" i="5"/>
  <c r="E38" i="5"/>
  <c r="E37" i="5" s="1"/>
  <c r="G36" i="5"/>
  <c r="G35" i="5"/>
  <c r="F34" i="5"/>
  <c r="E34" i="5"/>
  <c r="E33" i="5" s="1"/>
  <c r="G32" i="5"/>
  <c r="G31" i="5"/>
  <c r="F30" i="5"/>
  <c r="E30" i="5"/>
  <c r="G29" i="5"/>
  <c r="G28" i="5"/>
  <c r="F27" i="5"/>
  <c r="E27" i="5"/>
  <c r="G25" i="5"/>
  <c r="G24" i="5"/>
  <c r="F23" i="5"/>
  <c r="F22" i="5" s="1"/>
  <c r="E23" i="5"/>
  <c r="E22" i="5" s="1"/>
  <c r="G21" i="5"/>
  <c r="G20" i="5"/>
  <c r="F19" i="5"/>
  <c r="E19" i="5"/>
  <c r="G18" i="5"/>
  <c r="G17" i="5"/>
  <c r="F16" i="5"/>
  <c r="E16" i="5"/>
  <c r="G15" i="5"/>
  <c r="G14" i="5"/>
  <c r="F13" i="5"/>
  <c r="E13" i="5"/>
  <c r="G201" i="5" l="1"/>
  <c r="G81" i="5"/>
  <c r="G581" i="5"/>
  <c r="F680" i="5"/>
  <c r="F679" i="5" s="1"/>
  <c r="G564" i="5"/>
  <c r="G229" i="5"/>
  <c r="G355" i="5"/>
  <c r="G524" i="5"/>
  <c r="G656" i="5"/>
  <c r="E452" i="5"/>
  <c r="E451" i="5" s="1"/>
  <c r="F100" i="5"/>
  <c r="G226" i="5"/>
  <c r="G241" i="5"/>
  <c r="G534" i="5"/>
  <c r="G740" i="5"/>
  <c r="H740" i="5" s="1"/>
  <c r="G448" i="5"/>
  <c r="G360" i="5"/>
  <c r="G398" i="5"/>
  <c r="G392" i="5"/>
  <c r="G407" i="5"/>
  <c r="F452" i="5"/>
  <c r="F451" i="5" s="1"/>
  <c r="G648" i="5"/>
  <c r="G41" i="5"/>
  <c r="G57" i="5"/>
  <c r="G193" i="5"/>
  <c r="G288" i="5"/>
  <c r="G301" i="5"/>
  <c r="G345" i="5"/>
  <c r="G453" i="5"/>
  <c r="G597" i="5"/>
  <c r="G316" i="5"/>
  <c r="G554" i="5"/>
  <c r="G559" i="5"/>
  <c r="G697" i="5"/>
  <c r="H697" i="5" s="1"/>
  <c r="G61" i="5"/>
  <c r="G476" i="5"/>
  <c r="G537" i="5"/>
  <c r="G38" i="5"/>
  <c r="F110" i="5"/>
  <c r="G429" i="5"/>
  <c r="G567" i="5"/>
  <c r="E580" i="5"/>
  <c r="G580" i="5" s="1"/>
  <c r="G584" i="5"/>
  <c r="G628" i="5"/>
  <c r="E105" i="5"/>
  <c r="G204" i="5"/>
  <c r="G358" i="5"/>
  <c r="G426" i="5"/>
  <c r="G431" i="5"/>
  <c r="F475" i="5"/>
  <c r="G475" i="5" s="1"/>
  <c r="F536" i="5"/>
  <c r="G536" i="5" s="1"/>
  <c r="F553" i="5"/>
  <c r="G553" i="5" s="1"/>
  <c r="G637" i="5"/>
  <c r="G85" i="5"/>
  <c r="G276" i="5"/>
  <c r="G16" i="5"/>
  <c r="G67" i="5"/>
  <c r="E110" i="5"/>
  <c r="G157" i="5"/>
  <c r="G173" i="5"/>
  <c r="E240" i="5"/>
  <c r="E236" i="5" s="1"/>
  <c r="G251" i="5"/>
  <c r="G254" i="5"/>
  <c r="F298" i="5"/>
  <c r="F294" i="5" s="1"/>
  <c r="G386" i="5"/>
  <c r="F406" i="5"/>
  <c r="G406" i="5" s="1"/>
  <c r="G421" i="5"/>
  <c r="G506" i="5"/>
  <c r="G525" i="5"/>
  <c r="E596" i="5"/>
  <c r="G714" i="5"/>
  <c r="H714" i="5" s="1"/>
  <c r="E273" i="5"/>
  <c r="F37" i="5"/>
  <c r="G37" i="5" s="1"/>
  <c r="G240" i="5"/>
  <c r="G357" i="5"/>
  <c r="G13" i="5"/>
  <c r="G97" i="5"/>
  <c r="G74" i="5"/>
  <c r="E93" i="5"/>
  <c r="G108" i="5"/>
  <c r="G121" i="5"/>
  <c r="G248" i="5"/>
  <c r="G344" i="5"/>
  <c r="G403" i="5"/>
  <c r="G408" i="5"/>
  <c r="G599" i="5"/>
  <c r="G609" i="5"/>
  <c r="G617" i="5"/>
  <c r="G668" i="5"/>
  <c r="G712" i="5"/>
  <c r="H712" i="5" s="1"/>
  <c r="G731" i="5"/>
  <c r="H731" i="5" s="1"/>
  <c r="G735" i="5"/>
  <c r="H735" i="5" s="1"/>
  <c r="G259" i="5"/>
  <c r="E479" i="5"/>
  <c r="E478" i="5" s="1"/>
  <c r="E65" i="5"/>
  <c r="G91" i="5"/>
  <c r="E120" i="5"/>
  <c r="E119" i="5" s="1"/>
  <c r="G135" i="5"/>
  <c r="G140" i="5"/>
  <c r="G162" i="5"/>
  <c r="G186" i="5"/>
  <c r="G211" i="5"/>
  <c r="G243" i="5"/>
  <c r="G270" i="5"/>
  <c r="G279" i="5"/>
  <c r="E298" i="5"/>
  <c r="E294" i="5" s="1"/>
  <c r="G306" i="5"/>
  <c r="G368" i="5"/>
  <c r="G387" i="5"/>
  <c r="G419" i="5"/>
  <c r="E428" i="5"/>
  <c r="E424" i="5" s="1"/>
  <c r="G495" i="5"/>
  <c r="G498" i="5"/>
  <c r="F505" i="5"/>
  <c r="G505" i="5" s="1"/>
  <c r="E533" i="5"/>
  <c r="G533" i="5" s="1"/>
  <c r="G547" i="5"/>
  <c r="E563" i="5"/>
  <c r="E562" i="5" s="1"/>
  <c r="F566" i="5"/>
  <c r="G566" i="5" s="1"/>
  <c r="F583" i="5"/>
  <c r="G583" i="5" s="1"/>
  <c r="F596" i="5"/>
  <c r="F608" i="5"/>
  <c r="G608" i="5" s="1"/>
  <c r="G618" i="5"/>
  <c r="G633" i="5"/>
  <c r="E655" i="5"/>
  <c r="E654" i="5" s="1"/>
  <c r="F667" i="5"/>
  <c r="F666" i="5" s="1"/>
  <c r="G687" i="5"/>
  <c r="H687" i="5" s="1"/>
  <c r="G691" i="5"/>
  <c r="H691" i="5" s="1"/>
  <c r="E711" i="5"/>
  <c r="G720" i="5"/>
  <c r="H720" i="5" s="1"/>
  <c r="E730" i="5"/>
  <c r="G730" i="5" s="1"/>
  <c r="H730" i="5" s="1"/>
  <c r="G736" i="5"/>
  <c r="H736" i="5" s="1"/>
  <c r="G756" i="5"/>
  <c r="H756" i="5" s="1"/>
  <c r="G771" i="5"/>
  <c r="H771" i="5" s="1"/>
  <c r="G42" i="5"/>
  <c r="G130" i="5"/>
  <c r="G169" i="5"/>
  <c r="G176" i="5"/>
  <c r="F236" i="5"/>
  <c r="G244" i="5"/>
  <c r="G271" i="5"/>
  <c r="E335" i="5"/>
  <c r="G373" i="5"/>
  <c r="G513" i="5"/>
  <c r="G570" i="5"/>
  <c r="G629" i="5"/>
  <c r="E680" i="5"/>
  <c r="E679" i="5" s="1"/>
  <c r="G695" i="5"/>
  <c r="H695" i="5" s="1"/>
  <c r="G58" i="5"/>
  <c r="G147" i="5"/>
  <c r="G260" i="5"/>
  <c r="G317" i="5"/>
  <c r="G416" i="5"/>
  <c r="G432" i="5"/>
  <c r="G461" i="5"/>
  <c r="E549" i="5"/>
  <c r="G651" i="5"/>
  <c r="G751" i="5"/>
  <c r="H751" i="5" s="1"/>
  <c r="G765" i="5"/>
  <c r="H765" i="5" s="1"/>
  <c r="G780" i="5"/>
  <c r="H780" i="5" s="1"/>
  <c r="G30" i="5"/>
  <c r="E26" i="5"/>
  <c r="E80" i="5"/>
  <c r="E79" i="5" s="1"/>
  <c r="G112" i="5"/>
  <c r="G116" i="5"/>
  <c r="G160" i="5"/>
  <c r="G170" i="5"/>
  <c r="E200" i="5"/>
  <c r="G200" i="5" s="1"/>
  <c r="E228" i="5"/>
  <c r="G228" i="5" s="1"/>
  <c r="G238" i="5"/>
  <c r="E250" i="5"/>
  <c r="E246" i="5" s="1"/>
  <c r="G304" i="5"/>
  <c r="E354" i="5"/>
  <c r="E353" i="5" s="1"/>
  <c r="G361" i="5"/>
  <c r="G456" i="5"/>
  <c r="G483" i="5"/>
  <c r="F636" i="5"/>
  <c r="G636" i="5" s="1"/>
  <c r="G698" i="5"/>
  <c r="H698" i="5" s="1"/>
  <c r="G707" i="5"/>
  <c r="H707" i="5" s="1"/>
  <c r="G722" i="5"/>
  <c r="H722" i="5" s="1"/>
  <c r="G762" i="5"/>
  <c r="H762" i="5" s="1"/>
  <c r="F26" i="5"/>
  <c r="G19" i="5"/>
  <c r="G23" i="5"/>
  <c r="G49" i="5"/>
  <c r="G148" i="5"/>
  <c r="G152" i="5"/>
  <c r="G178" i="5"/>
  <c r="F225" i="5"/>
  <c r="G225" i="5" s="1"/>
  <c r="F247" i="5"/>
  <c r="G247" i="5" s="1"/>
  <c r="F287" i="5"/>
  <c r="G287" i="5" s="1"/>
  <c r="G296" i="5"/>
  <c r="G336" i="5"/>
  <c r="F397" i="5"/>
  <c r="G445" i="5"/>
  <c r="G449" i="5"/>
  <c r="G489" i="5"/>
  <c r="G560" i="5"/>
  <c r="G601" i="5"/>
  <c r="G632" i="5"/>
  <c r="G652" i="5"/>
  <c r="G741" i="5"/>
  <c r="H741" i="5" s="1"/>
  <c r="F281" i="5"/>
  <c r="G281" i="5" s="1"/>
  <c r="G282" i="5"/>
  <c r="F340" i="5"/>
  <c r="G341" i="5"/>
  <c r="E350" i="5"/>
  <c r="E349" i="5" s="1"/>
  <c r="G351" i="5"/>
  <c r="E366" i="5"/>
  <c r="G367" i="5"/>
  <c r="G415" i="5"/>
  <c r="G444" i="5"/>
  <c r="G481" i="5"/>
  <c r="F480" i="5"/>
  <c r="G539" i="5"/>
  <c r="F590" i="5"/>
  <c r="G590" i="5" s="1"/>
  <c r="G591" i="5"/>
  <c r="E643" i="5"/>
  <c r="G644" i="5"/>
  <c r="F647" i="5"/>
  <c r="F674" i="5"/>
  <c r="E703" i="5"/>
  <c r="G704" i="5"/>
  <c r="H704" i="5" s="1"/>
  <c r="F45" i="5"/>
  <c r="G45" i="5" s="1"/>
  <c r="G46" i="5"/>
  <c r="F291" i="5"/>
  <c r="G292" i="5"/>
  <c r="G320" i="5"/>
  <c r="F319" i="5"/>
  <c r="F383" i="5"/>
  <c r="G383" i="5" s="1"/>
  <c r="G384" i="5"/>
  <c r="G594" i="5"/>
  <c r="F593" i="5"/>
  <c r="G593" i="5" s="1"/>
  <c r="E604" i="5"/>
  <c r="G604" i="5" s="1"/>
  <c r="G605" i="5"/>
  <c r="F93" i="5"/>
  <c r="G94" i="5"/>
  <c r="G163" i="5"/>
  <c r="G179" i="5"/>
  <c r="F209" i="5"/>
  <c r="G209" i="5" s="1"/>
  <c r="G210" i="5"/>
  <c r="E222" i="5"/>
  <c r="G223" i="5"/>
  <c r="F330" i="5"/>
  <c r="G331" i="5"/>
  <c r="E410" i="5"/>
  <c r="G418" i="5"/>
  <c r="G514" i="5"/>
  <c r="E675" i="5"/>
  <c r="E674" i="5" s="1"/>
  <c r="E665" i="5" s="1"/>
  <c r="G676" i="5"/>
  <c r="F53" i="5"/>
  <c r="G53" i="5" s="1"/>
  <c r="G54" i="5"/>
  <c r="F71" i="5"/>
  <c r="G71" i="5" s="1"/>
  <c r="G72" i="5"/>
  <c r="F119" i="5"/>
  <c r="G159" i="5"/>
  <c r="G175" i="5"/>
  <c r="G103" i="5"/>
  <c r="F128" i="5"/>
  <c r="G128" i="5" s="1"/>
  <c r="G129" i="5"/>
  <c r="G151" i="5"/>
  <c r="F184" i="5"/>
  <c r="G185" i="5"/>
  <c r="F219" i="5"/>
  <c r="G220" i="5"/>
  <c r="F273" i="5"/>
  <c r="G274" i="5"/>
  <c r="F311" i="5"/>
  <c r="G312" i="5"/>
  <c r="E322" i="5"/>
  <c r="G323" i="5"/>
  <c r="E196" i="5"/>
  <c r="G197" i="5"/>
  <c r="E232" i="5"/>
  <c r="G233" i="5"/>
  <c r="E284" i="5"/>
  <c r="G284" i="5" s="1"/>
  <c r="G285" i="5"/>
  <c r="G621" i="5"/>
  <c r="F620" i="5"/>
  <c r="G620" i="5" s="1"/>
  <c r="G75" i="5"/>
  <c r="E184" i="5"/>
  <c r="F263" i="5"/>
  <c r="G264" i="5"/>
  <c r="G22" i="5"/>
  <c r="G50" i="5"/>
  <c r="G111" i="5"/>
  <c r="E138" i="5"/>
  <c r="G156" i="5"/>
  <c r="G189" i="5"/>
  <c r="E214" i="5"/>
  <c r="G215" i="5"/>
  <c r="E12" i="5"/>
  <c r="F79" i="5"/>
  <c r="G115" i="5"/>
  <c r="G125" i="5"/>
  <c r="F143" i="5"/>
  <c r="G143" i="5" s="1"/>
  <c r="G144" i="5"/>
  <c r="G206" i="5"/>
  <c r="F380" i="5"/>
  <c r="G380" i="5" s="1"/>
  <c r="G381" i="5"/>
  <c r="E440" i="5"/>
  <c r="G440" i="5" s="1"/>
  <c r="G441" i="5"/>
  <c r="G465" i="5"/>
  <c r="F464" i="5"/>
  <c r="E614" i="5"/>
  <c r="G614" i="5" s="1"/>
  <c r="G615" i="5"/>
  <c r="F12" i="5"/>
  <c r="F33" i="5"/>
  <c r="G33" i="5" s="1"/>
  <c r="G34" i="5"/>
  <c r="E48" i="5"/>
  <c r="G62" i="5"/>
  <c r="G66" i="5"/>
  <c r="G76" i="5"/>
  <c r="E84" i="5"/>
  <c r="F84" i="5"/>
  <c r="G88" i="5"/>
  <c r="E100" i="5"/>
  <c r="G101" i="5"/>
  <c r="G139" i="5"/>
  <c r="F165" i="5"/>
  <c r="G165" i="5" s="1"/>
  <c r="G166" i="5"/>
  <c r="F181" i="5"/>
  <c r="G181" i="5" s="1"/>
  <c r="G182" i="5"/>
  <c r="F195" i="5"/>
  <c r="G207" i="5"/>
  <c r="G253" i="5"/>
  <c r="G278" i="5"/>
  <c r="G299" i="5"/>
  <c r="G307" i="5"/>
  <c r="G337" i="5"/>
  <c r="G376" i="5"/>
  <c r="F375" i="5"/>
  <c r="G375" i="5" s="1"/>
  <c r="G529" i="5"/>
  <c r="F528" i="5"/>
  <c r="G528" i="5" s="1"/>
  <c r="G551" i="5"/>
  <c r="F550" i="5"/>
  <c r="F105" i="5"/>
  <c r="G106" i="5"/>
  <c r="E542" i="5"/>
  <c r="G543" i="5"/>
  <c r="G662" i="5"/>
  <c r="F661" i="5"/>
  <c r="F725" i="5"/>
  <c r="G726" i="5"/>
  <c r="H726" i="5" s="1"/>
  <c r="E155" i="5"/>
  <c r="G188" i="5"/>
  <c r="G237" i="5"/>
  <c r="F325" i="5"/>
  <c r="G325" i="5" s="1"/>
  <c r="G326" i="5"/>
  <c r="F349" i="5"/>
  <c r="G510" i="5"/>
  <c r="F509" i="5"/>
  <c r="G124" i="5"/>
  <c r="F133" i="5"/>
  <c r="G133" i="5" s="1"/>
  <c r="G134" i="5"/>
  <c r="G172" i="5"/>
  <c r="G27" i="5"/>
  <c r="F191" i="5"/>
  <c r="G191" i="5" s="1"/>
  <c r="G192" i="5"/>
  <c r="G203" i="5"/>
  <c r="E266" i="5"/>
  <c r="G266" i="5" s="1"/>
  <c r="G267" i="5"/>
  <c r="G295" i="5"/>
  <c r="G303" i="5"/>
  <c r="E493" i="5"/>
  <c r="E492" i="5" s="1"/>
  <c r="G494" i="5"/>
  <c r="G577" i="5"/>
  <c r="F576" i="5"/>
  <c r="G576" i="5" s="1"/>
  <c r="E625" i="5"/>
  <c r="G626" i="5"/>
  <c r="F391" i="5"/>
  <c r="F425" i="5"/>
  <c r="G490" i="5"/>
  <c r="E504" i="5"/>
  <c r="E503" i="5" s="1"/>
  <c r="G622" i="5"/>
  <c r="G640" i="5"/>
  <c r="F639" i="5"/>
  <c r="F654" i="5"/>
  <c r="G672" i="5"/>
  <c r="F671" i="5"/>
  <c r="G684" i="5"/>
  <c r="H684" i="5" s="1"/>
  <c r="G701" i="5"/>
  <c r="H701" i="5" s="1"/>
  <c r="F700" i="5"/>
  <c r="G746" i="5"/>
  <c r="H746" i="5" s="1"/>
  <c r="E745" i="5"/>
  <c r="G764" i="5"/>
  <c r="H764" i="5" s="1"/>
  <c r="G774" i="5"/>
  <c r="H774" i="5" s="1"/>
  <c r="F773" i="5"/>
  <c r="G773" i="5" s="1"/>
  <c r="H773" i="5" s="1"/>
  <c r="G779" i="5"/>
  <c r="H779" i="5" s="1"/>
  <c r="F363" i="5"/>
  <c r="G363" i="5" s="1"/>
  <c r="G364" i="5"/>
  <c r="F411" i="5"/>
  <c r="G412" i="5"/>
  <c r="F437" i="5"/>
  <c r="G438" i="5"/>
  <c r="E459" i="5"/>
  <c r="E458" i="5" s="1"/>
  <c r="G497" i="5"/>
  <c r="F573" i="5"/>
  <c r="G573" i="5" s="1"/>
  <c r="G574" i="5"/>
  <c r="G681" i="5"/>
  <c r="H681" i="5" s="1"/>
  <c r="G717" i="5"/>
  <c r="H717" i="5" s="1"/>
  <c r="F401" i="5"/>
  <c r="G402" i="5"/>
  <c r="G372" i="5"/>
  <c r="G422" i="5"/>
  <c r="G460" i="5"/>
  <c r="F486" i="5"/>
  <c r="G486" i="5" s="1"/>
  <c r="G487" i="5"/>
  <c r="G501" i="5"/>
  <c r="F500" i="5"/>
  <c r="G500" i="5" s="1"/>
  <c r="G571" i="5"/>
  <c r="G649" i="5"/>
  <c r="G694" i="5"/>
  <c r="H694" i="5" s="1"/>
  <c r="F703" i="5"/>
  <c r="G750" i="5"/>
  <c r="H750" i="5" s="1"/>
  <c r="G327" i="5"/>
  <c r="G484" i="5"/>
  <c r="G517" i="5"/>
  <c r="F516" i="5"/>
  <c r="G516" i="5" s="1"/>
  <c r="F520" i="5"/>
  <c r="G520" i="5" s="1"/>
  <c r="G521" i="5"/>
  <c r="F545" i="5"/>
  <c r="G545" i="5" s="1"/>
  <c r="G546" i="5"/>
  <c r="F556" i="5"/>
  <c r="G556" i="5" s="1"/>
  <c r="G557" i="5"/>
  <c r="G469" i="5"/>
  <c r="G540" i="5"/>
  <c r="G586" i="5"/>
  <c r="G602" i="5"/>
  <c r="G611" i="5"/>
  <c r="F624" i="5"/>
  <c r="G641" i="5"/>
  <c r="G690" i="5"/>
  <c r="H690" i="5" s="1"/>
  <c r="F711" i="5"/>
  <c r="G755" i="5"/>
  <c r="H755" i="5" s="1"/>
  <c r="G761" i="5"/>
  <c r="H761" i="5" s="1"/>
  <c r="G768" i="5"/>
  <c r="H768" i="5" s="1"/>
  <c r="E767" i="5"/>
  <c r="G470" i="5"/>
  <c r="G587" i="5"/>
  <c r="G612" i="5"/>
  <c r="E647" i="5"/>
  <c r="G770" i="5"/>
  <c r="H770" i="5" s="1"/>
  <c r="G777" i="5"/>
  <c r="H777" i="5" s="1"/>
  <c r="E776" i="5"/>
  <c r="G776" i="5" s="1"/>
  <c r="H776" i="5" s="1"/>
  <c r="F607" i="5" l="1"/>
  <c r="E646" i="5"/>
  <c r="G250" i="5"/>
  <c r="F138" i="5"/>
  <c r="G138" i="5" s="1"/>
  <c r="G428" i="5"/>
  <c r="G110" i="5"/>
  <c r="G451" i="5"/>
  <c r="F532" i="5"/>
  <c r="G80" i="5"/>
  <c r="E689" i="5"/>
  <c r="G354" i="5"/>
  <c r="G452" i="5"/>
  <c r="G654" i="5"/>
  <c r="G667" i="5"/>
  <c r="G100" i="5"/>
  <c r="G79" i="5"/>
  <c r="E11" i="5"/>
  <c r="G563" i="5"/>
  <c r="G184" i="5"/>
  <c r="E724" i="5"/>
  <c r="G294" i="5"/>
  <c r="G655" i="5"/>
  <c r="G680" i="5"/>
  <c r="H680" i="5" s="1"/>
  <c r="G93" i="5"/>
  <c r="G236" i="5"/>
  <c r="G596" i="5"/>
  <c r="G298" i="5"/>
  <c r="E579" i="5"/>
  <c r="G579" i="5" s="1"/>
  <c r="F562" i="5"/>
  <c r="G562" i="5" s="1"/>
  <c r="E607" i="5"/>
  <c r="G703" i="5"/>
  <c r="H703" i="5" s="1"/>
  <c r="G105" i="5"/>
  <c r="F246" i="5"/>
  <c r="G246" i="5" s="1"/>
  <c r="F474" i="5"/>
  <c r="E436" i="5"/>
  <c r="E435" i="5" s="1"/>
  <c r="E760" i="5"/>
  <c r="G119" i="5"/>
  <c r="F579" i="5"/>
  <c r="F635" i="5"/>
  <c r="G635" i="5" s="1"/>
  <c r="G26" i="5"/>
  <c r="G711" i="5"/>
  <c r="H711" i="5" s="1"/>
  <c r="G350" i="5"/>
  <c r="E532" i="5"/>
  <c r="G767" i="5"/>
  <c r="H767" i="5" s="1"/>
  <c r="E400" i="5"/>
  <c r="G120" i="5"/>
  <c r="F396" i="5"/>
  <c r="G396" i="5" s="1"/>
  <c r="G397" i="5"/>
  <c r="E83" i="5"/>
  <c r="E218" i="5"/>
  <c r="G222" i="5"/>
  <c r="G725" i="5"/>
  <c r="H725" i="5" s="1"/>
  <c r="F724" i="5"/>
  <c r="F366" i="5"/>
  <c r="G366" i="5" s="1"/>
  <c r="G219" i="5"/>
  <c r="F218" i="5"/>
  <c r="G340" i="5"/>
  <c r="F335" i="5"/>
  <c r="G335" i="5" s="1"/>
  <c r="F689" i="5"/>
  <c r="G700" i="5"/>
  <c r="H700" i="5" s="1"/>
  <c r="F353" i="5"/>
  <c r="G353" i="5" s="1"/>
  <c r="G509" i="5"/>
  <c r="F504" i="5"/>
  <c r="G661" i="5"/>
  <c r="F660" i="5"/>
  <c r="F11" i="5"/>
  <c r="G12" i="5"/>
  <c r="G542" i="5"/>
  <c r="G232" i="5"/>
  <c r="E231" i="5"/>
  <c r="G231" i="5" s="1"/>
  <c r="G311" i="5"/>
  <c r="F310" i="5"/>
  <c r="G319" i="5"/>
  <c r="F315" i="5"/>
  <c r="G643" i="5"/>
  <c r="E639" i="5"/>
  <c r="G639" i="5" s="1"/>
  <c r="G666" i="5"/>
  <c r="E213" i="5"/>
  <c r="G213" i="5" s="1"/>
  <c r="G214" i="5"/>
  <c r="F646" i="5"/>
  <c r="G646" i="5" s="1"/>
  <c r="G647" i="5"/>
  <c r="G401" i="5"/>
  <c r="F436" i="5"/>
  <c r="G437" i="5"/>
  <c r="E624" i="5"/>
  <c r="G624" i="5" s="1"/>
  <c r="G625" i="5"/>
  <c r="G550" i="5"/>
  <c r="F549" i="5"/>
  <c r="G549" i="5" s="1"/>
  <c r="G480" i="5"/>
  <c r="F479" i="5"/>
  <c r="G391" i="5"/>
  <c r="F390" i="5"/>
  <c r="G464" i="5"/>
  <c r="F459" i="5"/>
  <c r="G322" i="5"/>
  <c r="E315" i="5"/>
  <c r="E314" i="5" s="1"/>
  <c r="E269" i="5"/>
  <c r="G745" i="5"/>
  <c r="H745" i="5" s="1"/>
  <c r="G679" i="5"/>
  <c r="H679" i="5" s="1"/>
  <c r="F65" i="5"/>
  <c r="G65" i="5" s="1"/>
  <c r="F155" i="5"/>
  <c r="G155" i="5" s="1"/>
  <c r="F493" i="5"/>
  <c r="G349" i="5"/>
  <c r="G263" i="5"/>
  <c r="F262" i="5"/>
  <c r="G196" i="5"/>
  <c r="E195" i="5"/>
  <c r="G195" i="5" s="1"/>
  <c r="G273" i="5"/>
  <c r="F269" i="5"/>
  <c r="G330" i="5"/>
  <c r="F329" i="5"/>
  <c r="G329" i="5" s="1"/>
  <c r="G675" i="5"/>
  <c r="E262" i="5"/>
  <c r="F410" i="5"/>
  <c r="G410" i="5" s="1"/>
  <c r="G411" i="5"/>
  <c r="G671" i="5"/>
  <c r="F670" i="5"/>
  <c r="G670" i="5" s="1"/>
  <c r="G425" i="5"/>
  <c r="F424" i="5"/>
  <c r="G424" i="5" s="1"/>
  <c r="F760" i="5"/>
  <c r="F48" i="5"/>
  <c r="G48" i="5" s="1"/>
  <c r="F83" i="5"/>
  <c r="G84" i="5"/>
  <c r="G291" i="5"/>
  <c r="F290" i="5"/>
  <c r="G290" i="5" s="1"/>
  <c r="G674" i="5"/>
  <c r="E348" i="5"/>
  <c r="G607" i="5" l="1"/>
  <c r="E10" i="5"/>
  <c r="G760" i="5"/>
  <c r="H760" i="5" s="1"/>
  <c r="E678" i="5"/>
  <c r="F665" i="5"/>
  <c r="G665" i="5" s="1"/>
  <c r="G689" i="5"/>
  <c r="H689" i="5" s="1"/>
  <c r="G724" i="5"/>
  <c r="H724" i="5" s="1"/>
  <c r="F473" i="5"/>
  <c r="G473" i="5" s="1"/>
  <c r="G474" i="5"/>
  <c r="E531" i="5"/>
  <c r="G218" i="5"/>
  <c r="G532" i="5"/>
  <c r="F531" i="5"/>
  <c r="G83" i="5"/>
  <c r="G269" i="5"/>
  <c r="E137" i="5"/>
  <c r="G479" i="5"/>
  <c r="F478" i="5"/>
  <c r="G478" i="5" s="1"/>
  <c r="E235" i="5"/>
  <c r="F435" i="5"/>
  <c r="G435" i="5" s="1"/>
  <c r="G436" i="5"/>
  <c r="F314" i="5"/>
  <c r="G314" i="5" s="1"/>
  <c r="G315" i="5"/>
  <c r="F492" i="5"/>
  <c r="G492" i="5" s="1"/>
  <c r="G493" i="5"/>
  <c r="G390" i="5"/>
  <c r="F389" i="5"/>
  <c r="G389" i="5" s="1"/>
  <c r="G660" i="5"/>
  <c r="F659" i="5"/>
  <c r="G659" i="5" s="1"/>
  <c r="F503" i="5"/>
  <c r="G503" i="5" s="1"/>
  <c r="G504" i="5"/>
  <c r="F235" i="5"/>
  <c r="F348" i="5"/>
  <c r="G348" i="5" s="1"/>
  <c r="F678" i="5"/>
  <c r="F458" i="5"/>
  <c r="G458" i="5" s="1"/>
  <c r="G459" i="5"/>
  <c r="F137" i="5"/>
  <c r="G262" i="5"/>
  <c r="F400" i="5"/>
  <c r="G400" i="5" s="1"/>
  <c r="F309" i="5"/>
  <c r="G309" i="5" s="1"/>
  <c r="G310" i="5"/>
  <c r="G11" i="5"/>
  <c r="F10" i="5"/>
  <c r="G10" i="5" l="1"/>
  <c r="G235" i="5"/>
  <c r="G531" i="5"/>
  <c r="E782" i="5"/>
  <c r="E785" i="5" s="1"/>
  <c r="G137" i="5"/>
  <c r="F782" i="5"/>
  <c r="G678" i="5"/>
  <c r="F785" i="5" l="1"/>
  <c r="G782" i="5"/>
  <c r="F31" i="3"/>
  <c r="F28" i="3"/>
  <c r="F24" i="3"/>
  <c r="F13" i="3"/>
  <c r="E30" i="3"/>
  <c r="E29" i="3" s="1"/>
  <c r="E28" i="3" s="1"/>
  <c r="E27" i="3" s="1"/>
  <c r="E26" i="3" s="1"/>
  <c r="E25" i="3" s="1"/>
  <c r="F25" i="3" s="1"/>
  <c r="E23" i="3"/>
  <c r="E22" i="3" s="1"/>
  <c r="E12" i="3"/>
  <c r="E11" i="3" s="1"/>
  <c r="E10" i="3" s="1"/>
  <c r="E8" i="3"/>
  <c r="D30" i="3"/>
  <c r="D29" i="3" s="1"/>
  <c r="D28" i="3" s="1"/>
  <c r="D27" i="3" s="1"/>
  <c r="D26" i="3" s="1"/>
  <c r="D25" i="3" s="1"/>
  <c r="D23" i="3"/>
  <c r="D22" i="3" s="1"/>
  <c r="D21" i="3" s="1"/>
  <c r="D20" i="3" s="1"/>
  <c r="D19" i="3" s="1"/>
  <c r="D18" i="3" s="1"/>
  <c r="D12" i="3"/>
  <c r="F12" i="3" s="1"/>
  <c r="D8" i="3"/>
  <c r="F357" i="2"/>
  <c r="F15" i="2"/>
  <c r="F16" i="2"/>
  <c r="F17" i="2"/>
  <c r="F20" i="2"/>
  <c r="F24" i="2"/>
  <c r="F25" i="2"/>
  <c r="F26" i="2"/>
  <c r="F29" i="2"/>
  <c r="F32" i="2"/>
  <c r="F36" i="2"/>
  <c r="F40" i="2"/>
  <c r="F41" i="2"/>
  <c r="F44" i="2"/>
  <c r="F47" i="2"/>
  <c r="F50" i="2"/>
  <c r="F54" i="2"/>
  <c r="F55" i="2"/>
  <c r="F56" i="2"/>
  <c r="F58" i="2"/>
  <c r="F59" i="2"/>
  <c r="F62" i="2"/>
  <c r="F63" i="2"/>
  <c r="F64" i="2"/>
  <c r="F67" i="2"/>
  <c r="F70" i="2"/>
  <c r="F72" i="2"/>
  <c r="F73" i="2"/>
  <c r="F76" i="2"/>
  <c r="F78" i="2"/>
  <c r="F80" i="2"/>
  <c r="F81" i="2"/>
  <c r="F82" i="2"/>
  <c r="F87" i="2"/>
  <c r="F88" i="2"/>
  <c r="F91" i="2"/>
  <c r="F96" i="2"/>
  <c r="F97" i="2"/>
  <c r="F98" i="2"/>
  <c r="F101" i="2"/>
  <c r="F102" i="2"/>
  <c r="F105" i="2"/>
  <c r="F107" i="2"/>
  <c r="F108" i="2"/>
  <c r="F112" i="2"/>
  <c r="F117" i="2"/>
  <c r="F118" i="2"/>
  <c r="F122" i="2"/>
  <c r="F123" i="2"/>
  <c r="F126" i="2"/>
  <c r="F130" i="2"/>
  <c r="F131" i="2"/>
  <c r="F132" i="2"/>
  <c r="F134" i="2"/>
  <c r="F135" i="2"/>
  <c r="F136" i="2"/>
  <c r="F139" i="2"/>
  <c r="F142" i="2"/>
  <c r="F143" i="2"/>
  <c r="F145" i="2"/>
  <c r="F148" i="2"/>
  <c r="F150" i="2"/>
  <c r="F155" i="2"/>
  <c r="F156" i="2"/>
  <c r="F159" i="2"/>
  <c r="F162" i="2"/>
  <c r="F166" i="2"/>
  <c r="F167" i="2"/>
  <c r="F170" i="2"/>
  <c r="F173" i="2"/>
  <c r="F175" i="2"/>
  <c r="F179" i="2"/>
  <c r="F180" i="2"/>
  <c r="F183" i="2"/>
  <c r="F184" i="2"/>
  <c r="F187" i="2"/>
  <c r="F189" i="2"/>
  <c r="F193" i="2"/>
  <c r="F194" i="2"/>
  <c r="F195" i="2"/>
  <c r="F198" i="2"/>
  <c r="F199" i="2"/>
  <c r="F202" i="2"/>
  <c r="F205" i="2"/>
  <c r="F206" i="2"/>
  <c r="F207" i="2"/>
  <c r="F212" i="2"/>
  <c r="F213" i="2"/>
  <c r="F215" i="2"/>
  <c r="F216" i="2"/>
  <c r="F220" i="2"/>
  <c r="F223" i="2"/>
  <c r="F224" i="2"/>
  <c r="F226" i="2"/>
  <c r="F227" i="2"/>
  <c r="F230" i="2"/>
  <c r="F234" i="2"/>
  <c r="F235" i="2"/>
  <c r="F237" i="2"/>
  <c r="F238" i="2"/>
  <c r="F242" i="2"/>
  <c r="F244" i="2"/>
  <c r="F248" i="2"/>
  <c r="F251" i="2"/>
  <c r="F254" i="2"/>
  <c r="F257" i="2"/>
  <c r="F259" i="2"/>
  <c r="F263" i="2"/>
  <c r="F265" i="2"/>
  <c r="F270" i="2"/>
  <c r="F273" i="2"/>
  <c r="F274" i="2"/>
  <c r="F276" i="2"/>
  <c r="F279" i="2"/>
  <c r="F284" i="2"/>
  <c r="F288" i="2"/>
  <c r="F292" i="2"/>
  <c r="F295" i="2"/>
  <c r="F296" i="2"/>
  <c r="F299" i="2"/>
  <c r="F301" i="2"/>
  <c r="F304" i="2"/>
  <c r="F308" i="2"/>
  <c r="F311" i="2"/>
  <c r="F312" i="2"/>
  <c r="F315" i="2"/>
  <c r="F317" i="2"/>
  <c r="F321" i="2"/>
  <c r="F322" i="2"/>
  <c r="F323" i="2"/>
  <c r="F326" i="2"/>
  <c r="F329" i="2"/>
  <c r="F331" i="2"/>
  <c r="F336" i="2"/>
  <c r="F339" i="2"/>
  <c r="F342" i="2"/>
  <c r="F343" i="2"/>
  <c r="F347" i="2"/>
  <c r="F350" i="2"/>
  <c r="F355" i="2"/>
  <c r="D121" i="2"/>
  <c r="I121" i="2" s="1"/>
  <c r="D154" i="2"/>
  <c r="D153" i="2" s="1"/>
  <c r="E320" i="2"/>
  <c r="J320" i="2" s="1"/>
  <c r="I15" i="2"/>
  <c r="J15" i="2"/>
  <c r="I16" i="2"/>
  <c r="J16" i="2"/>
  <c r="I17" i="2"/>
  <c r="J17" i="2"/>
  <c r="I20" i="2"/>
  <c r="J20" i="2"/>
  <c r="I24" i="2"/>
  <c r="J24" i="2"/>
  <c r="I25" i="2"/>
  <c r="J25" i="2"/>
  <c r="I26" i="2"/>
  <c r="J26" i="2"/>
  <c r="I29" i="2"/>
  <c r="J29" i="2"/>
  <c r="I32" i="2"/>
  <c r="J32" i="2"/>
  <c r="I36" i="2"/>
  <c r="J36" i="2"/>
  <c r="I40" i="2"/>
  <c r="J40" i="2"/>
  <c r="I41" i="2"/>
  <c r="J41" i="2"/>
  <c r="I44" i="2"/>
  <c r="J44" i="2"/>
  <c r="I47" i="2"/>
  <c r="J47" i="2"/>
  <c r="I50" i="2"/>
  <c r="J50" i="2"/>
  <c r="I54" i="2"/>
  <c r="J54" i="2"/>
  <c r="I55" i="2"/>
  <c r="J55" i="2"/>
  <c r="I56" i="2"/>
  <c r="J56" i="2"/>
  <c r="I58" i="2"/>
  <c r="J58" i="2"/>
  <c r="I59" i="2"/>
  <c r="J59" i="2"/>
  <c r="I62" i="2"/>
  <c r="J62" i="2"/>
  <c r="I63" i="2"/>
  <c r="J63" i="2"/>
  <c r="I64" i="2"/>
  <c r="J64" i="2"/>
  <c r="I67" i="2"/>
  <c r="J67" i="2"/>
  <c r="I70" i="2"/>
  <c r="J70" i="2"/>
  <c r="I72" i="2"/>
  <c r="J72" i="2"/>
  <c r="I73" i="2"/>
  <c r="J73" i="2"/>
  <c r="I76" i="2"/>
  <c r="J76" i="2"/>
  <c r="I78" i="2"/>
  <c r="J78" i="2"/>
  <c r="I80" i="2"/>
  <c r="J80" i="2"/>
  <c r="I81" i="2"/>
  <c r="J81" i="2"/>
  <c r="I82" i="2"/>
  <c r="J82" i="2"/>
  <c r="I87" i="2"/>
  <c r="J87" i="2"/>
  <c r="I88" i="2"/>
  <c r="J88" i="2"/>
  <c r="I91" i="2"/>
  <c r="J91" i="2"/>
  <c r="I96" i="2"/>
  <c r="J96" i="2"/>
  <c r="I97" i="2"/>
  <c r="J97" i="2"/>
  <c r="I98" i="2"/>
  <c r="J98" i="2"/>
  <c r="I101" i="2"/>
  <c r="J101" i="2"/>
  <c r="I102" i="2"/>
  <c r="J102" i="2"/>
  <c r="I105" i="2"/>
  <c r="J105" i="2"/>
  <c r="I107" i="2"/>
  <c r="J107" i="2"/>
  <c r="I108" i="2"/>
  <c r="J108" i="2"/>
  <c r="I112" i="2"/>
  <c r="J112" i="2"/>
  <c r="I117" i="2"/>
  <c r="J117" i="2"/>
  <c r="I118" i="2"/>
  <c r="J118" i="2"/>
  <c r="I122" i="2"/>
  <c r="J122" i="2"/>
  <c r="I123" i="2"/>
  <c r="J123" i="2"/>
  <c r="I126" i="2"/>
  <c r="J126" i="2"/>
  <c r="I130" i="2"/>
  <c r="J130" i="2"/>
  <c r="I131" i="2"/>
  <c r="J131" i="2"/>
  <c r="I132" i="2"/>
  <c r="J132" i="2"/>
  <c r="I134" i="2"/>
  <c r="J134" i="2"/>
  <c r="I135" i="2"/>
  <c r="J135" i="2"/>
  <c r="I136" i="2"/>
  <c r="J136" i="2"/>
  <c r="I139" i="2"/>
  <c r="J139" i="2"/>
  <c r="I142" i="2"/>
  <c r="J142" i="2"/>
  <c r="I143" i="2"/>
  <c r="J143" i="2"/>
  <c r="I145" i="2"/>
  <c r="J145" i="2"/>
  <c r="I148" i="2"/>
  <c r="J148" i="2"/>
  <c r="I150" i="2"/>
  <c r="J150" i="2"/>
  <c r="I155" i="2"/>
  <c r="J155" i="2"/>
  <c r="I156" i="2"/>
  <c r="J156" i="2"/>
  <c r="I159" i="2"/>
  <c r="J159" i="2"/>
  <c r="I162" i="2"/>
  <c r="J162" i="2"/>
  <c r="I166" i="2"/>
  <c r="J166" i="2"/>
  <c r="I167" i="2"/>
  <c r="J167" i="2"/>
  <c r="I170" i="2"/>
  <c r="J170" i="2"/>
  <c r="I173" i="2"/>
  <c r="J173" i="2"/>
  <c r="I175" i="2"/>
  <c r="J175" i="2"/>
  <c r="I179" i="2"/>
  <c r="J179" i="2"/>
  <c r="I180" i="2"/>
  <c r="J180" i="2"/>
  <c r="I183" i="2"/>
  <c r="J183" i="2"/>
  <c r="I184" i="2"/>
  <c r="J184" i="2"/>
  <c r="I187" i="2"/>
  <c r="J187" i="2"/>
  <c r="I189" i="2"/>
  <c r="J189" i="2"/>
  <c r="I193" i="2"/>
  <c r="J193" i="2"/>
  <c r="I194" i="2"/>
  <c r="J194" i="2"/>
  <c r="I195" i="2"/>
  <c r="J195" i="2"/>
  <c r="I198" i="2"/>
  <c r="J198" i="2"/>
  <c r="I199" i="2"/>
  <c r="J199" i="2"/>
  <c r="I202" i="2"/>
  <c r="J202" i="2"/>
  <c r="I205" i="2"/>
  <c r="J205" i="2"/>
  <c r="I206" i="2"/>
  <c r="J206" i="2"/>
  <c r="I207" i="2"/>
  <c r="J207" i="2"/>
  <c r="I212" i="2"/>
  <c r="J212" i="2"/>
  <c r="I213" i="2"/>
  <c r="J213" i="2"/>
  <c r="I215" i="2"/>
  <c r="J215" i="2"/>
  <c r="I216" i="2"/>
  <c r="J216" i="2"/>
  <c r="I220" i="2"/>
  <c r="J220" i="2"/>
  <c r="I223" i="2"/>
  <c r="J223" i="2"/>
  <c r="I224" i="2"/>
  <c r="J224" i="2"/>
  <c r="I226" i="2"/>
  <c r="J226" i="2"/>
  <c r="I227" i="2"/>
  <c r="J227" i="2"/>
  <c r="I230" i="2"/>
  <c r="J230" i="2"/>
  <c r="I234" i="2"/>
  <c r="J234" i="2"/>
  <c r="I235" i="2"/>
  <c r="J235" i="2"/>
  <c r="I237" i="2"/>
  <c r="J237" i="2"/>
  <c r="I238" i="2"/>
  <c r="J238" i="2"/>
  <c r="I242" i="2"/>
  <c r="J242" i="2"/>
  <c r="I244" i="2"/>
  <c r="J244" i="2"/>
  <c r="I248" i="2"/>
  <c r="J248" i="2"/>
  <c r="I251" i="2"/>
  <c r="J251" i="2"/>
  <c r="I254" i="2"/>
  <c r="J254" i="2"/>
  <c r="I257" i="2"/>
  <c r="J257" i="2"/>
  <c r="I259" i="2"/>
  <c r="J259" i="2"/>
  <c r="I263" i="2"/>
  <c r="J263" i="2"/>
  <c r="I265" i="2"/>
  <c r="J265" i="2"/>
  <c r="I270" i="2"/>
  <c r="J270" i="2"/>
  <c r="I273" i="2"/>
  <c r="J273" i="2"/>
  <c r="I274" i="2"/>
  <c r="J274" i="2"/>
  <c r="I276" i="2"/>
  <c r="J276" i="2"/>
  <c r="I279" i="2"/>
  <c r="J279" i="2"/>
  <c r="I284" i="2"/>
  <c r="J284" i="2"/>
  <c r="I288" i="2"/>
  <c r="J288" i="2"/>
  <c r="I292" i="2"/>
  <c r="J292" i="2"/>
  <c r="I295" i="2"/>
  <c r="J295" i="2"/>
  <c r="I296" i="2"/>
  <c r="J296" i="2"/>
  <c r="I299" i="2"/>
  <c r="J299" i="2"/>
  <c r="I301" i="2"/>
  <c r="J301" i="2"/>
  <c r="I304" i="2"/>
  <c r="J304" i="2"/>
  <c r="I308" i="2"/>
  <c r="J308" i="2"/>
  <c r="I311" i="2"/>
  <c r="J311" i="2"/>
  <c r="I312" i="2"/>
  <c r="J312" i="2"/>
  <c r="I315" i="2"/>
  <c r="J315" i="2"/>
  <c r="I317" i="2"/>
  <c r="J317" i="2"/>
  <c r="I321" i="2"/>
  <c r="J321" i="2"/>
  <c r="I322" i="2"/>
  <c r="J322" i="2"/>
  <c r="I323" i="2"/>
  <c r="J323" i="2"/>
  <c r="I326" i="2"/>
  <c r="J326" i="2"/>
  <c r="I329" i="2"/>
  <c r="J329" i="2"/>
  <c r="I331" i="2"/>
  <c r="J331" i="2"/>
  <c r="I336" i="2"/>
  <c r="J336" i="2"/>
  <c r="I339" i="2"/>
  <c r="J339" i="2"/>
  <c r="I342" i="2"/>
  <c r="J342" i="2"/>
  <c r="I343" i="2"/>
  <c r="J343" i="2"/>
  <c r="I347" i="2"/>
  <c r="J347" i="2"/>
  <c r="I350" i="2"/>
  <c r="J350" i="2"/>
  <c r="I355" i="2"/>
  <c r="J355" i="2"/>
  <c r="E19" i="2"/>
  <c r="J19" i="2" s="1"/>
  <c r="D19" i="2"/>
  <c r="D18" i="2" s="1"/>
  <c r="I18" i="2" s="1"/>
  <c r="E354" i="2"/>
  <c r="E349" i="2"/>
  <c r="E348" i="2" s="1"/>
  <c r="J348" i="2" s="1"/>
  <c r="E346" i="2"/>
  <c r="J346" i="2" s="1"/>
  <c r="E341" i="2"/>
  <c r="E340" i="2" s="1"/>
  <c r="J340" i="2" s="1"/>
  <c r="E338" i="2"/>
  <c r="E337" i="2" s="1"/>
  <c r="E335" i="2"/>
  <c r="E334" i="2" s="1"/>
  <c r="J334" i="2" s="1"/>
  <c r="E330" i="2"/>
  <c r="J330" i="2" s="1"/>
  <c r="E328" i="2"/>
  <c r="E325" i="2"/>
  <c r="E324" i="2" s="1"/>
  <c r="E316" i="2"/>
  <c r="J316" i="2" s="1"/>
  <c r="E314" i="2"/>
  <c r="J314" i="2" s="1"/>
  <c r="E310" i="2"/>
  <c r="J310" i="2" s="1"/>
  <c r="E307" i="2"/>
  <c r="E303" i="2"/>
  <c r="E302" i="2" s="1"/>
  <c r="J302" i="2" s="1"/>
  <c r="E300" i="2"/>
  <c r="J300" i="2" s="1"/>
  <c r="E298" i="2"/>
  <c r="E294" i="2"/>
  <c r="E291" i="2"/>
  <c r="J291" i="2" s="1"/>
  <c r="E287" i="2"/>
  <c r="E283" i="2"/>
  <c r="E282" i="2" s="1"/>
  <c r="E281" i="2" s="1"/>
  <c r="J281" i="2" s="1"/>
  <c r="E278" i="2"/>
  <c r="E275" i="2"/>
  <c r="J275" i="2" s="1"/>
  <c r="E272" i="2"/>
  <c r="E269" i="2"/>
  <c r="E268" i="2" s="1"/>
  <c r="E264" i="2"/>
  <c r="J264" i="2" s="1"/>
  <c r="E262" i="2"/>
  <c r="E261" i="2" s="1"/>
  <c r="E258" i="2"/>
  <c r="J258" i="2" s="1"/>
  <c r="E256" i="2"/>
  <c r="E253" i="2"/>
  <c r="E252" i="2" s="1"/>
  <c r="E250" i="2"/>
  <c r="E247" i="2"/>
  <c r="E243" i="2"/>
  <c r="J243" i="2" s="1"/>
  <c r="E241" i="2"/>
  <c r="J241" i="2" s="1"/>
  <c r="E236" i="2"/>
  <c r="E233" i="2"/>
  <c r="J233" i="2" s="1"/>
  <c r="E229" i="2"/>
  <c r="E228" i="2" s="1"/>
  <c r="J228" i="2" s="1"/>
  <c r="E225" i="2"/>
  <c r="E222" i="2"/>
  <c r="E219" i="2"/>
  <c r="E218" i="2" s="1"/>
  <c r="J218" i="2" s="1"/>
  <c r="E214" i="2"/>
  <c r="E211" i="2"/>
  <c r="E204" i="2"/>
  <c r="E203" i="2" s="1"/>
  <c r="J203" i="2" s="1"/>
  <c r="E201" i="2"/>
  <c r="E200" i="2" s="1"/>
  <c r="E197" i="2"/>
  <c r="J197" i="2" s="1"/>
  <c r="E192" i="2"/>
  <c r="E191" i="2" s="1"/>
  <c r="J191" i="2" s="1"/>
  <c r="E188" i="2"/>
  <c r="J188" i="2" s="1"/>
  <c r="E186" i="2"/>
  <c r="E182" i="2"/>
  <c r="J182" i="2" s="1"/>
  <c r="E178" i="2"/>
  <c r="J178" i="2" s="1"/>
  <c r="E174" i="2"/>
  <c r="J174" i="2" s="1"/>
  <c r="E172" i="2"/>
  <c r="E169" i="2"/>
  <c r="E168" i="2" s="1"/>
  <c r="J168" i="2" s="1"/>
  <c r="E165" i="2"/>
  <c r="J165" i="2" s="1"/>
  <c r="E161" i="2"/>
  <c r="E160" i="2" s="1"/>
  <c r="E158" i="2"/>
  <c r="E157" i="2" s="1"/>
  <c r="J157" i="2" s="1"/>
  <c r="E154" i="2"/>
  <c r="E149" i="2"/>
  <c r="E147" i="2"/>
  <c r="E144" i="2"/>
  <c r="J144" i="2" s="1"/>
  <c r="E141" i="2"/>
  <c r="J141" i="2" s="1"/>
  <c r="E138" i="2"/>
  <c r="J138" i="2" s="1"/>
  <c r="E133" i="2"/>
  <c r="J133" i="2" s="1"/>
  <c r="E129" i="2"/>
  <c r="E125" i="2"/>
  <c r="E124" i="2" s="1"/>
  <c r="J124" i="2" s="1"/>
  <c r="E121" i="2"/>
  <c r="J121" i="2" s="1"/>
  <c r="E116" i="2"/>
  <c r="E115" i="2" s="1"/>
  <c r="E111" i="2"/>
  <c r="E110" i="2" s="1"/>
  <c r="E109" i="2" s="1"/>
  <c r="J109" i="2" s="1"/>
  <c r="E106" i="2"/>
  <c r="J106" i="2" s="1"/>
  <c r="E104" i="2"/>
  <c r="E100" i="2"/>
  <c r="E99" i="2" s="1"/>
  <c r="J99" i="2" s="1"/>
  <c r="E95" i="2"/>
  <c r="E94" i="2" s="1"/>
  <c r="J94" i="2" s="1"/>
  <c r="E90" i="2"/>
  <c r="E89" i="2" s="1"/>
  <c r="E86" i="2"/>
  <c r="J86" i="2" s="1"/>
  <c r="E79" i="2"/>
  <c r="J79" i="2" s="1"/>
  <c r="E77" i="2"/>
  <c r="J77" i="2" s="1"/>
  <c r="E75" i="2"/>
  <c r="J75" i="2" s="1"/>
  <c r="E71" i="2"/>
  <c r="E69" i="2"/>
  <c r="J69" i="2" s="1"/>
  <c r="E66" i="2"/>
  <c r="E61" i="2"/>
  <c r="E60" i="2" s="1"/>
  <c r="E57" i="2"/>
  <c r="J57" i="2" s="1"/>
  <c r="E53" i="2"/>
  <c r="E49" i="2"/>
  <c r="J49" i="2" s="1"/>
  <c r="E46" i="2"/>
  <c r="J46" i="2" s="1"/>
  <c r="E43" i="2"/>
  <c r="E42" i="2" s="1"/>
  <c r="E39" i="2"/>
  <c r="E35" i="2"/>
  <c r="E34" i="2" s="1"/>
  <c r="E33" i="2" s="1"/>
  <c r="E31" i="2"/>
  <c r="J31" i="2" s="1"/>
  <c r="E28" i="2"/>
  <c r="E27" i="2" s="1"/>
  <c r="J27" i="2" s="1"/>
  <c r="E23" i="2"/>
  <c r="E22" i="2" s="1"/>
  <c r="J22" i="2" s="1"/>
  <c r="E14" i="2"/>
  <c r="J14" i="2" s="1"/>
  <c r="D354" i="2"/>
  <c r="D353" i="2" s="1"/>
  <c r="D352" i="2" s="1"/>
  <c r="D351" i="2" s="1"/>
  <c r="I351" i="2" s="1"/>
  <c r="D349" i="2"/>
  <c r="D348" i="2" s="1"/>
  <c r="I348" i="2" s="1"/>
  <c r="D346" i="2"/>
  <c r="D341" i="2"/>
  <c r="D340" i="2" s="1"/>
  <c r="D338" i="2"/>
  <c r="D337" i="2" s="1"/>
  <c r="I337" i="2" s="1"/>
  <c r="D335" i="2"/>
  <c r="D330" i="2"/>
  <c r="I330" i="2" s="1"/>
  <c r="D328" i="2"/>
  <c r="I328" i="2" s="1"/>
  <c r="D325" i="2"/>
  <c r="D324" i="2" s="1"/>
  <c r="I324" i="2" s="1"/>
  <c r="D320" i="2"/>
  <c r="D319" i="2" s="1"/>
  <c r="I319" i="2" s="1"/>
  <c r="D316" i="2"/>
  <c r="D314" i="2"/>
  <c r="I314" i="2" s="1"/>
  <c r="D310" i="2"/>
  <c r="D309" i="2" s="1"/>
  <c r="I309" i="2" s="1"/>
  <c r="D307" i="2"/>
  <c r="D306" i="2" s="1"/>
  <c r="I306" i="2" s="1"/>
  <c r="D303" i="2"/>
  <c r="D302" i="2" s="1"/>
  <c r="I302" i="2" s="1"/>
  <c r="D300" i="2"/>
  <c r="I300" i="2" s="1"/>
  <c r="D298" i="2"/>
  <c r="I298" i="2" s="1"/>
  <c r="D294" i="2"/>
  <c r="D293" i="2" s="1"/>
  <c r="I293" i="2" s="1"/>
  <c r="D291" i="2"/>
  <c r="D290" i="2" s="1"/>
  <c r="I290" i="2" s="1"/>
  <c r="D287" i="2"/>
  <c r="I287" i="2" s="1"/>
  <c r="D283" i="2"/>
  <c r="D282" i="2" s="1"/>
  <c r="D281" i="2" s="1"/>
  <c r="I281" i="2" s="1"/>
  <c r="D278" i="2"/>
  <c r="D277" i="2" s="1"/>
  <c r="I277" i="2" s="1"/>
  <c r="D275" i="2"/>
  <c r="D272" i="2"/>
  <c r="I272" i="2" s="1"/>
  <c r="D269" i="2"/>
  <c r="D268" i="2" s="1"/>
  <c r="I268" i="2" s="1"/>
  <c r="D264" i="2"/>
  <c r="I264" i="2" s="1"/>
  <c r="D262" i="2"/>
  <c r="D261" i="2" s="1"/>
  <c r="I261" i="2" s="1"/>
  <c r="D258" i="2"/>
  <c r="I258" i="2" s="1"/>
  <c r="D256" i="2"/>
  <c r="I256" i="2" s="1"/>
  <c r="D253" i="2"/>
  <c r="I253" i="2" s="1"/>
  <c r="D250" i="2"/>
  <c r="D249" i="2" s="1"/>
  <c r="I249" i="2" s="1"/>
  <c r="D247" i="2"/>
  <c r="I247" i="2" s="1"/>
  <c r="D243" i="2"/>
  <c r="I243" i="2" s="1"/>
  <c r="D241" i="2"/>
  <c r="D236" i="2"/>
  <c r="I236" i="2" s="1"/>
  <c r="D233" i="2"/>
  <c r="D229" i="2"/>
  <c r="D228" i="2" s="1"/>
  <c r="I228" i="2" s="1"/>
  <c r="D225" i="2"/>
  <c r="I225" i="2" s="1"/>
  <c r="D222" i="2"/>
  <c r="D219" i="2"/>
  <c r="D218" i="2" s="1"/>
  <c r="D214" i="2"/>
  <c r="I214" i="2" s="1"/>
  <c r="D211" i="2"/>
  <c r="D204" i="2"/>
  <c r="D203" i="2" s="1"/>
  <c r="I203" i="2" s="1"/>
  <c r="D201" i="2"/>
  <c r="D200" i="2" s="1"/>
  <c r="I200" i="2" s="1"/>
  <c r="D197" i="2"/>
  <c r="D196" i="2" s="1"/>
  <c r="I196" i="2" s="1"/>
  <c r="D192" i="2"/>
  <c r="D191" i="2" s="1"/>
  <c r="I191" i="2" s="1"/>
  <c r="D188" i="2"/>
  <c r="D186" i="2"/>
  <c r="D182" i="2"/>
  <c r="D181" i="2" s="1"/>
  <c r="I181" i="2" s="1"/>
  <c r="D178" i="2"/>
  <c r="D177" i="2" s="1"/>
  <c r="I177" i="2" s="1"/>
  <c r="D174" i="2"/>
  <c r="I174" i="2" s="1"/>
  <c r="D172" i="2"/>
  <c r="D169" i="2"/>
  <c r="I169" i="2" s="1"/>
  <c r="D165" i="2"/>
  <c r="D164" i="2" s="1"/>
  <c r="I164" i="2" s="1"/>
  <c r="D161" i="2"/>
  <c r="D160" i="2" s="1"/>
  <c r="I160" i="2" s="1"/>
  <c r="D158" i="2"/>
  <c r="I158" i="2" s="1"/>
  <c r="D149" i="2"/>
  <c r="I149" i="2" s="1"/>
  <c r="D147" i="2"/>
  <c r="I147" i="2" s="1"/>
  <c r="D144" i="2"/>
  <c r="I144" i="2" s="1"/>
  <c r="D141" i="2"/>
  <c r="I141" i="2" s="1"/>
  <c r="D138" i="2"/>
  <c r="D137" i="2" s="1"/>
  <c r="I137" i="2" s="1"/>
  <c r="D133" i="2"/>
  <c r="I133" i="2" s="1"/>
  <c r="D129" i="2"/>
  <c r="I129" i="2" s="1"/>
  <c r="D125" i="2"/>
  <c r="D124" i="2" s="1"/>
  <c r="I124" i="2" s="1"/>
  <c r="D116" i="2"/>
  <c r="D115" i="2" s="1"/>
  <c r="D114" i="2" s="1"/>
  <c r="I114" i="2" s="1"/>
  <c r="D111" i="2"/>
  <c r="I111" i="2" s="1"/>
  <c r="D106" i="2"/>
  <c r="I106" i="2" s="1"/>
  <c r="D104" i="2"/>
  <c r="I104" i="2" s="1"/>
  <c r="D100" i="2"/>
  <c r="D99" i="2" s="1"/>
  <c r="I99" i="2" s="1"/>
  <c r="D95" i="2"/>
  <c r="D94" i="2" s="1"/>
  <c r="D90" i="2"/>
  <c r="I90" i="2" s="1"/>
  <c r="D86" i="2"/>
  <c r="D85" i="2" s="1"/>
  <c r="I85" i="2" s="1"/>
  <c r="D79" i="2"/>
  <c r="I79" i="2" s="1"/>
  <c r="D77" i="2"/>
  <c r="D75" i="2"/>
  <c r="D71" i="2"/>
  <c r="I71" i="2" s="1"/>
  <c r="D69" i="2"/>
  <c r="I69" i="2" s="1"/>
  <c r="D66" i="2"/>
  <c r="D65" i="2" s="1"/>
  <c r="I65" i="2" s="1"/>
  <c r="D61" i="2"/>
  <c r="D60" i="2" s="1"/>
  <c r="I60" i="2" s="1"/>
  <c r="D57" i="2"/>
  <c r="I57" i="2" s="1"/>
  <c r="D53" i="2"/>
  <c r="I53" i="2" s="1"/>
  <c r="D49" i="2"/>
  <c r="D48" i="2" s="1"/>
  <c r="I48" i="2" s="1"/>
  <c r="D46" i="2"/>
  <c r="D45" i="2" s="1"/>
  <c r="I45" i="2" s="1"/>
  <c r="D43" i="2"/>
  <c r="I43" i="2" s="1"/>
  <c r="D39" i="2"/>
  <c r="D38" i="2" s="1"/>
  <c r="I38" i="2" s="1"/>
  <c r="D35" i="2"/>
  <c r="I35" i="2" s="1"/>
  <c r="D31" i="2"/>
  <c r="D30" i="2" s="1"/>
  <c r="I30" i="2" s="1"/>
  <c r="D28" i="2"/>
  <c r="D27" i="2" s="1"/>
  <c r="I27" i="2" s="1"/>
  <c r="D23" i="2"/>
  <c r="D22" i="2" s="1"/>
  <c r="D14" i="2"/>
  <c r="I14" i="2" s="1"/>
  <c r="F184" i="1"/>
  <c r="F182" i="1"/>
  <c r="F180" i="1"/>
  <c r="F178" i="1"/>
  <c r="F175" i="1"/>
  <c r="F173" i="1"/>
  <c r="F171" i="1"/>
  <c r="F169" i="1"/>
  <c r="F167" i="1"/>
  <c r="F165" i="1"/>
  <c r="F162" i="1"/>
  <c r="F160" i="1"/>
  <c r="F158" i="1"/>
  <c r="F156" i="1"/>
  <c r="F154" i="1"/>
  <c r="F152" i="1"/>
  <c r="F150" i="1"/>
  <c r="F147" i="1"/>
  <c r="F145" i="1"/>
  <c r="F141" i="1"/>
  <c r="F137" i="1"/>
  <c r="F128" i="1"/>
  <c r="F98" i="1"/>
  <c r="F95" i="1"/>
  <c r="F91" i="1"/>
  <c r="F88" i="1"/>
  <c r="F81" i="1"/>
  <c r="F80" i="1"/>
  <c r="F77" i="1"/>
  <c r="F75" i="1"/>
  <c r="F72" i="1"/>
  <c r="F69" i="1"/>
  <c r="F67" i="1"/>
  <c r="F57" i="1"/>
  <c r="F54" i="1"/>
  <c r="F52" i="1"/>
  <c r="F48" i="1"/>
  <c r="F46" i="1"/>
  <c r="F43" i="1"/>
  <c r="F41" i="1"/>
  <c r="F38" i="1"/>
  <c r="F33" i="1"/>
  <c r="F23" i="1"/>
  <c r="F16" i="1"/>
  <c r="E122" i="1"/>
  <c r="D122" i="1"/>
  <c r="E174" i="1"/>
  <c r="D174" i="1"/>
  <c r="E172" i="1"/>
  <c r="D172" i="1"/>
  <c r="E170" i="1"/>
  <c r="D170" i="1"/>
  <c r="E168" i="1"/>
  <c r="D168" i="1"/>
  <c r="E166" i="1"/>
  <c r="D166" i="1"/>
  <c r="E164" i="1"/>
  <c r="D164" i="1"/>
  <c r="E191" i="1"/>
  <c r="E190" i="1" s="1"/>
  <c r="E188" i="1"/>
  <c r="E187" i="1" s="1"/>
  <c r="E186" i="1" s="1"/>
  <c r="E185" i="1" s="1"/>
  <c r="E183" i="1"/>
  <c r="E181" i="1"/>
  <c r="E179" i="1"/>
  <c r="F179" i="1" s="1"/>
  <c r="E177" i="1"/>
  <c r="E161" i="1"/>
  <c r="E159" i="1"/>
  <c r="E157" i="1"/>
  <c r="E155" i="1"/>
  <c r="E153" i="1"/>
  <c r="E151" i="1"/>
  <c r="E149" i="1"/>
  <c r="E146" i="1"/>
  <c r="E144" i="1"/>
  <c r="E140" i="1"/>
  <c r="E139" i="1" s="1"/>
  <c r="E136" i="1"/>
  <c r="E134" i="1"/>
  <c r="E130" i="1"/>
  <c r="E129" i="1" s="1"/>
  <c r="E127" i="1"/>
  <c r="E125" i="1"/>
  <c r="E120" i="1"/>
  <c r="E118" i="1"/>
  <c r="E116" i="1"/>
  <c r="E114" i="1"/>
  <c r="E112" i="1"/>
  <c r="E110" i="1"/>
  <c r="E108" i="1"/>
  <c r="E105" i="1"/>
  <c r="E103" i="1"/>
  <c r="E101" i="1"/>
  <c r="E97" i="1"/>
  <c r="E96" i="1" s="1"/>
  <c r="E94" i="1"/>
  <c r="E93" i="1" s="1"/>
  <c r="E90" i="1"/>
  <c r="E89" i="1"/>
  <c r="E87" i="1" s="1"/>
  <c r="E86" i="1" s="1"/>
  <c r="E85" i="1" s="1"/>
  <c r="E82" i="1"/>
  <c r="E79" i="1" s="1"/>
  <c r="E78" i="1" s="1"/>
  <c r="E76" i="1"/>
  <c r="E74" i="1"/>
  <c r="E71" i="1"/>
  <c r="E68" i="1"/>
  <c r="E66" i="1"/>
  <c r="E62" i="1"/>
  <c r="E61" i="1" s="1"/>
  <c r="E60" i="1" s="1"/>
  <c r="E58" i="1"/>
  <c r="E56" i="1"/>
  <c r="E53" i="1"/>
  <c r="E51" i="1"/>
  <c r="E47" i="1"/>
  <c r="E45" i="1"/>
  <c r="E42" i="1"/>
  <c r="E40" i="1"/>
  <c r="E37" i="1"/>
  <c r="E34" i="1"/>
  <c r="E32" i="1"/>
  <c r="E31" i="1" s="1"/>
  <c r="E28" i="1"/>
  <c r="E26" i="1"/>
  <c r="E24" i="1"/>
  <c r="E22" i="1"/>
  <c r="E15" i="1"/>
  <c r="E14" i="1" s="1"/>
  <c r="D191" i="1"/>
  <c r="D190" i="1" s="1"/>
  <c r="D188" i="1"/>
  <c r="D187" i="1" s="1"/>
  <c r="D186" i="1" s="1"/>
  <c r="D185" i="1" s="1"/>
  <c r="D183" i="1"/>
  <c r="D181" i="1"/>
  <c r="D179" i="1"/>
  <c r="D177" i="1"/>
  <c r="D161" i="1"/>
  <c r="D159" i="1"/>
  <c r="D157" i="1"/>
  <c r="D155" i="1"/>
  <c r="D153" i="1"/>
  <c r="D151" i="1"/>
  <c r="D149" i="1"/>
  <c r="D146" i="1"/>
  <c r="D144" i="1"/>
  <c r="D140" i="1"/>
  <c r="D139" i="1" s="1"/>
  <c r="D136" i="1"/>
  <c r="D134" i="1"/>
  <c r="D130" i="1"/>
  <c r="D129" i="1" s="1"/>
  <c r="D127" i="1"/>
  <c r="D125" i="1"/>
  <c r="D120" i="1"/>
  <c r="D118" i="1"/>
  <c r="D116" i="1"/>
  <c r="D114" i="1"/>
  <c r="D112" i="1"/>
  <c r="D110" i="1"/>
  <c r="D108" i="1"/>
  <c r="D105" i="1"/>
  <c r="D103" i="1"/>
  <c r="D101" i="1"/>
  <c r="D97" i="1"/>
  <c r="D96" i="1" s="1"/>
  <c r="D94" i="1"/>
  <c r="D93" i="1" s="1"/>
  <c r="D90" i="1"/>
  <c r="D89" i="1" s="1"/>
  <c r="D87" i="1"/>
  <c r="D86" i="1" s="1"/>
  <c r="D82" i="1"/>
  <c r="D79" i="1" s="1"/>
  <c r="D78" i="1" s="1"/>
  <c r="D76" i="1"/>
  <c r="D74" i="1"/>
  <c r="D71" i="1"/>
  <c r="D70" i="1" s="1"/>
  <c r="D68" i="1"/>
  <c r="D66" i="1"/>
  <c r="D65" i="1" s="1"/>
  <c r="D62" i="1"/>
  <c r="D61" i="1" s="1"/>
  <c r="D60" i="1" s="1"/>
  <c r="D58" i="1"/>
  <c r="D56" i="1"/>
  <c r="D53" i="1"/>
  <c r="D51" i="1"/>
  <c r="D47" i="1"/>
  <c r="D45" i="1"/>
  <c r="D42" i="1"/>
  <c r="D40" i="1"/>
  <c r="D37" i="1"/>
  <c r="D34" i="1"/>
  <c r="D32" i="1"/>
  <c r="D28" i="1"/>
  <c r="D26" i="1"/>
  <c r="D24" i="1"/>
  <c r="D22" i="1"/>
  <c r="D15" i="1"/>
  <c r="D14" i="1" s="1"/>
  <c r="E21" i="3" l="1"/>
  <c r="F22" i="3"/>
  <c r="F23" i="3"/>
  <c r="F29" i="3"/>
  <c r="F37" i="1"/>
  <c r="F30" i="3"/>
  <c r="F14" i="1"/>
  <c r="F68" i="1"/>
  <c r="F74" i="1"/>
  <c r="E7" i="3"/>
  <c r="E6" i="3" s="1"/>
  <c r="E5" i="3" s="1"/>
  <c r="D11" i="3"/>
  <c r="F26" i="3"/>
  <c r="F27" i="3"/>
  <c r="E260" i="2"/>
  <c r="J260" i="2" s="1"/>
  <c r="F335" i="2"/>
  <c r="E137" i="2"/>
  <c r="D171" i="2"/>
  <c r="I171" i="2" s="1"/>
  <c r="F233" i="2"/>
  <c r="E345" i="2"/>
  <c r="E344" i="2" s="1"/>
  <c r="I154" i="2"/>
  <c r="F316" i="2"/>
  <c r="F346" i="2"/>
  <c r="D42" i="2"/>
  <c r="I42" i="2" s="1"/>
  <c r="E30" i="2"/>
  <c r="F30" i="2" s="1"/>
  <c r="E290" i="2"/>
  <c r="F290" i="2" s="1"/>
  <c r="D168" i="2"/>
  <c r="I168" i="2" s="1"/>
  <c r="D210" i="2"/>
  <c r="D209" i="2" s="1"/>
  <c r="I209" i="2" s="1"/>
  <c r="E13" i="2"/>
  <c r="J13" i="2" s="1"/>
  <c r="D120" i="2"/>
  <c r="I120" i="2" s="1"/>
  <c r="D31" i="1"/>
  <c r="F31" i="1" s="1"/>
  <c r="E232" i="2"/>
  <c r="E231" i="2" s="1"/>
  <c r="J231" i="2" s="1"/>
  <c r="D110" i="2"/>
  <c r="D109" i="2" s="1"/>
  <c r="I109" i="2" s="1"/>
  <c r="D246" i="2"/>
  <c r="I246" i="2" s="1"/>
  <c r="J253" i="2"/>
  <c r="F250" i="2"/>
  <c r="F307" i="2"/>
  <c r="I229" i="2"/>
  <c r="F77" i="2"/>
  <c r="F154" i="2"/>
  <c r="D286" i="2"/>
  <c r="D285" i="2" s="1"/>
  <c r="I285" i="2" s="1"/>
  <c r="E45" i="2"/>
  <c r="J45" i="2" s="1"/>
  <c r="E185" i="2"/>
  <c r="J185" i="2" s="1"/>
  <c r="F354" i="2"/>
  <c r="F229" i="2"/>
  <c r="F104" i="2"/>
  <c r="F147" i="2"/>
  <c r="F214" i="2"/>
  <c r="I341" i="2"/>
  <c r="I325" i="2"/>
  <c r="I269" i="2"/>
  <c r="I204" i="2"/>
  <c r="F94" i="2"/>
  <c r="E48" i="2"/>
  <c r="J48" i="2" s="1"/>
  <c r="E68" i="2"/>
  <c r="J68" i="2" s="1"/>
  <c r="E85" i="2"/>
  <c r="F85" i="2" s="1"/>
  <c r="I100" i="2"/>
  <c r="F22" i="2"/>
  <c r="F39" i="2"/>
  <c r="E52" i="2"/>
  <c r="J52" i="2" s="1"/>
  <c r="F115" i="2"/>
  <c r="F247" i="2"/>
  <c r="F287" i="2"/>
  <c r="F328" i="2"/>
  <c r="I303" i="2"/>
  <c r="I125" i="2"/>
  <c r="E55" i="1"/>
  <c r="E73" i="1"/>
  <c r="E64" i="1" s="1"/>
  <c r="F42" i="1"/>
  <c r="F157" i="1"/>
  <c r="D92" i="1"/>
  <c r="F127" i="1"/>
  <c r="F146" i="1"/>
  <c r="F166" i="1"/>
  <c r="F172" i="1"/>
  <c r="I94" i="2"/>
  <c r="F141" i="2"/>
  <c r="F46" i="2"/>
  <c r="F14" i="2"/>
  <c r="E38" i="2"/>
  <c r="F38" i="2" s="1"/>
  <c r="E140" i="2"/>
  <c r="J140" i="2" s="1"/>
  <c r="E181" i="2"/>
  <c r="J181" i="2" s="1"/>
  <c r="E221" i="2"/>
  <c r="J221" i="2" s="1"/>
  <c r="F272" i="2"/>
  <c r="E353" i="2"/>
  <c r="J354" i="2"/>
  <c r="J349" i="2"/>
  <c r="J335" i="2"/>
  <c r="I278" i="2"/>
  <c r="I262" i="2"/>
  <c r="J236" i="2"/>
  <c r="J111" i="2"/>
  <c r="I19" i="2"/>
  <c r="F178" i="2"/>
  <c r="F165" i="2"/>
  <c r="F71" i="2"/>
  <c r="F225" i="2"/>
  <c r="F337" i="2"/>
  <c r="J110" i="2"/>
  <c r="F129" i="2"/>
  <c r="F200" i="2"/>
  <c r="F243" i="2"/>
  <c r="F256" i="2"/>
  <c r="F294" i="2"/>
  <c r="F314" i="2"/>
  <c r="I335" i="2"/>
  <c r="D74" i="2"/>
  <c r="I74" i="2" s="1"/>
  <c r="F188" i="2"/>
  <c r="D252" i="2"/>
  <c r="I252" i="2" s="1"/>
  <c r="F57" i="2"/>
  <c r="F149" i="2"/>
  <c r="F172" i="2"/>
  <c r="E246" i="2"/>
  <c r="F258" i="2"/>
  <c r="F278" i="2"/>
  <c r="E297" i="2"/>
  <c r="J297" i="2" s="1"/>
  <c r="I353" i="2"/>
  <c r="I282" i="2"/>
  <c r="J247" i="2"/>
  <c r="J214" i="2"/>
  <c r="I211" i="2"/>
  <c r="J154" i="2"/>
  <c r="I116" i="2"/>
  <c r="F300" i="2"/>
  <c r="F218" i="2"/>
  <c r="F349" i="2"/>
  <c r="F45" i="2"/>
  <c r="F60" i="2"/>
  <c r="F116" i="2"/>
  <c r="F137" i="2"/>
  <c r="F186" i="2"/>
  <c r="F211" i="2"/>
  <c r="I352" i="2"/>
  <c r="I218" i="2"/>
  <c r="E271" i="2"/>
  <c r="J271" i="2" s="1"/>
  <c r="F158" i="2"/>
  <c r="D221" i="2"/>
  <c r="I221" i="2" s="1"/>
  <c r="D271" i="2"/>
  <c r="I271" i="2" s="1"/>
  <c r="F66" i="2"/>
  <c r="E103" i="2"/>
  <c r="J103" i="2" s="1"/>
  <c r="E120" i="2"/>
  <c r="F138" i="2"/>
  <c r="E177" i="2"/>
  <c r="E249" i="2"/>
  <c r="J249" i="2" s="1"/>
  <c r="F264" i="2"/>
  <c r="J325" i="2"/>
  <c r="I310" i="2"/>
  <c r="J303" i="2"/>
  <c r="J186" i="2"/>
  <c r="I61" i="2"/>
  <c r="D16" i="3"/>
  <c r="D15" i="3" s="1"/>
  <c r="I354" i="2"/>
  <c r="I349" i="2"/>
  <c r="I346" i="2"/>
  <c r="F348" i="2"/>
  <c r="D345" i="2"/>
  <c r="I345" i="2" s="1"/>
  <c r="I340" i="2"/>
  <c r="F340" i="2"/>
  <c r="I338" i="2"/>
  <c r="J337" i="2"/>
  <c r="F338" i="2"/>
  <c r="D334" i="2"/>
  <c r="D333" i="2" s="1"/>
  <c r="J341" i="2"/>
  <c r="J338" i="2"/>
  <c r="F341" i="2"/>
  <c r="J324" i="2"/>
  <c r="F324" i="2"/>
  <c r="F320" i="2"/>
  <c r="E319" i="2"/>
  <c r="F325" i="2"/>
  <c r="F330" i="2"/>
  <c r="J328" i="2"/>
  <c r="E327" i="2"/>
  <c r="I320" i="2"/>
  <c r="I316" i="2"/>
  <c r="D313" i="2"/>
  <c r="I313" i="2" s="1"/>
  <c r="E306" i="2"/>
  <c r="F310" i="2"/>
  <c r="E309" i="2"/>
  <c r="I307" i="2"/>
  <c r="J307" i="2"/>
  <c r="F302" i="2"/>
  <c r="F298" i="2"/>
  <c r="F303" i="2"/>
  <c r="F291" i="2"/>
  <c r="E293" i="2"/>
  <c r="J298" i="2"/>
  <c r="J294" i="2"/>
  <c r="I294" i="2"/>
  <c r="I291" i="2"/>
  <c r="J287" i="2"/>
  <c r="E286" i="2"/>
  <c r="J283" i="2"/>
  <c r="I283" i="2"/>
  <c r="F283" i="2"/>
  <c r="J282" i="2"/>
  <c r="F282" i="2"/>
  <c r="F281" i="2"/>
  <c r="J268" i="2"/>
  <c r="F268" i="2"/>
  <c r="F275" i="2"/>
  <c r="F269" i="2"/>
  <c r="E277" i="2"/>
  <c r="J278" i="2"/>
  <c r="J272" i="2"/>
  <c r="J269" i="2"/>
  <c r="I275" i="2"/>
  <c r="D260" i="2"/>
  <c r="I260" i="2" s="1"/>
  <c r="J262" i="2"/>
  <c r="F262" i="2"/>
  <c r="J261" i="2"/>
  <c r="F261" i="2"/>
  <c r="J252" i="2"/>
  <c r="J256" i="2"/>
  <c r="J250" i="2"/>
  <c r="I250" i="2"/>
  <c r="F253" i="2"/>
  <c r="D240" i="2"/>
  <c r="I241" i="2"/>
  <c r="E240" i="2"/>
  <c r="F241" i="2"/>
  <c r="F236" i="2"/>
  <c r="I233" i="2"/>
  <c r="J229" i="2"/>
  <c r="F228" i="2"/>
  <c r="F222" i="2"/>
  <c r="J225" i="2"/>
  <c r="J222" i="2"/>
  <c r="J219" i="2"/>
  <c r="I222" i="2"/>
  <c r="I219" i="2"/>
  <c r="F219" i="2"/>
  <c r="J211" i="2"/>
  <c r="F203" i="2"/>
  <c r="F197" i="2"/>
  <c r="F191" i="2"/>
  <c r="E196" i="2"/>
  <c r="E190" i="2" s="1"/>
  <c r="J204" i="2"/>
  <c r="J201" i="2"/>
  <c r="J192" i="2"/>
  <c r="I201" i="2"/>
  <c r="I192" i="2"/>
  <c r="F201" i="2"/>
  <c r="J200" i="2"/>
  <c r="I197" i="2"/>
  <c r="F204" i="2"/>
  <c r="F192" i="2"/>
  <c r="D185" i="2"/>
  <c r="I185" i="2" s="1"/>
  <c r="I186" i="2"/>
  <c r="I188" i="2"/>
  <c r="I182" i="2"/>
  <c r="F182" i="2"/>
  <c r="I178" i="2"/>
  <c r="J172" i="2"/>
  <c r="J169" i="2"/>
  <c r="F169" i="2"/>
  <c r="E164" i="2"/>
  <c r="I172" i="2"/>
  <c r="F174" i="2"/>
  <c r="I165" i="2"/>
  <c r="J160" i="2"/>
  <c r="F160" i="2"/>
  <c r="I153" i="2"/>
  <c r="D157" i="2"/>
  <c r="D152" i="2" s="1"/>
  <c r="E153" i="2"/>
  <c r="J161" i="2"/>
  <c r="J158" i="2"/>
  <c r="F161" i="2"/>
  <c r="I161" i="2"/>
  <c r="J147" i="2"/>
  <c r="I138" i="2"/>
  <c r="J137" i="2"/>
  <c r="F133" i="2"/>
  <c r="E128" i="2"/>
  <c r="F144" i="2"/>
  <c r="J129" i="2"/>
  <c r="F124" i="2"/>
  <c r="J125" i="2"/>
  <c r="F121" i="2"/>
  <c r="F125" i="2"/>
  <c r="J116" i="2"/>
  <c r="J115" i="2"/>
  <c r="I115" i="2"/>
  <c r="E114" i="2"/>
  <c r="F111" i="2"/>
  <c r="J100" i="2"/>
  <c r="F99" i="2"/>
  <c r="D103" i="2"/>
  <c r="I103" i="2" s="1"/>
  <c r="J104" i="2"/>
  <c r="I95" i="2"/>
  <c r="F95" i="2"/>
  <c r="F106" i="2"/>
  <c r="F100" i="2"/>
  <c r="J90" i="2"/>
  <c r="J89" i="2"/>
  <c r="I86" i="2"/>
  <c r="F90" i="2"/>
  <c r="D89" i="2"/>
  <c r="I89" i="2" s="1"/>
  <c r="F86" i="2"/>
  <c r="I75" i="2"/>
  <c r="E65" i="2"/>
  <c r="J61" i="2"/>
  <c r="F75" i="2"/>
  <c r="F69" i="2"/>
  <c r="I77" i="2"/>
  <c r="J66" i="2"/>
  <c r="J60" i="2"/>
  <c r="F79" i="2"/>
  <c r="F61" i="2"/>
  <c r="I66" i="2"/>
  <c r="J71" i="2"/>
  <c r="J53" i="2"/>
  <c r="F53" i="2"/>
  <c r="F49" i="2"/>
  <c r="I49" i="2"/>
  <c r="J42" i="2"/>
  <c r="F43" i="2"/>
  <c r="J43" i="2"/>
  <c r="I46" i="2"/>
  <c r="J39" i="2"/>
  <c r="I39" i="2"/>
  <c r="J33" i="2"/>
  <c r="D34" i="2"/>
  <c r="F34" i="2" s="1"/>
  <c r="J35" i="2"/>
  <c r="J34" i="2"/>
  <c r="F35" i="2"/>
  <c r="J28" i="2"/>
  <c r="F27" i="2"/>
  <c r="I31" i="2"/>
  <c r="I28" i="2"/>
  <c r="I22" i="2"/>
  <c r="F31" i="2"/>
  <c r="J23" i="2"/>
  <c r="F23" i="2"/>
  <c r="I23" i="2"/>
  <c r="F28" i="2"/>
  <c r="E18" i="2"/>
  <c r="D13" i="2"/>
  <c r="I13" i="2" s="1"/>
  <c r="F19" i="2"/>
  <c r="J95" i="2"/>
  <c r="E74" i="2"/>
  <c r="E146" i="2"/>
  <c r="J149" i="2"/>
  <c r="D297" i="2"/>
  <c r="I297" i="2" s="1"/>
  <c r="D327" i="2"/>
  <c r="I327" i="2" s="1"/>
  <c r="E313" i="2"/>
  <c r="D255" i="2"/>
  <c r="I255" i="2" s="1"/>
  <c r="E255" i="2"/>
  <c r="D232" i="2"/>
  <c r="E210" i="2"/>
  <c r="E171" i="2"/>
  <c r="D146" i="2"/>
  <c r="I146" i="2" s="1"/>
  <c r="D140" i="2"/>
  <c r="I140" i="2" s="1"/>
  <c r="E21" i="2"/>
  <c r="E333" i="2"/>
  <c r="D190" i="2"/>
  <c r="I190" i="2" s="1"/>
  <c r="D128" i="2"/>
  <c r="I128" i="2" s="1"/>
  <c r="D68" i="2"/>
  <c r="I68" i="2" s="1"/>
  <c r="D52" i="2"/>
  <c r="F52" i="2" s="1"/>
  <c r="D21" i="2"/>
  <c r="I21" i="2" s="1"/>
  <c r="F153" i="1"/>
  <c r="F45" i="1"/>
  <c r="D73" i="1"/>
  <c r="F76" i="1"/>
  <c r="F93" i="1"/>
  <c r="F144" i="1"/>
  <c r="F183" i="1"/>
  <c r="F96" i="1"/>
  <c r="F47" i="1"/>
  <c r="F149" i="1"/>
  <c r="F161" i="1"/>
  <c r="F53" i="1"/>
  <c r="E50" i="1"/>
  <c r="E133" i="1"/>
  <c r="F177" i="1"/>
  <c r="F168" i="1"/>
  <c r="F174" i="1"/>
  <c r="F159" i="1"/>
  <c r="D148" i="1"/>
  <c r="F66" i="1"/>
  <c r="F71" i="1"/>
  <c r="F136" i="1"/>
  <c r="F40" i="1"/>
  <c r="F90" i="1"/>
  <c r="F155" i="1"/>
  <c r="F181" i="1"/>
  <c r="F164" i="1"/>
  <c r="F170" i="1"/>
  <c r="F94" i="1"/>
  <c r="F139" i="1"/>
  <c r="E65" i="1"/>
  <c r="F65" i="1" s="1"/>
  <c r="F32" i="1"/>
  <c r="F56" i="1"/>
  <c r="F97" i="1"/>
  <c r="F86" i="1"/>
  <c r="F140" i="1"/>
  <c r="E21" i="1"/>
  <c r="E70" i="1"/>
  <c r="F70" i="1" s="1"/>
  <c r="E92" i="1"/>
  <c r="F92" i="1" s="1"/>
  <c r="F22" i="1"/>
  <c r="F51" i="1"/>
  <c r="F87" i="1"/>
  <c r="F78" i="1"/>
  <c r="F151" i="1"/>
  <c r="F15" i="1"/>
  <c r="F89" i="1"/>
  <c r="D85" i="1"/>
  <c r="F85" i="1" s="1"/>
  <c r="D176" i="1"/>
  <c r="D133" i="1"/>
  <c r="F79" i="1"/>
  <c r="E100" i="1"/>
  <c r="E148" i="1"/>
  <c r="E143" i="1"/>
  <c r="E176" i="1"/>
  <c r="F176" i="1" s="1"/>
  <c r="E163" i="1"/>
  <c r="D163" i="1"/>
  <c r="D50" i="1"/>
  <c r="F50" i="1" s="1"/>
  <c r="E44" i="1"/>
  <c r="E30" i="1"/>
  <c r="D21" i="1"/>
  <c r="D20" i="1" s="1"/>
  <c r="D143" i="1"/>
  <c r="D124" i="1"/>
  <c r="F124" i="1" s="1"/>
  <c r="D100" i="1"/>
  <c r="D55" i="1"/>
  <c r="F55" i="1" s="1"/>
  <c r="D10" i="3" l="1"/>
  <c r="F11" i="3"/>
  <c r="F73" i="1"/>
  <c r="E20" i="3"/>
  <c r="F21" i="3"/>
  <c r="F109" i="2"/>
  <c r="E267" i="2"/>
  <c r="J267" i="2" s="1"/>
  <c r="J30" i="2"/>
  <c r="F48" i="2"/>
  <c r="I110" i="2"/>
  <c r="I286" i="2"/>
  <c r="D163" i="2"/>
  <c r="I163" i="2" s="1"/>
  <c r="D318" i="2"/>
  <c r="I318" i="2" s="1"/>
  <c r="J290" i="2"/>
  <c r="F246" i="2"/>
  <c r="J345" i="2"/>
  <c r="D267" i="2"/>
  <c r="F168" i="2"/>
  <c r="J85" i="2"/>
  <c r="F140" i="2"/>
  <c r="F110" i="2"/>
  <c r="J232" i="2"/>
  <c r="D12" i="2"/>
  <c r="I12" i="2" s="1"/>
  <c r="F120" i="2"/>
  <c r="D119" i="2"/>
  <c r="I119" i="2" s="1"/>
  <c r="F42" i="2"/>
  <c r="D37" i="2"/>
  <c r="I37" i="2" s="1"/>
  <c r="I210" i="2"/>
  <c r="D30" i="1"/>
  <c r="F30" i="1" s="1"/>
  <c r="F89" i="2"/>
  <c r="D84" i="2"/>
  <c r="D83" i="2" s="1"/>
  <c r="I83" i="2" s="1"/>
  <c r="E119" i="2"/>
  <c r="J246" i="2"/>
  <c r="E84" i="2"/>
  <c r="J84" i="2" s="1"/>
  <c r="E217" i="2"/>
  <c r="J217" i="2" s="1"/>
  <c r="F271" i="2"/>
  <c r="E127" i="2"/>
  <c r="E176" i="2"/>
  <c r="E93" i="2"/>
  <c r="J93" i="2" s="1"/>
  <c r="F13" i="2"/>
  <c r="E51" i="2"/>
  <c r="F181" i="2"/>
  <c r="E289" i="2"/>
  <c r="J289" i="2" s="1"/>
  <c r="F133" i="1"/>
  <c r="F148" i="1"/>
  <c r="F68" i="2"/>
  <c r="E245" i="2"/>
  <c r="F249" i="2"/>
  <c r="D217" i="2"/>
  <c r="I217" i="2" s="1"/>
  <c r="F221" i="2"/>
  <c r="D245" i="2"/>
  <c r="I245" i="2" s="1"/>
  <c r="J38" i="2"/>
  <c r="D344" i="2"/>
  <c r="I344" i="2" s="1"/>
  <c r="F345" i="2"/>
  <c r="F177" i="2"/>
  <c r="J177" i="2"/>
  <c r="E37" i="2"/>
  <c r="J37" i="2" s="1"/>
  <c r="J120" i="2"/>
  <c r="F252" i="2"/>
  <c r="F297" i="2"/>
  <c r="E352" i="2"/>
  <c r="J353" i="2"/>
  <c r="F353" i="2"/>
  <c r="J344" i="2"/>
  <c r="I334" i="2"/>
  <c r="F334" i="2"/>
  <c r="I333" i="2"/>
  <c r="J333" i="2"/>
  <c r="F333" i="2"/>
  <c r="E332" i="2"/>
  <c r="F327" i="2"/>
  <c r="J327" i="2"/>
  <c r="E318" i="2"/>
  <c r="J319" i="2"/>
  <c r="F319" i="2"/>
  <c r="J306" i="2"/>
  <c r="F306" i="2"/>
  <c r="D305" i="2"/>
  <c r="I305" i="2" s="1"/>
  <c r="E305" i="2"/>
  <c r="F313" i="2"/>
  <c r="J313" i="2"/>
  <c r="J309" i="2"/>
  <c r="F309" i="2"/>
  <c r="F293" i="2"/>
  <c r="J293" i="2"/>
  <c r="E285" i="2"/>
  <c r="F286" i="2"/>
  <c r="J286" i="2"/>
  <c r="J277" i="2"/>
  <c r="F277" i="2"/>
  <c r="F260" i="2"/>
  <c r="J255" i="2"/>
  <c r="F255" i="2"/>
  <c r="E239" i="2"/>
  <c r="J240" i="2"/>
  <c r="F240" i="2"/>
  <c r="D239" i="2"/>
  <c r="I239" i="2" s="1"/>
  <c r="I240" i="2"/>
  <c r="D231" i="2"/>
  <c r="I232" i="2"/>
  <c r="F232" i="2"/>
  <c r="E209" i="2"/>
  <c r="F210" i="2"/>
  <c r="J210" i="2"/>
  <c r="J190" i="2"/>
  <c r="F190" i="2"/>
  <c r="J196" i="2"/>
  <c r="F196" i="2"/>
  <c r="F185" i="2"/>
  <c r="D176" i="2"/>
  <c r="I176" i="2" s="1"/>
  <c r="E163" i="2"/>
  <c r="F171" i="2"/>
  <c r="J171" i="2"/>
  <c r="J164" i="2"/>
  <c r="F164" i="2"/>
  <c r="F153" i="2"/>
  <c r="E152" i="2"/>
  <c r="J153" i="2"/>
  <c r="I152" i="2"/>
  <c r="I157" i="2"/>
  <c r="F157" i="2"/>
  <c r="J127" i="2"/>
  <c r="J146" i="2"/>
  <c r="F146" i="2"/>
  <c r="F128" i="2"/>
  <c r="J128" i="2"/>
  <c r="J119" i="2"/>
  <c r="F119" i="2"/>
  <c r="J114" i="2"/>
  <c r="F114" i="2"/>
  <c r="F103" i="2"/>
  <c r="D93" i="2"/>
  <c r="F65" i="2"/>
  <c r="J65" i="2"/>
  <c r="J74" i="2"/>
  <c r="F74" i="2"/>
  <c r="D33" i="2"/>
  <c r="I34" i="2"/>
  <c r="J21" i="2"/>
  <c r="F21" i="2"/>
  <c r="F18" i="2"/>
  <c r="J18" i="2"/>
  <c r="E12" i="2"/>
  <c r="D51" i="2"/>
  <c r="I51" i="2" s="1"/>
  <c r="I52" i="2"/>
  <c r="E266" i="2"/>
  <c r="D289" i="2"/>
  <c r="I289" i="2" s="1"/>
  <c r="D127" i="2"/>
  <c r="D44" i="1"/>
  <c r="F44" i="1" s="1"/>
  <c r="D64" i="1"/>
  <c r="F64" i="1" s="1"/>
  <c r="F143" i="1"/>
  <c r="D142" i="1"/>
  <c r="F163" i="1"/>
  <c r="E20" i="1"/>
  <c r="F20" i="1" s="1"/>
  <c r="F21" i="1"/>
  <c r="D99" i="1"/>
  <c r="E99" i="1"/>
  <c r="E142" i="1"/>
  <c r="F142" i="1" s="1"/>
  <c r="E19" i="3" l="1"/>
  <c r="F20" i="3"/>
  <c r="F10" i="3"/>
  <c r="D7" i="3"/>
  <c r="F267" i="2"/>
  <c r="I84" i="2"/>
  <c r="E113" i="2"/>
  <c r="J113" i="2" s="1"/>
  <c r="F51" i="2"/>
  <c r="I267" i="2"/>
  <c r="D266" i="2"/>
  <c r="I266" i="2" s="1"/>
  <c r="J51" i="2"/>
  <c r="E11" i="2"/>
  <c r="J11" i="2" s="1"/>
  <c r="E92" i="2"/>
  <c r="J92" i="2" s="1"/>
  <c r="E83" i="2"/>
  <c r="J83" i="2" s="1"/>
  <c r="F176" i="2"/>
  <c r="F84" i="2"/>
  <c r="J176" i="2"/>
  <c r="F344" i="2"/>
  <c r="F37" i="2"/>
  <c r="F305" i="2"/>
  <c r="D332" i="2"/>
  <c r="I332" i="2" s="1"/>
  <c r="F289" i="2"/>
  <c r="D151" i="2"/>
  <c r="I151" i="2" s="1"/>
  <c r="F245" i="2"/>
  <c r="E351" i="2"/>
  <c r="J352" i="2"/>
  <c r="F352" i="2"/>
  <c r="F217" i="2"/>
  <c r="J245" i="2"/>
  <c r="J332" i="2"/>
  <c r="F332" i="2"/>
  <c r="J318" i="2"/>
  <c r="F318" i="2"/>
  <c r="J305" i="2"/>
  <c r="E280" i="2"/>
  <c r="J280" i="2" s="1"/>
  <c r="J285" i="2"/>
  <c r="F285" i="2"/>
  <c r="J266" i="2"/>
  <c r="J239" i="2"/>
  <c r="F239" i="2"/>
  <c r="I231" i="2"/>
  <c r="F231" i="2"/>
  <c r="D208" i="2"/>
  <c r="I208" i="2" s="1"/>
  <c r="J209" i="2"/>
  <c r="E208" i="2"/>
  <c r="F209" i="2"/>
  <c r="F163" i="2"/>
  <c r="J163" i="2"/>
  <c r="E151" i="2"/>
  <c r="J152" i="2"/>
  <c r="F152" i="2"/>
  <c r="I127" i="2"/>
  <c r="D113" i="2"/>
  <c r="I113" i="2" s="1"/>
  <c r="F127" i="2"/>
  <c r="D92" i="2"/>
  <c r="I92" i="2" s="1"/>
  <c r="I93" i="2"/>
  <c r="F93" i="2"/>
  <c r="D11" i="2"/>
  <c r="I11" i="2" s="1"/>
  <c r="I33" i="2"/>
  <c r="F33" i="2"/>
  <c r="J12" i="2"/>
  <c r="F12" i="2"/>
  <c r="D280" i="2"/>
  <c r="I280" i="2" s="1"/>
  <c r="F99" i="1"/>
  <c r="D13" i="1"/>
  <c r="E13" i="1"/>
  <c r="E138" i="1"/>
  <c r="D138" i="1"/>
  <c r="F7" i="3" l="1"/>
  <c r="D6" i="3"/>
  <c r="E18" i="3"/>
  <c r="F19" i="3"/>
  <c r="F266" i="2"/>
  <c r="F83" i="2"/>
  <c r="F113" i="2"/>
  <c r="J351" i="2"/>
  <c r="F351" i="2"/>
  <c r="F280" i="2"/>
  <c r="E10" i="2"/>
  <c r="J10" i="2" s="1"/>
  <c r="F208" i="2"/>
  <c r="J208" i="2"/>
  <c r="J151" i="2"/>
  <c r="F151" i="2"/>
  <c r="F92" i="2"/>
  <c r="F11" i="2"/>
  <c r="D10" i="2"/>
  <c r="I10" i="2" s="1"/>
  <c r="F13" i="1"/>
  <c r="F138" i="1"/>
  <c r="D12" i="1"/>
  <c r="E12" i="1"/>
  <c r="F18" i="3" l="1"/>
  <c r="E16" i="3"/>
  <c r="F6" i="3"/>
  <c r="D5" i="3"/>
  <c r="F10" i="2"/>
  <c r="F12" i="1"/>
  <c r="F5" i="3" l="1"/>
  <c r="D4" i="3"/>
  <c r="E15" i="3"/>
  <c r="F16" i="3"/>
  <c r="F15" i="3" l="1"/>
  <c r="E4" i="3"/>
  <c r="F4" i="3"/>
</calcChain>
</file>

<file path=xl/sharedStrings.xml><?xml version="1.0" encoding="utf-8"?>
<sst xmlns="http://schemas.openxmlformats.org/spreadsheetml/2006/main" count="4230" uniqueCount="1516">
  <si>
    <t>Наименование показателя</t>
  </si>
  <si>
    <t>Код строки</t>
  </si>
  <si>
    <t>6</t>
  </si>
  <si>
    <t>10</t>
  </si>
  <si>
    <t xml:space="preserve"> - </t>
  </si>
  <si>
    <t>Иные межбюджетные трансферты</t>
  </si>
  <si>
    <t>ЭП: Вовк Нина Николаевна, , "МУНИЦИПАЛЬНОЕ УЧРЕЖДЕНИЕ ""ОТДЕЛ ПО БЮДЖЕТУ И ФИНАНСАМ СВЕТЛОГОРСКОГО ГОРОДСКОГО ОКРУГА""", 391231780073, г.Светлогорск, Калининградская область, RU, n.vovk@svetlogorsk39.ru, , сертификат 76 b9 29 d7 58 68 7b 30 f5 3c d2 83 b4 76 f6 32 ac cf b9 13, дата 28.01.2022 12:26:40</t>
  </si>
  <si>
    <t>Код источника финансирования по бюджетной классификации</t>
  </si>
  <si>
    <t>5</t>
  </si>
  <si>
    <t>23</t>
  </si>
  <si>
    <t>Источники финансирования дефицита бюджетов - всего</t>
  </si>
  <si>
    <t>500</t>
  </si>
  <si>
    <t>X</t>
  </si>
  <si>
    <t xml:space="preserve">   в том числе:
      источники внутреннего финансирования</t>
  </si>
  <si>
    <t>520</t>
  </si>
  <si>
    <t>ИСТОЧНИКИ ВНУТРЕННЕГО ФИНАНСИРОВАНИЯ ДЕФИЦИТОВ БЮДЖЕТОВ</t>
  </si>
  <si>
    <t>000 0100 0000 00 0000 000</t>
  </si>
  <si>
    <t>-</t>
  </si>
  <si>
    <t>Иные источники внутреннего финансирования дефицитов бюджетов</t>
  </si>
  <si>
    <t>000 0106 0000 00 0000 000</t>
  </si>
  <si>
    <t>Курсовая разница</t>
  </si>
  <si>
    <t>000 0106 0300 00 0000 000</t>
  </si>
  <si>
    <t>Курсовая разница по средствам бюджетов городских округов</t>
  </si>
  <si>
    <t>000 0106 0300 04 0000 171</t>
  </si>
  <si>
    <t>Бюджетные кредиты, предоставленные внутри страны в валюте Российской Федерации</t>
  </si>
  <si>
    <t>000 0106 0500 00 0000 000</t>
  </si>
  <si>
    <t>Возврат бюджетных кредитов, предоставленных внутри страны в валюте Российской Федерации</t>
  </si>
  <si>
    <t>000 0106 0500 00 0000 600</t>
  </si>
  <si>
    <t>Возврат бюджетных кредитов, предоставленных юридическим лицам в валюте Российской Федерации</t>
  </si>
  <si>
    <t>000 0106 0501 00 0000 600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</si>
  <si>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</si>
  <si>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000 0106 0501 04 0000 640</t>
  </si>
  <si>
    <t xml:space="preserve">      источники внешнего финансирования</t>
  </si>
  <si>
    <t>620</t>
  </si>
  <si>
    <t>Изменение остатков средств</t>
  </si>
  <si>
    <t>700</t>
  </si>
  <si>
    <t>Изменение остатков средств на счетах по учету  средств бюджета</t>
  </si>
  <si>
    <t>000 0105 0000 00 0000 000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</si>
  <si>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</si>
  <si>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 xml:space="preserve">      увеличение остатков средств</t>
  </si>
  <si>
    <t>710</t>
  </si>
  <si>
    <t>Изменение остатков средств на счетах по учету средств бюджетов</t>
  </si>
  <si>
    <t>Увеличение остатков средств бюджетов</t>
  </si>
  <si>
    <t>000 0105 0000 00 0000 500</t>
  </si>
  <si>
    <t>Увеличение прочих остатков средств бюджетов</t>
  </si>
  <si>
    <t>000 0105 0200 00 0000 500</t>
  </si>
  <si>
    <t>Увеличение прочих остатков денежных средств бюджетов</t>
  </si>
  <si>
    <t>000 0105 0201 00 0000 510</t>
  </si>
  <si>
    <t>Увеличение прочих остатков денежных средств бюджетов городских округов</t>
  </si>
  <si>
    <t>000 0105 0201 04 0000 510</t>
  </si>
  <si>
    <t xml:space="preserve">      уменьшение остатков средств</t>
  </si>
  <si>
    <t>720</t>
  </si>
  <si>
    <t>Уменьшение остатков средств бюджетов</t>
  </si>
  <si>
    <t>000 0105 0000 00 0000 600</t>
  </si>
  <si>
    <t>Уменьшение прочих остатков средств бюджетов</t>
  </si>
  <si>
    <t>000 0105 0200 00 0000 600</t>
  </si>
  <si>
    <t>Уменьшение прочих остатков денежных средств бюджетов</t>
  </si>
  <si>
    <t>000 0105 0201 00 0000 610</t>
  </si>
  <si>
    <t>Уменьшение прочих остатков денежных средств бюджетов городских округов</t>
  </si>
  <si>
    <t>000 0105 0201 04 0000 610</t>
  </si>
  <si>
    <t>2. Расходы бюджета</t>
  </si>
  <si>
    <t>Код расхода по бюджетной классификации</t>
  </si>
  <si>
    <t>Расходы бюджета - всего
в том числе:</t>
  </si>
  <si>
    <t>200</t>
  </si>
  <si>
    <t>ОБЩЕГОСУДАРСТВЕННЫЕ ВОПРОСЫ</t>
  </si>
  <si>
    <t xml:space="preserve">000 0100 0000000000 000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</si>
  <si>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</si>
  <si>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</si>
  <si>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</si>
  <si>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000 0103 0000000000 100 </t>
  </si>
  <si>
    <t>Расходы на выплаты персоналу государственных (муниципальных) органов</t>
  </si>
  <si>
    <t xml:space="preserve">000 0103 0000000000 120 </t>
  </si>
  <si>
    <t>Фонд оплаты труда государственных (муниципальных) органов</t>
  </si>
  <si>
    <t xml:space="preserve">000 0103 0000000000 121 </t>
  </si>
  <si>
    <t>Иные выплаты персоналу государственных (муниципальных) органов, за исключением фонда оплаты труда</t>
  </si>
  <si>
    <t xml:space="preserve">000 0103 0000000000 122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</si>
  <si>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</si>
  <si>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000 0103 0000000000 129 </t>
  </si>
  <si>
    <t>Закупка товаров, работ и услуг для обеспечения государственных (муниципальных) нужд</t>
  </si>
  <si>
    <t xml:space="preserve">000 0103 0000000000 200 </t>
  </si>
  <si>
    <t>Иные закупки товаров, работ и услуг для обеспечения государственных (муниципальных) нужд</t>
  </si>
  <si>
    <t xml:space="preserve">000 0103 0000000000 240 </t>
  </si>
  <si>
    <t>Прочая закупка товаров, работ и услуг</t>
  </si>
  <si>
    <t xml:space="preserve">000 0103 0000000000 244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</si>
  <si>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</si>
  <si>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</si>
  <si>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</si>
  <si>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</si>
  <si>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</si>
  <si>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</si>
  <si>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</si>
  <si>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</si>
  <si>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</si>
  <si>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</si>
  <si>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>Иные бюджетные ассигнования</t>
  </si>
  <si>
    <t xml:space="preserve">000 0104 0000000000 800 </t>
  </si>
  <si>
    <t>Уплата налогов, сборов и иных платежей</t>
  </si>
  <si>
    <t xml:space="preserve">000 0104 0000000000 850 </t>
  </si>
  <si>
    <t>Уплата иных платежей</t>
  </si>
  <si>
    <t xml:space="preserve">000 0104 0000000000 853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</si>
  <si>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</si>
  <si>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</si>
  <si>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</si>
  <si>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</si>
  <si>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</si>
  <si>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</si>
  <si>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</si>
  <si>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</si>
  <si>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</si>
  <si>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</si>
  <si>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</si>
  <si>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</si>
  <si>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</si>
  <si>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000 0106 0000000000 244 </t>
  </si>
  <si>
    <t xml:space="preserve">000 0106 0000000000 800 </t>
  </si>
  <si>
    <t xml:space="preserve">000 0106 0000000000 850 </t>
  </si>
  <si>
    <t xml:space="preserve">000 0106 0000000000 853 </t>
  </si>
  <si>
    <t>Резервные фонды</t>
  </si>
  <si>
    <t xml:space="preserve">000 0111 0000000000 000 </t>
  </si>
  <si>
    <t xml:space="preserve">000 0111 0000000000 800 </t>
  </si>
  <si>
    <t>Резервные средства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</si>
  <si>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</si>
  <si>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</si>
  <si>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</si>
  <si>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</si>
  <si>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>Расходы на выплаты персоналу казенных учреждений</t>
  </si>
  <si>
    <t xml:space="preserve">000 0113 0000000000 110 </t>
  </si>
  <si>
    <t>Фонд оплаты труда учреждений</t>
  </si>
  <si>
    <t xml:space="preserve">000 0113 0000000000 111 </t>
  </si>
  <si>
    <t>Иные выплаты персоналу учреждений, за исключением фонда оплаты труда</t>
  </si>
  <si>
    <t xml:space="preserve">000 0113 0000000000 112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</si>
  <si>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</si>
  <si>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000 0113 0000000000 119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</si>
  <si>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</si>
  <si>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</si>
  <si>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</si>
  <si>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</si>
  <si>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</si>
  <si>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</si>
  <si>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</si>
  <si>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000 0113 0000000000 245 </t>
  </si>
  <si>
    <t>Закупка энергетических ресурсов</t>
  </si>
  <si>
    <t xml:space="preserve">000 0113 0000000000 247 </t>
  </si>
  <si>
    <t>Социальное обеспечение и иные выплаты населению</t>
  </si>
  <si>
    <t xml:space="preserve">000 0113 0000000000 300 </t>
  </si>
  <si>
    <t>Социальные выплаты гражданам, кроме публичных нормативных социальных выплат</t>
  </si>
  <si>
    <t xml:space="preserve">000 0113 0000000000 320 </t>
  </si>
  <si>
    <t>Пособия, компенсации и иные социальные выплаты гражданам, кроме публичных нормативных обязательств</t>
  </si>
  <si>
    <t xml:space="preserve">000 0113 0000000000 321 </t>
  </si>
  <si>
    <t>Предоставление субсидий бюджетным, автономным учреждениям и иным некоммерческим организациям</t>
  </si>
  <si>
    <t xml:space="preserve">000 0113 0000000000 600 </t>
  </si>
  <si>
    <t>Субсидии бюджетным учреждениям</t>
  </si>
  <si>
    <t xml:space="preserve">000 0113 0000000000 610 </t>
  </si>
  <si>
    <t>Субсидии бюджетным учреждениям на иные цели</t>
  </si>
  <si>
    <t xml:space="preserve">000 0113 0000000000 612 </t>
  </si>
  <si>
    <t>Субсидии автономным учреждениям</t>
  </si>
  <si>
    <t xml:space="preserve">000 0113 0000000000 620 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</si>
  <si>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</si>
  <si>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000 0113 0000000000 621 </t>
  </si>
  <si>
    <t>Субсидии автономным учреждениям на иные цели</t>
  </si>
  <si>
    <t xml:space="preserve">000 0113 0000000000 622 </t>
  </si>
  <si>
    <t xml:space="preserve">000 0113 0000000000 800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</si>
  <si>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</si>
  <si>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000 0113 0000000000 810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</si>
  <si>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</si>
  <si>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000 0113 0000000000 811 </t>
  </si>
  <si>
    <t>Исполнение судебных актов</t>
  </si>
  <si>
    <t xml:space="preserve">000 0113 0000000000 830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</si>
  <si>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</si>
  <si>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000 0113 0000000000 831 </t>
  </si>
  <si>
    <t xml:space="preserve">000 0113 0000000000 850 </t>
  </si>
  <si>
    <t>Уплата налога на имущество организаций и земельного налога</t>
  </si>
  <si>
    <t xml:space="preserve">000 0113 0000000000 851 </t>
  </si>
  <si>
    <t>Уплата прочих налогов, сборов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</si>
  <si>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</si>
  <si>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</si>
  <si>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</si>
  <si>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</si>
  <si>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</si>
  <si>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</si>
  <si>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</si>
  <si>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</si>
  <si>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</si>
  <si>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</si>
  <si>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</si>
  <si>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</si>
  <si>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</si>
  <si>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</si>
  <si>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</si>
  <si>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>Гражданская оборона</t>
  </si>
  <si>
    <t xml:space="preserve">000 0309 0000000000 000 </t>
  </si>
  <si>
    <t xml:space="preserve">000 0309 0000000000 100 </t>
  </si>
  <si>
    <t xml:space="preserve">000 0309 0000000000 110 </t>
  </si>
  <si>
    <t xml:space="preserve">000 0309 0000000000 111 </t>
  </si>
  <si>
    <t xml:space="preserve">000 0309 0000000000 112 </t>
  </si>
  <si>
    <t xml:space="preserve">000 0309 0000000000 119 </t>
  </si>
  <si>
    <t xml:space="preserve">000 0309 0000000000 200 </t>
  </si>
  <si>
    <t xml:space="preserve">000 0309 0000000000 240 </t>
  </si>
  <si>
    <t xml:space="preserve">000 0309 0000000000 244 </t>
  </si>
  <si>
    <t xml:space="preserve">000 0309 0000000000 247 </t>
  </si>
  <si>
    <t xml:space="preserve">000 0309 0000000000 800 </t>
  </si>
  <si>
    <t xml:space="preserve">000 0309 0000000000 810 </t>
  </si>
  <si>
    <t xml:space="preserve">000 0309 0000000000 811 </t>
  </si>
  <si>
    <t xml:space="preserve">000 0309 0000000000 850 </t>
  </si>
  <si>
    <t xml:space="preserve">000 0309 0000000000 852 </t>
  </si>
  <si>
    <t xml:space="preserve">000 0309 0000000000 853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</si>
  <si>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</si>
  <si>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</si>
  <si>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</si>
  <si>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</si>
  <si>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</si>
  <si>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</si>
  <si>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</si>
  <si>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>Общеэкономические вопросы</t>
  </si>
  <si>
    <t xml:space="preserve">000 0401 0000000000 000 </t>
  </si>
  <si>
    <t xml:space="preserve">000 0401 0000000000 100 </t>
  </si>
  <si>
    <t xml:space="preserve">000 0401 0000000000 120 </t>
  </si>
  <si>
    <t xml:space="preserve">000 0401 0000000000 121 </t>
  </si>
  <si>
    <t xml:space="preserve">000 0401 0000000000 129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</si>
  <si>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</si>
  <si>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</si>
  <si>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</si>
  <si>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</si>
  <si>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>Закупка товаров, работ, услуг в целях капитального ремонта государственного (муниципального) имущества</t>
  </si>
  <si>
    <t xml:space="preserve">000 0409 0000000000 243 </t>
  </si>
  <si>
    <t xml:space="preserve">000 0409 0000000000 244 </t>
  </si>
  <si>
    <t xml:space="preserve">000 0409 0000000000 600 </t>
  </si>
  <si>
    <t xml:space="preserve">000 0409 0000000000 610 </t>
  </si>
  <si>
    <t xml:space="preserve">000 0409 0000000000 612 </t>
  </si>
  <si>
    <t>Другие вопросы в области национальной экономики</t>
  </si>
  <si>
    <t xml:space="preserve">000 0412 0000000000 000 </t>
  </si>
  <si>
    <t xml:space="preserve">000 0412 0000000000 100 </t>
  </si>
  <si>
    <t xml:space="preserve">000 0412 0000000000 110 </t>
  </si>
  <si>
    <t xml:space="preserve">000 0412 0000000000 111 </t>
  </si>
  <si>
    <t xml:space="preserve">000 0412 0000000000 112 </t>
  </si>
  <si>
    <t xml:space="preserve">000 0412 0000000000 119 </t>
  </si>
  <si>
    <t xml:space="preserve">000 0412 0000000000 120 </t>
  </si>
  <si>
    <t xml:space="preserve">000 0412 0000000000 121 </t>
  </si>
  <si>
    <t xml:space="preserve">000 0412 0000000000 122 </t>
  </si>
  <si>
    <t xml:space="preserve">000 0412 0000000000 129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</si>
  <si>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</si>
  <si>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</si>
  <si>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</si>
  <si>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000 0412 0000000000 600 </t>
  </si>
  <si>
    <t xml:space="preserve">000 0412 0000000000 610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</si>
  <si>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</si>
  <si>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000 0412 0000000000 611 </t>
  </si>
  <si>
    <t xml:space="preserve">000 0412 0000000000 612 </t>
  </si>
  <si>
    <t xml:space="preserve">000 0412 0000000000 620 </t>
  </si>
  <si>
    <t xml:space="preserve">000 0412 0000000000 622 </t>
  </si>
  <si>
    <t xml:space="preserve">000 0412 0000000000 800 </t>
  </si>
  <si>
    <t xml:space="preserve">000 0412 0000000000 850 </t>
  </si>
  <si>
    <t xml:space="preserve">000 0412 0000000000 852 </t>
  </si>
  <si>
    <t>Предоставление платежей, взносов, безвозмездных перечислений субъектам международного права</t>
  </si>
  <si>
    <t xml:space="preserve">000 0412 0000000000 860 </t>
  </si>
  <si>
    <t>Взносы в международные организации</t>
  </si>
  <si>
    <t xml:space="preserve">000 0412 0000000000 862 </t>
  </si>
  <si>
    <t>ЖИЛИЩНО-КОММУНАЛЬНОЕ ХОЗЯЙСТВО</t>
  </si>
  <si>
    <t xml:space="preserve">000 0500 0000000000 000 </t>
  </si>
  <si>
    <t>Жилищное хозяйство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</si>
  <si>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</si>
  <si>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</si>
  <si>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</si>
  <si>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000 0501 0000000000 243 </t>
  </si>
  <si>
    <t xml:space="preserve">000 0501 0000000000 244 </t>
  </si>
  <si>
    <t>Капитальные вложения в объекты государственной (муниципальной) собственности</t>
  </si>
  <si>
    <t xml:space="preserve">000 0501 0000000000 400 </t>
  </si>
  <si>
    <t>Бюджетные инвестиции</t>
  </si>
  <si>
    <t xml:space="preserve">000 0501 0000000000 410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</si>
  <si>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</si>
  <si>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000 0501 0000000000 412 </t>
  </si>
  <si>
    <t xml:space="preserve">000 0501 0000000000 600 </t>
  </si>
  <si>
    <t xml:space="preserve">000 0501 0000000000 610 </t>
  </si>
  <si>
    <t xml:space="preserve">000 0501 0000000000 612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</si>
  <si>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</si>
  <si>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</si>
  <si>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</si>
  <si>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</si>
  <si>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000 0502 0000000000 243 </t>
  </si>
  <si>
    <t xml:space="preserve">000 0502 0000000000 244 </t>
  </si>
  <si>
    <t xml:space="preserve">000 0502 0000000000 400 </t>
  </si>
  <si>
    <t xml:space="preserve">000 0502 0000000000 410 </t>
  </si>
  <si>
    <t>Бюджетные инвестиции в объекты капитального строительства государственной (муниципальной) собственности</t>
  </si>
  <si>
    <t xml:space="preserve">000 0502 0000000000 414 </t>
  </si>
  <si>
    <t xml:space="preserve">000 0502 0000000000 800 </t>
  </si>
  <si>
    <t xml:space="preserve">000 0502 0000000000 810 </t>
  </si>
  <si>
    <t xml:space="preserve">000 0502 0000000000 811 </t>
  </si>
  <si>
    <t xml:space="preserve">000 0502 0000000000 830 </t>
  </si>
  <si>
    <t xml:space="preserve">000 0502 0000000000 831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</si>
  <si>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</si>
  <si>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</si>
  <si>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</si>
  <si>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</si>
  <si>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</si>
  <si>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</si>
  <si>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 xml:space="preserve">000 0503 0000000000 600 </t>
  </si>
  <si>
    <t xml:space="preserve">000 0503 0000000000 610 </t>
  </si>
  <si>
    <t xml:space="preserve">000 0503 0000000000 611 </t>
  </si>
  <si>
    <t xml:space="preserve">000 0503 0000000000 612 </t>
  </si>
  <si>
    <t xml:space="preserve">000 0503 0000000000 800 </t>
  </si>
  <si>
    <t xml:space="preserve">000 0503 0000000000 810 </t>
  </si>
  <si>
    <t xml:space="preserve">000 0503 0000000000 811 </t>
  </si>
  <si>
    <t xml:space="preserve">000 0503 0000000000 850 </t>
  </si>
  <si>
    <t xml:space="preserve">000 0503 0000000000 853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</si>
  <si>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</si>
  <si>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</si>
  <si>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</si>
  <si>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</si>
  <si>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</si>
  <si>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000 0505 0000000000 112 </t>
  </si>
  <si>
    <t xml:space="preserve">000 0505 0000000000 119 </t>
  </si>
  <si>
    <t xml:space="preserve">000 0505 0000000000 200 </t>
  </si>
  <si>
    <t xml:space="preserve">000 0505 0000000000 240 </t>
  </si>
  <si>
    <t xml:space="preserve">000 0505 0000000000 243 </t>
  </si>
  <si>
    <t xml:space="preserve">000 0505 0000000000 244 </t>
  </si>
  <si>
    <t xml:space="preserve">000 0505 0000000000 600 </t>
  </si>
  <si>
    <t xml:space="preserve">000 0505 0000000000 610 </t>
  </si>
  <si>
    <t xml:space="preserve">000 0505 0000000000 612 </t>
  </si>
  <si>
    <t xml:space="preserve">000 0505 0000000000 800 </t>
  </si>
  <si>
    <t xml:space="preserve">000 0505 0000000000 850 </t>
  </si>
  <si>
    <t xml:space="preserve">000 0505 0000000000 851 </t>
  </si>
  <si>
    <t xml:space="preserve">000 0505 0000000000 852 </t>
  </si>
  <si>
    <t xml:space="preserve">000 0505 0000000000 853 </t>
  </si>
  <si>
    <t>ОБРАЗОВАНИЕ</t>
  </si>
  <si>
    <t xml:space="preserve">000 0700 0000000000 000 </t>
  </si>
  <si>
    <t>Дошкольное образование</t>
  </si>
  <si>
    <t xml:space="preserve">000 0701 0000000000 000 </t>
  </si>
  <si>
    <t xml:space="preserve">000 0701 0000000000 600 </t>
  </si>
  <si>
    <t xml:space="preserve">000 0701 0000000000 610 </t>
  </si>
  <si>
    <t xml:space="preserve">000 0701 0000000000 611 </t>
  </si>
  <si>
    <t xml:space="preserve">000 0701 0000000000 612 </t>
  </si>
  <si>
    <t xml:space="preserve">000 0701 0000000000 620 </t>
  </si>
  <si>
    <t xml:space="preserve">000 0701 0000000000 621 </t>
  </si>
  <si>
    <t xml:space="preserve">000 0701 0000000000 622 </t>
  </si>
  <si>
    <t>Общее образование</t>
  </si>
  <si>
    <t xml:space="preserve">000 0702 0000000000 000 </t>
  </si>
  <si>
    <t xml:space="preserve">000 0702 0000000000 200 </t>
  </si>
  <si>
    <t xml:space="preserve">000 0702 0000000000 240 </t>
  </si>
  <si>
    <t xml:space="preserve">000 0702 0000000000 244 </t>
  </si>
  <si>
    <t xml:space="preserve">000 0702 0000000000 600 </t>
  </si>
  <si>
    <t xml:space="preserve">000 0702 0000000000 610 </t>
  </si>
  <si>
    <t xml:space="preserve">000 0702 0000000000 611 </t>
  </si>
  <si>
    <t xml:space="preserve">000 0702 0000000000 612 </t>
  </si>
  <si>
    <t xml:space="preserve">000 0702 0000000000 620 </t>
  </si>
  <si>
    <t xml:space="preserve">000 0702 0000000000 621 </t>
  </si>
  <si>
    <t xml:space="preserve">000 0702 0000000000 622 </t>
  </si>
  <si>
    <t xml:space="preserve">000 0702 0000000000 800 </t>
  </si>
  <si>
    <t xml:space="preserve">000 0702 0000000000 810 </t>
  </si>
  <si>
    <t xml:space="preserve">000 0702 0000000000 811 </t>
  </si>
  <si>
    <t>Дополнительное образование детей</t>
  </si>
  <si>
    <t xml:space="preserve">000 0703 0000000000 000 </t>
  </si>
  <si>
    <t xml:space="preserve">000 0703 0000000000 600 </t>
  </si>
  <si>
    <t xml:space="preserve">000 0703 0000000000 610 </t>
  </si>
  <si>
    <t xml:space="preserve">000 0703 0000000000 611 </t>
  </si>
  <si>
    <t xml:space="preserve">000 0703 0000000000 612 </t>
  </si>
  <si>
    <t xml:space="preserve">000 0703 0000000000 620 </t>
  </si>
  <si>
    <t xml:space="preserve">000 0703 0000000000 621 </t>
  </si>
  <si>
    <t xml:space="preserve">000 0703 0000000000 622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</si>
  <si>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</si>
  <si>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</si>
  <si>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000 0705 0000000000 600 </t>
  </si>
  <si>
    <t xml:space="preserve">000 0705 0000000000 610 </t>
  </si>
  <si>
    <t xml:space="preserve">000 0705 0000000000 612 </t>
  </si>
  <si>
    <t xml:space="preserve">000 0705 0000000000 620 </t>
  </si>
  <si>
    <t xml:space="preserve">000 0705 0000000000 622 </t>
  </si>
  <si>
    <t>Молодежная политика</t>
  </si>
  <si>
    <t xml:space="preserve">000 0707 0000000000 000 </t>
  </si>
  <si>
    <t xml:space="preserve">000 0707 0000000000 100 </t>
  </si>
  <si>
    <t xml:space="preserve">000 0707 0000000000 110 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</si>
  <si>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</si>
  <si>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000 0707 0000000000 113 </t>
  </si>
  <si>
    <t xml:space="preserve">000 0707 0000000000 200 </t>
  </si>
  <si>
    <t xml:space="preserve">000 0707 0000000000 240 </t>
  </si>
  <si>
    <t xml:space="preserve">000 0707 0000000000 244 </t>
  </si>
  <si>
    <t xml:space="preserve">000 0707 0000000000 300 </t>
  </si>
  <si>
    <t xml:space="preserve">000 0707 0000000000 320 </t>
  </si>
  <si>
    <t>Приобретение товаров, работ, услуг в пользу граждан в целях их социального обеспечения</t>
  </si>
  <si>
    <t xml:space="preserve">000 0707 0000000000 323 </t>
  </si>
  <si>
    <t xml:space="preserve">000 0707 0000000000 600 </t>
  </si>
  <si>
    <t xml:space="preserve">000 0707 0000000000 610 </t>
  </si>
  <si>
    <t xml:space="preserve">000 0707 0000000000 612 </t>
  </si>
  <si>
    <t xml:space="preserve">000 0707 0000000000 620 </t>
  </si>
  <si>
    <t xml:space="preserve">000 0707 0000000000 622 </t>
  </si>
  <si>
    <t>Другие вопросы в области образования</t>
  </si>
  <si>
    <t xml:space="preserve">000 0709 0000000000 000 </t>
  </si>
  <si>
    <t xml:space="preserve">000 0709 0000000000 200 </t>
  </si>
  <si>
    <t xml:space="preserve">000 0709 0000000000 240 </t>
  </si>
  <si>
    <t xml:space="preserve">000 0709 0000000000 244 </t>
  </si>
  <si>
    <t xml:space="preserve">000 0709 0000000000 300 </t>
  </si>
  <si>
    <t>Премии и гранты</t>
  </si>
  <si>
    <t xml:space="preserve">000 0709 0000000000 350 </t>
  </si>
  <si>
    <t>КУЛЬТУРА, КИНЕМАТОГРАФИЯ</t>
  </si>
  <si>
    <t xml:space="preserve">000 0800 0000000000 000 </t>
  </si>
  <si>
    <t>Культура</t>
  </si>
  <si>
    <t xml:space="preserve">000 0801 0000000000 000 </t>
  </si>
  <si>
    <t xml:space="preserve">000 0801 0000000000 200 </t>
  </si>
  <si>
    <t xml:space="preserve">000 0801 0000000000 240 </t>
  </si>
  <si>
    <t xml:space="preserve">000 0801 0000000000 244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</si>
  <si>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</si>
  <si>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</si>
  <si>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</si>
  <si>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</si>
  <si>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 xml:space="preserve">000 0801 0000000000 620 </t>
  </si>
  <si>
    <t xml:space="preserve">000 0801 0000000000 622 </t>
  </si>
  <si>
    <t xml:space="preserve">000 0801 0000000000 800 </t>
  </si>
  <si>
    <t xml:space="preserve">000 0801 0000000000 810 </t>
  </si>
  <si>
    <t xml:space="preserve">000 0801 0000000000 811 </t>
  </si>
  <si>
    <t>СОЦИАЛЬНАЯ ПОЛИТИКА</t>
  </si>
  <si>
    <t xml:space="preserve">000 1000 0000000000 000 </t>
  </si>
  <si>
    <t>Пенсионное обеспечение</t>
  </si>
  <si>
    <t xml:space="preserve">000 1001 0000000000 000 </t>
  </si>
  <si>
    <t xml:space="preserve">000 1001 0000000000 300 </t>
  </si>
  <si>
    <t>Публичные нормативные социальные выплаты гражданам</t>
  </si>
  <si>
    <t xml:space="preserve">000 1001 0000000000 310 </t>
  </si>
  <si>
    <t>Иные пенсии, социальные доплаты к пенсиям</t>
  </si>
  <si>
    <t xml:space="preserve">000 1001 0000000000 312 </t>
  </si>
  <si>
    <t>Социальное обслуживание населения</t>
  </si>
  <si>
    <t xml:space="preserve">000 1002 0000000000 000 </t>
  </si>
  <si>
    <t xml:space="preserve">000 1002 0000000000 600 </t>
  </si>
  <si>
    <t xml:space="preserve">000 1002 0000000000 610 </t>
  </si>
  <si>
    <t xml:space="preserve">000 1002 0000000000 611 </t>
  </si>
  <si>
    <t>Социальное обеспечение населения</t>
  </si>
  <si>
    <t xml:space="preserve">000 1003 0000000000 000 </t>
  </si>
  <si>
    <t xml:space="preserve">000 1003 0000000000 200 </t>
  </si>
  <si>
    <t xml:space="preserve">000 1003 0000000000 240 </t>
  </si>
  <si>
    <t xml:space="preserve">000 1003 0000000000 244 </t>
  </si>
  <si>
    <t xml:space="preserve">000 1003 0000000000 300 </t>
  </si>
  <si>
    <t xml:space="preserve">000 1003 0000000000 320 </t>
  </si>
  <si>
    <t xml:space="preserve">000 1003 0000000000 321 </t>
  </si>
  <si>
    <t xml:space="preserve">000 1003 0000000000 323 </t>
  </si>
  <si>
    <t xml:space="preserve">000 1003 0000000000 600 </t>
  </si>
  <si>
    <t xml:space="preserve">000 1003 0000000000 610 </t>
  </si>
  <si>
    <t xml:space="preserve">000 1003 0000000000 612 </t>
  </si>
  <si>
    <t xml:space="preserve">000 1003 0000000000 620 </t>
  </si>
  <si>
    <t xml:space="preserve">000 1003 0000000000 622 </t>
  </si>
  <si>
    <t xml:space="preserve">000 1003 0000000000 800 </t>
  </si>
  <si>
    <t xml:space="preserve">000 1003 0000000000 810 </t>
  </si>
  <si>
    <t xml:space="preserve">000 1003 0000000000 811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</si>
  <si>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</si>
  <si>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</si>
  <si>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</si>
  <si>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</si>
  <si>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</si>
  <si>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</si>
  <si>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 xml:space="preserve">000 1004 0000000000 320 </t>
  </si>
  <si>
    <t xml:space="preserve">000 1004 0000000000 321 </t>
  </si>
  <si>
    <t xml:space="preserve">000 1004 0000000000 323 </t>
  </si>
  <si>
    <t xml:space="preserve">000 1004 0000000000 600 </t>
  </si>
  <si>
    <t xml:space="preserve">000 1004 0000000000 610 </t>
  </si>
  <si>
    <t xml:space="preserve">000 1004 0000000000 612 </t>
  </si>
  <si>
    <t xml:space="preserve">000 1004 0000000000 620 </t>
  </si>
  <si>
    <t xml:space="preserve">000 1004 0000000000 622 </t>
  </si>
  <si>
    <t>Другие вопросы в области социальной политики</t>
  </si>
  <si>
    <t xml:space="preserve">000 1006 0000000000 000 </t>
  </si>
  <si>
    <t xml:space="preserve">000 1006 0000000000 100 </t>
  </si>
  <si>
    <t xml:space="preserve">000 1006 0000000000 120 </t>
  </si>
  <si>
    <t xml:space="preserve">000 1006 0000000000 121 </t>
  </si>
  <si>
    <t xml:space="preserve">000 1006 0000000000 122 </t>
  </si>
  <si>
    <t xml:space="preserve">000 1006 0000000000 129 </t>
  </si>
  <si>
    <t xml:space="preserve">000 1006 0000000000 200 </t>
  </si>
  <si>
    <t xml:space="preserve">000 1006 0000000000 240 </t>
  </si>
  <si>
    <t xml:space="preserve">000 1006 0000000000 244 </t>
  </si>
  <si>
    <t xml:space="preserve">000 1006 0000000000 600 </t>
  </si>
  <si>
    <t xml:space="preserve">000 1006 0000000000 610 </t>
  </si>
  <si>
    <t xml:space="preserve">000 1006 0000000000 612 </t>
  </si>
  <si>
    <t xml:space="preserve">000 1006 0000000000 620 </t>
  </si>
  <si>
    <t xml:space="preserve">000 1006 0000000000 622 </t>
  </si>
  <si>
    <t>ФИЗИЧЕСКАЯ КУЛЬТУРА И СПОРТ</t>
  </si>
  <si>
    <t xml:space="preserve">000 1100 0000000000 000 </t>
  </si>
  <si>
    <t>Физическая культура</t>
  </si>
  <si>
    <t xml:space="preserve">000 1101 0000000000 000 </t>
  </si>
  <si>
    <t xml:space="preserve">000 1101 0000000000 100 </t>
  </si>
  <si>
    <t xml:space="preserve">000 1101 0000000000 110 </t>
  </si>
  <si>
    <t xml:space="preserve">000 1101 0000000000 113 </t>
  </si>
  <si>
    <t xml:space="preserve">000 1101 0000000000 200 </t>
  </si>
  <si>
    <t xml:space="preserve">000 1101 0000000000 240 </t>
  </si>
  <si>
    <t xml:space="preserve">000 1101 0000000000 244 </t>
  </si>
  <si>
    <t xml:space="preserve">000 1101 0000000000 600 </t>
  </si>
  <si>
    <t xml:space="preserve">000 1101 0000000000 620 </t>
  </si>
  <si>
    <t xml:space="preserve">000 1101 0000000000 621 </t>
  </si>
  <si>
    <t xml:space="preserve">000 1101 0000000000 622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</si>
  <si>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</si>
  <si>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</si>
  <si>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</si>
  <si>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</si>
  <si>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000 1102 0000000000 243 </t>
  </si>
  <si>
    <t xml:space="preserve">000 1102 0000000000 600 </t>
  </si>
  <si>
    <t xml:space="preserve">000 1102 0000000000 620 </t>
  </si>
  <si>
    <t xml:space="preserve">000 1102 0000000000 622 </t>
  </si>
  <si>
    <t>СРЕДСТВА МАССОВОЙ ИНФОРМАЦИИ</t>
  </si>
  <si>
    <t xml:space="preserve">000 1200 0000000000 000 </t>
  </si>
  <si>
    <t>Периодическая печать и издательства</t>
  </si>
  <si>
    <t xml:space="preserve">000 1202 0000000000 000 </t>
  </si>
  <si>
    <t xml:space="preserve">000 1202 0000000000 800 </t>
  </si>
  <si>
    <t xml:space="preserve">000 1202 0000000000 810 </t>
  </si>
  <si>
    <t xml:space="preserve">000 1202 0000000000 811 </t>
  </si>
  <si>
    <t>Результат исполнения бюджета
(дефицит/профицит)</t>
  </si>
  <si>
    <t>450</t>
  </si>
  <si>
    <t>1. Доходы бюджета</t>
  </si>
  <si>
    <t>Код дохода по бюджетной классификации</t>
  </si>
  <si>
    <t>Доходы бюджета - всего
в том числе:</t>
  </si>
  <si>
    <t>010</t>
  </si>
  <si>
    <t>НАЛОГОВЫЕ И НЕНАЛОГОВЫЕ ДОХОДЫ</t>
  </si>
  <si>
    <t>000 100 00000 00 0000 000</t>
  </si>
  <si>
    <t>НАЛОГИ НА ПРИБЫЛЬ, ДОХОДЫ</t>
  </si>
  <si>
    <t>000 101 00000 00 0000 000</t>
  </si>
  <si>
    <t>Налог на доходы физических лиц</t>
  </si>
  <si>
    <t>000 101 02000 01 0000 110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</si>
  <si>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</si>
  <si>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</si>
  <si>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</si>
  <si>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</si>
  <si>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</si>
  <si>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000 101 02030 01 0000 110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</si>
  <si>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</si>
  <si>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000 101 02080 01 0000 110</t>
  </si>
  <si>
    <t>НАЛОГИ НА ТОВАРЫ (РАБОТЫ, УСЛУГИ), РЕАЛИЗУЕМЫЕ НА ТЕРРИТОРИИ РОССИЙСКОЙ ФЕДЕРАЦИИ</t>
  </si>
  <si>
    <t>000 103 00000 00 0000 000</t>
  </si>
  <si>
    <t>Акцизы по подакцизным товарам (продукции), производимым на территории Российской Федерации</t>
  </si>
  <si>
    <t>000 103 02000 01 0000 110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</si>
  <si>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</si>
  <si>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</si>
  <si>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</si>
  <si>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</si>
  <si>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</si>
  <si>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</si>
  <si>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</si>
  <si>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</si>
  <si>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</si>
  <si>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</si>
  <si>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</si>
  <si>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</si>
  <si>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</si>
  <si>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</si>
  <si>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</si>
  <si>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000 103 02261 01 0000 110</t>
  </si>
  <si>
    <t>НАЛОГИ НА СОВОКУПНЫЙ ДОХОД</t>
  </si>
  <si>
    <t>000 105 00000 00 0000 000</t>
  </si>
  <si>
    <t>Налог, взимаемый в связи с применением упрощенной системы налогообложения</t>
  </si>
  <si>
    <t>000 105 01000 00 0000 110</t>
  </si>
  <si>
    <t>Налог, взимаемый с налогоплательщиков, выбравших в качестве объекта налогообложения доходы</t>
  </si>
  <si>
    <t>000 105 01010 01 0000 110</t>
  </si>
  <si>
    <t>000 105 01011 01 0000 110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</si>
  <si>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</si>
  <si>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</si>
  <si>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</si>
  <si>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000 105 01021 01 0000 110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</si>
  <si>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</si>
  <si>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000 105 01050 01 0000 110</t>
  </si>
  <si>
    <t>Единый налог на вмененный доход для отдельных видов деятельности</t>
  </si>
  <si>
    <t>000 105 02000 02 0000 110</t>
  </si>
  <si>
    <t>000 105 02010 02 0000 110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</si>
  <si>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</si>
  <si>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000 105 02020 02 0000 110</t>
  </si>
  <si>
    <t>Единый сельскохозяйственный налог</t>
  </si>
  <si>
    <t>000 105 03000 01 0000 110</t>
  </si>
  <si>
    <t>000 105 03010 01 0000 110</t>
  </si>
  <si>
    <t>Налог, взимаемый в связи с применением патентной системы налогообложения</t>
  </si>
  <si>
    <t>000 105 04000 02 0000 110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</si>
  <si>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</si>
  <si>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000 105 04010 02 0000 110</t>
  </si>
  <si>
    <t>НАЛОГИ НА ИМУЩЕСТВО</t>
  </si>
  <si>
    <t>000 106 00000 00 0000 000</t>
  </si>
  <si>
    <t>Налог на имущество физических лиц</t>
  </si>
  <si>
    <t>000 106 01000 00 0000 110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</si>
  <si>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</si>
  <si>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000 106 01020 04 0000 110</t>
  </si>
  <si>
    <t>Налог на имущество организаций</t>
  </si>
  <si>
    <t>000 106 02000 02 0000 110</t>
  </si>
  <si>
    <t>Налог на имущество организаций по имуществу, не входящему в Единую систему газоснабжения</t>
  </si>
  <si>
    <t>000 106 02010 02 0000 110</t>
  </si>
  <si>
    <t>Налог на имущество организаций по имуществу, входящему в Единую систему газоснабжения</t>
  </si>
  <si>
    <t>000 106 02020 02 0000 110</t>
  </si>
  <si>
    <t>Земельный налог</t>
  </si>
  <si>
    <t>000 106 06000 00 0000 110</t>
  </si>
  <si>
    <t>Земельный налог с организаций</t>
  </si>
  <si>
    <t>000 106 06030 00 0000 110</t>
  </si>
  <si>
    <t>Земельный налог с организаций, обладающих земельным участком, расположенным в границах городских округов</t>
  </si>
  <si>
    <t>000 106 06032 04 0000 110</t>
  </si>
  <si>
    <t>Земельный налог с физических лиц</t>
  </si>
  <si>
    <t>000 106 06040 00 0000 110</t>
  </si>
  <si>
    <t>Земельный налог с физических лиц, обладающих земельным участком, расположенным в границах городских округов</t>
  </si>
  <si>
    <t>000 106 06042 04 0000 110</t>
  </si>
  <si>
    <t>ГОСУДАРСТВЕННАЯ ПОШЛИНА</t>
  </si>
  <si>
    <t>000 108 00000 00 0000 000</t>
  </si>
  <si>
    <t>Государственная пошлина по делам, рассматриваемым в судах общей юрисдикции, мировыми судьями</t>
  </si>
  <si>
    <t>000 108 03000 01 0000 110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</si>
  <si>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</si>
  <si>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</si>
  <si>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</si>
  <si>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000 108 07000 01 0000 110</t>
  </si>
  <si>
    <t>Государственная пошлина за выдачу разрешения на установку рекламной конструкции</t>
  </si>
  <si>
    <t>000 108 07150 01 0000 110</t>
  </si>
  <si>
    <t>ЗАДОЛЖЕННОСТЬ И ПЕРЕРАСЧЕТЫ ПО ОТМЕНЕННЫМ НАЛОГАМ, СБОРАМ И ИНЫМ ОБЯЗАТЕЛЬНЫМ ПЛАТЕЖАМ</t>
  </si>
  <si>
    <t>000 109 00000 00 0000 000</t>
  </si>
  <si>
    <t>Налоги на имущество</t>
  </si>
  <si>
    <t>000 109 04000 00 0000 110</t>
  </si>
  <si>
    <t>Земельный налог (по обязательствам, возникшим до 1 января 2006 года)</t>
  </si>
  <si>
    <t>000 109 04050 00 0000 110</t>
  </si>
  <si>
    <t>Земельный налог (по обязательствам, возникшим до 1 января 2006 года), мобилизуемый на территориях городских округов</t>
  </si>
  <si>
    <t>000 109 04052 04 0000 110</t>
  </si>
  <si>
    <t>ДОХОДЫ ОТ ИСПОЛЬЗОВАНИЯ ИМУЩЕСТВА, НАХОДЯЩЕГОСЯ В ГОСУДАРСТВЕННОЙ И МУНИЦИПАЛЬНОЙ СОБСТВЕННОСТИ</t>
  </si>
  <si>
    <t>000 111 00000 00 0000 000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</si>
  <si>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</si>
  <si>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</si>
  <si>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</si>
  <si>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</si>
  <si>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</si>
  <si>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</si>
  <si>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</si>
  <si>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000 111 05070 00 0000 120</t>
  </si>
  <si>
    <t>Доходы от сдачи в аренду имущества, составляющего казну городских округов (за исключением земельных участков)</t>
  </si>
  <si>
    <t>000 111 05074 04 0000 120</t>
  </si>
  <si>
    <t>Платежи от государственных и муниципальных унитарных предприятий</t>
  </si>
  <si>
    <t>000 111 07000 00 0000 120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</si>
  <si>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</si>
  <si>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</si>
  <si>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</si>
  <si>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</si>
  <si>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</si>
  <si>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000 111 09000 00 0000 120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</si>
  <si>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</si>
  <si>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000 111 09030 00 0000 120</t>
  </si>
  <si>
    <t>Доходы от эксплуатации и использования имущества автомобильных дорог, находящихся в собственности городских округов</t>
  </si>
  <si>
    <t>000 111 09034 04 0000 120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</si>
  <si>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</si>
  <si>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</si>
  <si>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</si>
  <si>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000 111 09044 04 0000 120</t>
  </si>
  <si>
    <t>ПЛАТЕЖИ ПРИ ПОЛЬЗОВАНИИ ПРИРОДНЫМИ РЕСУРСАМИ</t>
  </si>
  <si>
    <t>000 112 00000 00 0000 000</t>
  </si>
  <si>
    <t>Плата за негативное воздействие на окружающую среду</t>
  </si>
  <si>
    <t>000 112 01000 01 0000 120</t>
  </si>
  <si>
    <t>Плата за выбросы загрязняющих веществ в атмосферный воздух стационарными объектами</t>
  </si>
  <si>
    <t>000 112 01010 01 0000 120</t>
  </si>
  <si>
    <t>Плата за сбросы загрязняющих веществ в водные объекты</t>
  </si>
  <si>
    <t>000 112 01030 01 0000 120</t>
  </si>
  <si>
    <t>Плата за размещение отходов производства и потребления</t>
  </si>
  <si>
    <t>000 112 01040 01 0000 120</t>
  </si>
  <si>
    <t>Плата за размещение отходов производства</t>
  </si>
  <si>
    <t>000 112 01041 01 0000 120</t>
  </si>
  <si>
    <t>Плата за размещение твердых коммунальных отходов</t>
  </si>
  <si>
    <t>000 112 01042 01 0000 120</t>
  </si>
  <si>
    <t>ДОХОДЫ ОТ ОКАЗАНИЯ ПЛАТНЫХ УСЛУГ И КОМПЕНСАЦИИ ЗАТРАТ ГОСУДАРСТВА</t>
  </si>
  <si>
    <t>000 113 00000 00 0000 000</t>
  </si>
  <si>
    <t>Доходы от оказания платных услуг (работ)</t>
  </si>
  <si>
    <t>000 113 01000 00 0000 130</t>
  </si>
  <si>
    <t>Прочие доходы от оказания платных услуг (работ)</t>
  </si>
  <si>
    <t>000 113 01990 00 0000 130</t>
  </si>
  <si>
    <t>Прочие доходы от оказания платных услуг (работ) получателями средств бюджетов городских округов</t>
  </si>
  <si>
    <t>000 113 01994 04 0000 130</t>
  </si>
  <si>
    <t>Доходы от компенсации затрат государства</t>
  </si>
  <si>
    <t>000 113 02000 00 0000 130</t>
  </si>
  <si>
    <t>Прочие доходы от компенсации затрат государства</t>
  </si>
  <si>
    <t>000 113 02990 00 0000 130</t>
  </si>
  <si>
    <t>Прочие доходы от компенсации затрат бюджетов городских округов</t>
  </si>
  <si>
    <t>000 113 02994 04 0000 130</t>
  </si>
  <si>
    <t>ДОХОДЫ ОТ ПРОДАЖИ МАТЕРИАЛЬНЫХ И НЕМАТЕРИАЛЬНЫХ АКТИВОВ</t>
  </si>
  <si>
    <t>000 114 00000 00 0000 000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</si>
  <si>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</si>
  <si>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</si>
  <si>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</si>
  <si>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000 114 02040 04 0000 410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</si>
  <si>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</si>
  <si>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000 114 02043 04 0000 410</t>
  </si>
  <si>
    <t>Доходы от продажи земельных участков, находящихся в государственной и муниципальной собственности</t>
  </si>
  <si>
    <t>000 114 06000 00 0000 430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</si>
  <si>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</si>
  <si>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</si>
  <si>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</si>
  <si>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000 114 06024 04 0000 430</t>
  </si>
  <si>
    <t>ШТРАФЫ, САНКЦИИ, ВОЗМЕЩЕНИЕ УЩЕРБА</t>
  </si>
  <si>
    <t>000 116 00000 00 0000 000</t>
  </si>
  <si>
    <t>Административные штрафы, установленные Кодексом Российской Федерации об административных правонарушениях</t>
  </si>
  <si>
    <t>000 116 01000 01 0000 140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</si>
  <si>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</si>
  <si>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</si>
  <si>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</si>
  <si>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</si>
  <si>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</si>
  <si>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</si>
  <si>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</si>
  <si>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</si>
  <si>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</si>
  <si>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</si>
  <si>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</si>
  <si>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</si>
  <si>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</si>
  <si>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000 116 01074 01 0000 140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</si>
  <si>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</si>
  <si>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000 116 01110 01 0000 140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</si>
  <si>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</si>
  <si>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000 116 01113 01 0000 140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</si>
  <si>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</si>
  <si>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</si>
  <si>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</si>
  <si>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</si>
  <si>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</si>
  <si>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</si>
  <si>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</si>
  <si>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</si>
  <si>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</si>
  <si>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</si>
  <si>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</si>
  <si>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000 116 01173 01 0000 140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</si>
  <si>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</si>
  <si>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000 116 01180 01 0000 140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</si>
  <si>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</si>
  <si>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000 116 01183 01 0000 140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</si>
  <si>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</si>
  <si>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</si>
  <si>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</si>
  <si>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</si>
  <si>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</si>
  <si>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</si>
  <si>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</si>
  <si>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</si>
  <si>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</si>
  <si>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</si>
  <si>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</si>
  <si>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000 116 02020 02 0000 140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</si>
  <si>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</si>
  <si>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000 116 07000 00 0000 140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</si>
  <si>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</si>
  <si>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</si>
  <si>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</si>
  <si>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</si>
  <si>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</si>
  <si>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</si>
  <si>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</si>
  <si>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000 116 07090 04 0000 140</t>
  </si>
  <si>
    <t>Платежи в целях возмещения причиненного ущерба (убытков)</t>
  </si>
  <si>
    <t>000 116 10000 00 0000 140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</si>
  <si>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</si>
  <si>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000 116 10120 00 0000 140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</si>
  <si>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</si>
  <si>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000 116 10123 01 0000 140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</si>
  <si>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</si>
  <si>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000 116 10129 01 0000 140</t>
  </si>
  <si>
    <t>ПРОЧИЕ НЕНАЛОГОВЫЕ ДОХОДЫ</t>
  </si>
  <si>
    <t>000 117 00000 00 0000 000</t>
  </si>
  <si>
    <t>Невыясненные поступления</t>
  </si>
  <si>
    <t>000 117 01000 00 0000 180</t>
  </si>
  <si>
    <t>Невыясненные поступления, зачисляемые в бюджеты городских округов</t>
  </si>
  <si>
    <t>000 117 01040 04 0000 180</t>
  </si>
  <si>
    <t>Прочие неналоговые доходы</t>
  </si>
  <si>
    <t>000 117 05000 00 0000 180</t>
  </si>
  <si>
    <t>Прочие неналоговые доходы бюджетов городских округов</t>
  </si>
  <si>
    <t>000 117 05040 04 0000 180</t>
  </si>
  <si>
    <t>БЕЗВОЗМЕЗДНЫЕ ПОСТУПЛЕНИЯ</t>
  </si>
  <si>
    <t>000 200 00000 00 0000 000</t>
  </si>
  <si>
    <t>БЕЗВОЗМЕЗДНЫЕ ПОСТУПЛЕНИЯ ОТ НЕРЕЗИДЕНТОВ</t>
  </si>
  <si>
    <t>000 201 00000 00 0000 000</t>
  </si>
  <si>
    <t>Безвозмездные поступления от нерезидентов в бюджеты городских округов</t>
  </si>
  <si>
    <t>000 201 04000 04 0000 150</t>
  </si>
  <si>
    <t>Предоставление нерезидентами грантов для получателей средств бюджетов городских округов</t>
  </si>
  <si>
    <t>000 201 04010 04 0000 150</t>
  </si>
  <si>
    <t>БЕЗВОЗМЕЗДНЫЕ ПОСТУПЛЕНИЯ ОТ ДРУГИХ БЮДЖЕТОВ БЮДЖЕТНОЙ СИСТЕМЫ РОССИЙСКОЙ ФЕДЕРАЦИИ</t>
  </si>
  <si>
    <t>000 202 00000 00 0000 000</t>
  </si>
  <si>
    <t>Дотации бюджетам бюджетной системы Российской Федерации</t>
  </si>
  <si>
    <t>000 202 10000 00 0000 150</t>
  </si>
  <si>
    <t>Дотации на выравнивание бюджетной обеспеченности</t>
  </si>
  <si>
    <t>000 202 15001 00 0000 150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</si>
  <si>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</si>
  <si>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000 202 15001 04 0000 150</t>
  </si>
  <si>
    <t>Прочие дотации</t>
  </si>
  <si>
    <t>000 202 19999 00 0000 150</t>
  </si>
  <si>
    <t>Прочие дотации бюджетам городских округов</t>
  </si>
  <si>
    <t>000 202 19999 04 0000 150</t>
  </si>
  <si>
    <t>Субсидии бюджетам бюджетной системы Российской Федерации (межбюджетные субсидии)</t>
  </si>
  <si>
    <t>000 202 20000 00 0000 150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</si>
  <si>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</si>
  <si>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000 202 20041 00 0000 150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</si>
  <si>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</si>
  <si>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000 202 20041 04 0000 150</t>
  </si>
  <si>
    <t>Субсидии бюджетам на софинансирование капитальных вложений в объекты муниципальной собственности</t>
  </si>
  <si>
    <t>000 202 20077 00 0000 150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</si>
  <si>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</si>
  <si>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000 202 20077 04 0000 150</t>
  </si>
  <si>
    <t>Субсидии бюджетам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</si>
  <si>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000 202 25208 00 0000 150</t>
  </si>
  <si>
    <t>Субсидии бюджетам городских округов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</si>
  <si>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000 202 25208 04 0000 150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</si>
  <si>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</si>
  <si>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</si>
  <si>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</si>
  <si>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000 202 25304 04 0000 150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</si>
  <si>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</si>
  <si>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000 202 25467 00 0000 150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</si>
  <si>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</si>
  <si>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000 202 25467 04 0000 150</t>
  </si>
  <si>
    <t>Субсидии бюджетам на поддержку отрасли культуры</t>
  </si>
  <si>
    <t>000 202 25519 00 0000 150</t>
  </si>
  <si>
    <t>Субсидии бюджетам городских округов на поддержку отрасли культуры</t>
  </si>
  <si>
    <t>000 202 25519 04 0000 150</t>
  </si>
  <si>
    <t>Прочие субсидии</t>
  </si>
  <si>
    <t>000 202 29999 00 0000 150</t>
  </si>
  <si>
    <t>Прочие субсидии бюджетам городских округов</t>
  </si>
  <si>
    <t>000 202 29999 04 0000 150</t>
  </si>
  <si>
    <t>Субвенции бюджетам бюджетной системы Российской Федерации</t>
  </si>
  <si>
    <t>000 202 30000 00 0000 150</t>
  </si>
  <si>
    <t>Субвенции местным бюджетам на выполнение передаваемых полномочий субъектов Российской Федерации</t>
  </si>
  <si>
    <t>000 202 30024 00 0000 150</t>
  </si>
  <si>
    <t>Субвенции бюджетам городских округов на выполнение передаваемых полномочий субъектов Российской Федерации</t>
  </si>
  <si>
    <t>000 202 30024 04 0000 150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</si>
  <si>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</si>
  <si>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000 202 30027 00 0000 150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</si>
  <si>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</si>
  <si>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000 202 30027 04 0000 150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</si>
  <si>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</si>
  <si>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000 202 35118 00 0000 150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</si>
  <si>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</si>
  <si>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000 202 35118 04 0000 150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</si>
  <si>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</si>
  <si>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</si>
  <si>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</si>
  <si>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000 202 35120 04 0000 150</t>
  </si>
  <si>
    <t>Субвенции бюджетам на проведение Всероссийской переписи населения 2020 года</t>
  </si>
  <si>
    <t>000 202 35469 00 0000 150</t>
  </si>
  <si>
    <t>Субвенции бюджетам городских округов на проведение Всероссийской переписи населения 2020 года</t>
  </si>
  <si>
    <t>000 202 35469 04 0000 150</t>
  </si>
  <si>
    <t>Субвенции бюджетам на государственную регистрацию актов гражданского состояния</t>
  </si>
  <si>
    <t>000 202 35930 00 0000 150</t>
  </si>
  <si>
    <t>Субвенции бюджетам городских округов на государственную регистрацию актов гражданского состояния</t>
  </si>
  <si>
    <t>000 202 35930 04 0000 150</t>
  </si>
  <si>
    <t>000 202 40000 00 0000 150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</si>
  <si>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</si>
  <si>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</si>
  <si>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</si>
  <si>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000 202 45303 04 0000 150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</si>
  <si>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</si>
  <si>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000 202 45424 00 0000 150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</si>
  <si>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</si>
  <si>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000 202 45424 04 0000 150</t>
  </si>
  <si>
    <t>Межбюджетные трансферты, передаваемые бюджетам на создание модельных муниципальных библиотек</t>
  </si>
  <si>
    <t>000 202 45454 00 0000 150</t>
  </si>
  <si>
    <t>Межбюджетные трансферты, передаваемые бюджетам городских округов на создание модельных муниципальных библиотек</t>
  </si>
  <si>
    <t>000 202 45454 04 0000 150</t>
  </si>
  <si>
    <t>Прочие межбюджетные трансферты, передаваемые бюджетам</t>
  </si>
  <si>
    <t>000 202 49999 00 0000 150</t>
  </si>
  <si>
    <t>Прочие межбюджетные трансферты, передаваемые бюджетам городских округов</t>
  </si>
  <si>
    <t>000 202 49999 04 0000 150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</si>
  <si>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</si>
  <si>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</si>
  <si>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</si>
  <si>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000 218 00000 00 0000 150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</si>
  <si>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</si>
  <si>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000 218 00000 04 0000 150</t>
  </si>
  <si>
    <t>Доходы бюджетов городских округов от возврата организациями остатков субсидий прошлых лет</t>
  </si>
  <si>
    <t>000 218 04000 04 0000 150</t>
  </si>
  <si>
    <t>Доходы бюджетов городских округов от возврата автономными учреждениями остатков субсидий прошлых лет</t>
  </si>
  <si>
    <t>000 218 04020 04 0000 150</t>
  </si>
  <si>
    <t>ВОЗВРАТ ОСТАТКОВ СУБСИДИЙ, СУБВЕНЦИЙ И ИНЫХ МЕЖБЮДЖЕТНЫХ ТРАНСФЕРТОВ, ИМЕЮЩИХ ЦЕЛЕВОЕ НАЗНАЧЕНИЕ, ПРОШЛЫХ ЛЕТ</t>
  </si>
  <si>
    <t>000 219 00000 00 0000 000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</si>
  <si>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</si>
  <si>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</si>
  <si>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</si>
  <si>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000 219 60010 04 0000 150</t>
  </si>
  <si>
    <t>назначено</t>
  </si>
  <si>
    <t>исполнено</t>
  </si>
  <si>
    <t>результат (%)</t>
  </si>
  <si>
    <t xml:space="preserve">Приложение </t>
  </si>
  <si>
    <t>к постановлению Администрации муниципального</t>
  </si>
  <si>
    <t xml:space="preserve"> образования "Светлогорский городской округ"</t>
  </si>
  <si>
    <t>Отчет об исполнении бюджета                                                                                                                             муниципального образования "Светлогорский городской округ"</t>
  </si>
  <si>
    <t>(тыс.руб.)</t>
  </si>
  <si>
    <t>4</t>
  </si>
  <si>
    <t>4. Источники финансирования дефицита бюджета</t>
  </si>
  <si>
    <r>
      <t>"</t>
    </r>
    <r>
      <rPr>
        <u/>
        <sz val="11"/>
        <rFont val="Times New Roman"/>
        <family val="1"/>
        <charset val="204"/>
      </rPr>
      <t xml:space="preserve">       </t>
    </r>
    <r>
      <rPr>
        <sz val="11"/>
        <rFont val="Times New Roman"/>
        <family val="1"/>
        <charset val="204"/>
      </rPr>
      <t>"</t>
    </r>
    <r>
      <rPr>
        <u/>
        <sz val="11"/>
        <rFont val="Times New Roman"/>
        <family val="1"/>
        <charset val="204"/>
      </rPr>
      <t xml:space="preserve">                             </t>
    </r>
    <r>
      <rPr>
        <sz val="11"/>
        <rFont val="Times New Roman"/>
        <family val="1"/>
        <charset val="204"/>
      </rPr>
      <t>2022 г. №</t>
    </r>
    <r>
      <rPr>
        <u/>
        <sz val="11"/>
        <rFont val="Times New Roman"/>
        <family val="1"/>
        <charset val="204"/>
      </rPr>
      <t xml:space="preserve">         </t>
    </r>
    <r>
      <rPr>
        <sz val="11"/>
        <rFont val="Times New Roman"/>
        <family val="1"/>
        <charset val="204"/>
      </rPr>
      <t>_</t>
    </r>
  </si>
  <si>
    <t>за 2021 года</t>
  </si>
  <si>
    <t>(тыс. руб.)</t>
  </si>
  <si>
    <t>Разд.</t>
  </si>
  <si>
    <t>Ц.ст.</t>
  </si>
  <si>
    <t>Расх.</t>
  </si>
  <si>
    <t>Уточненная роспись/план</t>
  </si>
  <si>
    <t>Касс. расход</t>
  </si>
  <si>
    <t>Исполнение лимитов</t>
  </si>
  <si>
    <t>1</t>
  </si>
  <si>
    <t>2</t>
  </si>
  <si>
    <t>3</t>
  </si>
  <si>
    <t>7</t>
  </si>
  <si>
    <t xml:space="preserve">    Муниципальная программа "Развитие образования"</t>
  </si>
  <si>
    <t>0100000000</t>
  </si>
  <si>
    <t xml:space="preserve">      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</si>
  <si>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0100100000</t>
  </si>
  <si>
    <t xml:space="preserve">        Мероприятия на осуществление единовременной денежной выплаты руководителям, педагогическим работникам, учебно-вспомогательному персоналу в муниципальных образовательных организациях за счет средств резервного фонда Правительства Калининградской области</t>
  </si>
  <si>
    <t>0100121915</t>
  </si>
  <si>
    <t xml:space="preserve">          Дошкольное образование</t>
  </si>
  <si>
    <t>0701</t>
  </si>
  <si>
    <t xml:space="preserve">            Субсидии бюджетным учреждениям</t>
  </si>
  <si>
    <t>610</t>
  </si>
  <si>
    <t xml:space="preserve">            Субсидии автономным учреждениям</t>
  </si>
  <si>
    <t xml:space="preserve">          Общее образование</t>
  </si>
  <si>
    <t>0702</t>
  </si>
  <si>
    <t xml:space="preserve">          Дополнительное образование детей</t>
  </si>
  <si>
    <t>0703</t>
  </si>
  <si>
    <t xml:space="preserve">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</si>
  <si>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0100153030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</si>
  <si>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</si>
  <si>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</si>
  <si>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 xml:space="preserve">        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</si>
  <si>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</si>
  <si>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 xml:space="preserve">        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</si>
  <si>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</si>
  <si>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 xml:space="preserve">        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</si>
  <si>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</si>
  <si>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 xml:space="preserve">        Субсидии муниципальным учреждениям на реализацию системы персонифицированного финансирования дополнительного образования</t>
  </si>
  <si>
    <t>0100187340</t>
  </si>
  <si>
    <t xml:space="preserve">      Основное мероприятие "Совершенствование организации питания обучающихся"</t>
  </si>
  <si>
    <t>0100200000</t>
  </si>
  <si>
    <t xml:space="preserve">        Обеспечение бесплатным питанием отдельных категорий обучающихся в муниципальных общеобразовательных организациях</t>
  </si>
  <si>
    <t>0100270160</t>
  </si>
  <si>
    <t xml:space="preserve">        Организация питания обучающихся школ</t>
  </si>
  <si>
    <t>0100287410</t>
  </si>
  <si>
    <t xml:space="preserve">        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</si>
  <si>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01002L3040</t>
  </si>
  <si>
    <t>01002S1160</t>
  </si>
  <si>
    <t xml:space="preserve">      Основное мероприятие "Совершенствование организации подвоза обучающихся школ"</t>
  </si>
  <si>
    <t>0100300000</t>
  </si>
  <si>
    <t xml:space="preserve">        Обеспечение бесплатной перевозки обучающихся к муниципальным общеобразовательным учреждениям</t>
  </si>
  <si>
    <t>01003S1010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</si>
  <si>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</si>
  <si>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</si>
  <si>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Модернизация автобусного парка муниципальных образований, осуществляющих бесплатную перевозку обучающихся к месту учебы</t>
  </si>
  <si>
    <t>01003S1280</t>
  </si>
  <si>
    <t xml:space="preserve">      Основное мероприятие "Совершенствование системы выявления, поддержки и развития способностей и талантов у детей и молодежи"</t>
  </si>
  <si>
    <t>0100400000</t>
  </si>
  <si>
    <t xml:space="preserve">        Назначение стипендии главы администрации муниципального образования "Светлогорский городской округ" одаренным детям и талантливой молодежи</t>
  </si>
  <si>
    <t>0100487610</t>
  </si>
  <si>
    <t xml:space="preserve">          Другие вопросы в области образования</t>
  </si>
  <si>
    <t>0709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</si>
  <si>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</si>
  <si>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</si>
  <si>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  Премии и гранты</t>
  </si>
  <si>
    <t>350</t>
  </si>
  <si>
    <t xml:space="preserve">      Основное мероприятие "Развитие кадрового потенциала муниципальной системы образования"</t>
  </si>
  <si>
    <t>0100500000</t>
  </si>
  <si>
    <t xml:space="preserve">        Профессиональный рост педагогических работников</t>
  </si>
  <si>
    <t>0100587710</t>
  </si>
  <si>
    <t xml:space="preserve">          Профессиональная подготовка, переподготовка и повышение квалификации</t>
  </si>
  <si>
    <t>0705</t>
  </si>
  <si>
    <t xml:space="preserve">      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</si>
  <si>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0100600000</t>
  </si>
  <si>
    <t xml:space="preserve">        Выполнение ремонтных работ в образовательных учреждениях</t>
  </si>
  <si>
    <t>0100687810</t>
  </si>
  <si>
    <t xml:space="preserve">        Материально-техническое обеспечение и оснащенность муниципальных образовательных учреждений</t>
  </si>
  <si>
    <t>0100687820</t>
  </si>
  <si>
    <t xml:space="preserve">        Мероприятия, связанные с развитием сети учреждений образования</t>
  </si>
  <si>
    <t>0100687830</t>
  </si>
  <si>
    <t xml:space="preserve">       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</t>
  </si>
  <si>
    <t>01006S1130</t>
  </si>
  <si>
    <t xml:space="preserve">      Основное мероприятие "Мероприятия, связанные с профилактикой и устранением последствий распространения новой коронавирусной инфекции"</t>
  </si>
  <si>
    <t>0101000000</t>
  </si>
  <si>
    <t xml:space="preserve">        Мероприятия на обеспечение санитарно-противоэпидемических мероприятий, включая проведение анализов на определение РНК коронавируса в муниципальных организациях отдыха детей и их оздоровления за счет средств резервного фонда Правительства Калининградской области</t>
  </si>
  <si>
    <t>01010S1913</t>
  </si>
  <si>
    <t xml:space="preserve">          Молодежная политика</t>
  </si>
  <si>
    <t>0707</t>
  </si>
  <si>
    <t xml:space="preserve">        Мероприятия на проведение анализов на определение РНК коронавируса 2019-nCOVID в муниципальных организациях отдыха детей и их оздоровления за счет средств резервного фонда Правительства Калининградской области</t>
  </si>
  <si>
    <t>01010S1914</t>
  </si>
  <si>
    <t xml:space="preserve">      Основное мероприятие "Организация отдыха и оздоровления детей в возрасте от 6 до 18 лет на базе муниципальных учреждений"</t>
  </si>
  <si>
    <t>0101100000</t>
  </si>
  <si>
    <t xml:space="preserve">        Обеспечение питанием и страхованием жизни и здоровья детей в возрасте от 6 до 18 лет в муниципальных лагерях с дневным пребыванием</t>
  </si>
  <si>
    <t>0101170130</t>
  </si>
  <si>
    <t xml:space="preserve">        Мероприятия, связанные с организацией отдыха и оздоровления детей в возрасте от 6 до 18 лет на базе муниципальных учреждений</t>
  </si>
  <si>
    <t>0101187910</t>
  </si>
  <si>
    <t xml:space="preserve">      Региональный проект "Цифровая образовательная среда""</t>
  </si>
  <si>
    <t>010E400000</t>
  </si>
  <si>
    <t xml:space="preserve">        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</si>
  <si>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010E452080</t>
  </si>
  <si>
    <t>01И0600000</t>
  </si>
  <si>
    <t xml:space="preserve">        Осуществление капитальных вложений в объекты муниципальной собственности</t>
  </si>
  <si>
    <t>01И06S4000</t>
  </si>
  <si>
    <t xml:space="preserve">    Муниципальная программа "Социальная поддержка населения"</t>
  </si>
  <si>
    <t>0200000000</t>
  </si>
  <si>
    <t xml:space="preserve">      Основное мероприятие "Обеспечение эффективного управления финансами в сфере реализации муниципальной программы"</t>
  </si>
  <si>
    <t>0200100000</t>
  </si>
  <si>
    <t xml:space="preserve">        Обеспечение деятельности по организации и осуществлению опеки и попечительства в отношении несовершеннолетних</t>
  </si>
  <si>
    <t>0200170640</t>
  </si>
  <si>
    <t xml:space="preserve">          Другие вопросы в области социальной политики</t>
  </si>
  <si>
    <t>1006</t>
  </si>
  <si>
    <t xml:space="preserve">            Расходы на выплаты персоналу государственных (муниципальных) органов</t>
  </si>
  <si>
    <t>120</t>
  </si>
  <si>
    <t xml:space="preserve">        Осуществление деятельности по опеке и попечительству в отношении совершеннолетних граждан</t>
  </si>
  <si>
    <t>0200170650</t>
  </si>
  <si>
    <t xml:space="preserve">        Обеспечение руководства в сфере социальной поддержки населения</t>
  </si>
  <si>
    <t>0200170670</t>
  </si>
  <si>
    <t xml:space="preserve">        Расходы на обеспечение функций муниципальными органами</t>
  </si>
  <si>
    <t>0200181140</t>
  </si>
  <si>
    <t xml:space="preserve">      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</si>
  <si>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0210100000</t>
  </si>
  <si>
    <t xml:space="preserve">        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</si>
  <si>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</si>
  <si>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 xml:space="preserve">          Социальное обеспечение населения</t>
  </si>
  <si>
    <t>1003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</si>
  <si>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</si>
  <si>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</si>
  <si>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  Предоставление ежемесячной доплаты к государственной пенсии за муниципальную службу</t>
  </si>
  <si>
    <t>0210182420</t>
  </si>
  <si>
    <t xml:space="preserve">          Пенсионное обеспечение</t>
  </si>
  <si>
    <t>1001</t>
  </si>
  <si>
    <t xml:space="preserve">            Публичные нормативные социальные выплаты гражданам</t>
  </si>
  <si>
    <t>310</t>
  </si>
  <si>
    <t xml:space="preserve">        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</si>
  <si>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</si>
  <si>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 xml:space="preserve">        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</si>
  <si>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</si>
  <si>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 xml:space="preserve">        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</si>
  <si>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</si>
  <si>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 xml:space="preserve">        Предоставление гарантий погребения отдельных категорий умерших (погибших) граждан за счет муниципального бюджета</t>
  </si>
  <si>
    <t>0210182460</t>
  </si>
  <si>
    <t xml:space="preserve">        Обеспечение содержания одиноко проживающих граждан на койках сестринского ухода</t>
  </si>
  <si>
    <t>0210182470</t>
  </si>
  <si>
    <t xml:space="preserve">        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</si>
  <si>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</si>
  <si>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 xml:space="preserve">        Предоставление бесплатного проезда в городском пассажирском транспорте (кроме такси) участникам и инвалидам Великой Отечественной войны</t>
  </si>
  <si>
    <t>0210182490</t>
  </si>
  <si>
    <t xml:space="preserve">      Основное мероприятие "Повышение качества и доступности социального обслуживания населения"</t>
  </si>
  <si>
    <t>0210200000</t>
  </si>
  <si>
    <t xml:space="preserve">        Социальное обслуживание граждан пожилого возраста и инвалидов</t>
  </si>
  <si>
    <t>0210270710</t>
  </si>
  <si>
    <t xml:space="preserve">          Социальное обслуживание населения</t>
  </si>
  <si>
    <t>1002</t>
  </si>
  <si>
    <t xml:space="preserve">        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</si>
  <si>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</si>
  <si>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 xml:space="preserve">      Основное мероприятие "Создание условий гражданам, нуждающимся в поддержке государства для активного, здорового образа жизни"</t>
  </si>
  <si>
    <t>0210300000</t>
  </si>
  <si>
    <t xml:space="preserve">        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</si>
  <si>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</si>
  <si>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 xml:space="preserve">      Основное мероприятие "Снижение семейного и детского неблагополучия, детской безнадзорности, социального сиротства"</t>
  </si>
  <si>
    <t>0220100000</t>
  </si>
  <si>
    <t xml:space="preserve">        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</si>
  <si>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</si>
  <si>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 xml:space="preserve">          Охрана семьи и детства</t>
  </si>
  <si>
    <t>1004</t>
  </si>
  <si>
    <t xml:space="preserve">        Предоставление мер социальной поддержки семьям с детьми в виде единовременной денежной выплаты при рождении ребенка</t>
  </si>
  <si>
    <t>0220182720</t>
  </si>
  <si>
    <t xml:space="preserve">        Организация отдыха, оздоровления и занятости детей из семей Светлогорского городского округа</t>
  </si>
  <si>
    <t>0220182730</t>
  </si>
  <si>
    <t xml:space="preserve">        Обеспечения семей с новорожденными детьми подарочными сертификатами на приобретение детских принадлежностей</t>
  </si>
  <si>
    <t>0220182740</t>
  </si>
  <si>
    <t xml:space="preserve">      Региональный проект "Содействие занятости женщин - создание условий дошкольного образования для детей в возрасте до трех лет"</t>
  </si>
  <si>
    <t>022P200000</t>
  </si>
  <si>
    <t xml:space="preserve">        Предоставление мер социальной поддержки в сфере организации отдыха детей в Калининградской области</t>
  </si>
  <si>
    <t>022P270120</t>
  </si>
  <si>
    <t xml:space="preserve">      Основное мероприятие "Формирование условий для беспрепятственного доступа инвалидов к приоритетным объектам и услугам в приоритетных сферах жизнедеятельности в Светлогорском городском округе"</t>
  </si>
  <si>
    <t>0230200000</t>
  </si>
  <si>
    <t xml:space="preserve">        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</si>
  <si>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</si>
  <si>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 xml:space="preserve">      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</si>
  <si>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0240100000</t>
  </si>
  <si>
    <t xml:space="preserve">        Организация отдыха и оздоровления детей-сирот и детей, оставшихся без попечения родителей, воспитывающихся в приемных семьях (опека, патронат, усыновление)</t>
  </si>
  <si>
    <t>0240182910</t>
  </si>
  <si>
    <t xml:space="preserve">        Организация и проведение социально значимых мероприятий для детей-сирот и детей, оставшихся без попечения родителей</t>
  </si>
  <si>
    <t>0240182920</t>
  </si>
  <si>
    <t xml:space="preserve">        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</si>
  <si>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</si>
  <si>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 xml:space="preserve">        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</si>
  <si>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</si>
  <si>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 xml:space="preserve">      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</si>
  <si>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0240200000</t>
  </si>
  <si>
    <t xml:space="preserve">        Содержание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</si>
  <si>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</si>
  <si>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 xml:space="preserve">    Муниципальная программа "Развитие культуры"</t>
  </si>
  <si>
    <t>0300000000</t>
  </si>
  <si>
    <t xml:space="preserve">      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</si>
  <si>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0310100000</t>
  </si>
  <si>
    <t xml:space="preserve">        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</si>
  <si>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</si>
  <si>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 xml:space="preserve">          Культура</t>
  </si>
  <si>
    <t>0801</t>
  </si>
  <si>
    <t xml:space="preserve">        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</si>
  <si>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</si>
  <si>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 xml:space="preserve">        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</si>
  <si>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</si>
  <si>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 xml:space="preserve">      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</si>
  <si>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0320100000</t>
  </si>
  <si>
    <t xml:space="preserve">        Государственная поддержка отрасли культуры за счет средств резервного фонда Правительства Российской Федерации</t>
  </si>
  <si>
    <t>032015519F</t>
  </si>
  <si>
    <t xml:space="preserve">        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</si>
  <si>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</si>
  <si>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 xml:space="preserve">        Организация и проведение муниципальных мероприятий в сфере культуры</t>
  </si>
  <si>
    <t>0320183510</t>
  </si>
  <si>
    <t xml:space="preserve">        Комплектование и обеспечение сохранности библиотечных фондов библиотек в муниципальных образованиях Калининградской области</t>
  </si>
  <si>
    <t>03201S1190</t>
  </si>
  <si>
    <t xml:space="preserve">      Основное мероприятие "Развитие библиотечного дела в муниципальном образовании "Светлогорский городской округ"</t>
  </si>
  <si>
    <t>0320200000</t>
  </si>
  <si>
    <t xml:space="preserve">        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</si>
  <si>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</si>
  <si>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 xml:space="preserve">        Работа выездной библиотеки с помощью волонтеров</t>
  </si>
  <si>
    <t>0320283520</t>
  </si>
  <si>
    <t xml:space="preserve">      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</si>
  <si>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0320300000</t>
  </si>
  <si>
    <t xml:space="preserve">        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</si>
  <si>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</si>
  <si>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 xml:space="preserve">        Пошив костюмов для творческих коллективов</t>
  </si>
  <si>
    <t>0320383540</t>
  </si>
  <si>
    <t xml:space="preserve">        Проведение мероприятий МБУДО "ДШИ им. Гречанинова А.Т." г. Светлогорска</t>
  </si>
  <si>
    <t>0320383550</t>
  </si>
  <si>
    <t xml:space="preserve">        Торжественные мероприятия, посвященные юбилеям творческих коллективов</t>
  </si>
  <si>
    <t>0320383560</t>
  </si>
  <si>
    <t xml:space="preserve">        Проведение мероприятий МБУ "Дом культуры п. Приморье"</t>
  </si>
  <si>
    <t>0320383570</t>
  </si>
  <si>
    <t xml:space="preserve">        Курсы повышения квалификации работников культуры</t>
  </si>
  <si>
    <t>0320383590</t>
  </si>
  <si>
    <t xml:space="preserve">      Региональный проект "Культурная среда"</t>
  </si>
  <si>
    <t>032A100000</t>
  </si>
  <si>
    <t xml:space="preserve">        Создание модельных муниципальных библиотек</t>
  </si>
  <si>
    <t>032A154540</t>
  </si>
  <si>
    <t xml:space="preserve">      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</si>
  <si>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0330100000</t>
  </si>
  <si>
    <t xml:space="preserve">        Выполнение ремонтных работ в учреждениях культуры</t>
  </si>
  <si>
    <t>0330183610</t>
  </si>
  <si>
    <t xml:space="preserve">        Материально-техническое обеспечение и оснащенность муниципальных учреждений культуры</t>
  </si>
  <si>
    <t>0330183620</t>
  </si>
  <si>
    <t xml:space="preserve">       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</si>
  <si>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03301L4670</t>
  </si>
  <si>
    <t xml:space="preserve">        Модернизация учреждений культуры, включая капитальный и текущий ремонт зданий муниципальных учреждений культуры</t>
  </si>
  <si>
    <t>03301S1090</t>
  </si>
  <si>
    <t xml:space="preserve">    Муниципальная программа "Энергосбережение и повышение энергетической эффективности"</t>
  </si>
  <si>
    <t>0400000000</t>
  </si>
  <si>
    <t xml:space="preserve">      Обеспечение рационального использования энергетических ресурсов</t>
  </si>
  <si>
    <t>0400100000</t>
  </si>
  <si>
    <t xml:space="preserve">        Проведение мероприятий по рациональному использованию энергетических ресурсов</t>
  </si>
  <si>
    <t>0400184410</t>
  </si>
  <si>
    <t xml:space="preserve">          Другие вопросы в области национальной экономики</t>
  </si>
  <si>
    <t>0412</t>
  </si>
  <si>
    <t xml:space="preserve">    Муниципальная программа "Обеспечение безопасности жизнедеятельности населения"</t>
  </si>
  <si>
    <t>0500000000</t>
  </si>
  <si>
    <t xml:space="preserve">      Основное мероприятие "Обеспечение предупреждения и готовности к ликвидации чрезвычайных ситуаций природного и техногенного характера"</t>
  </si>
  <si>
    <t>0510100000</t>
  </si>
  <si>
    <t xml:space="preserve">        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</si>
  <si>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</si>
  <si>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 xml:space="preserve">    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</si>
  <si>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</si>
  <si>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Обучение должностных лиц администрации МО по вопросам ГО и ЧС</t>
  </si>
  <si>
    <t>0510184620</t>
  </si>
  <si>
    <t xml:space="preserve">          Другие вопросы в области национальной безопасности и правоохранительной деятельности</t>
  </si>
  <si>
    <t>0314</t>
  </si>
  <si>
    <t xml:space="preserve">        Обеспечение сотрудников администрации муниципального образования средствами индивидуальной защиты</t>
  </si>
  <si>
    <t>0510184630</t>
  </si>
  <si>
    <t xml:space="preserve">      Основное мероприятие "Обеспечение противопожарных мероприятий"</t>
  </si>
  <si>
    <t>0510200000</t>
  </si>
  <si>
    <t xml:space="preserve">        Предоставление субсидий по осуществлению отдельных мер пожарной безопасности</t>
  </si>
  <si>
    <t>0510284230</t>
  </si>
  <si>
    <t xml:space="preserve">      Основное мероприятие "Предупреждение происшествий на водных объектах округа"</t>
  </si>
  <si>
    <t>0520100000</t>
  </si>
  <si>
    <t xml:space="preserve">        Расходы на обеспечение деятельности муниципальных учреждений в области безопасности людей на водных объектах</t>
  </si>
  <si>
    <t>0520184210</t>
  </si>
  <si>
    <t xml:space="preserve">            Расходы на выплаты персоналу казенных учреждений</t>
  </si>
  <si>
    <t>110</t>
  </si>
  <si>
    <t xml:space="preserve">            Уплата налогов, сборов и иных платежей</t>
  </si>
  <si>
    <t>850</t>
  </si>
  <si>
    <t xml:space="preserve">      Основное мероприятие "Обеспечение эффективности деятельности повседневных органов управления и оповещения"</t>
  </si>
  <si>
    <t>0530100000</t>
  </si>
  <si>
    <t xml:space="preserve">        Осуществление первичного воинского учета на территориях, где отсутствуют военные комиссариаты</t>
  </si>
  <si>
    <t>0530151180</t>
  </si>
  <si>
    <t xml:space="preserve">          Мобилизационная и вневойсковая подготовка</t>
  </si>
  <si>
    <t>0203</t>
  </si>
  <si>
    <t xml:space="preserve">        Расходы на обеспечение деятельности муниципальных учреждений в области общественной безопасности (ЕДДС)</t>
  </si>
  <si>
    <t>0530184220</t>
  </si>
  <si>
    <t xml:space="preserve">        Техническое обслуживание средств АПК "Безопасный город".</t>
  </si>
  <si>
    <t>0530184640</t>
  </si>
  <si>
    <t xml:space="preserve">    Муниципальная программа "Развитие туризма"</t>
  </si>
  <si>
    <t>0700000000</t>
  </si>
  <si>
    <t xml:space="preserve">      Основное мероприятие Развитие туристско-рекреационного комплекса муниципального образования "Светлогорский район"</t>
  </si>
  <si>
    <t>0700100000</t>
  </si>
  <si>
    <t xml:space="preserve">        Содержание морских пляжей в границах муниципальных образований Калининградской области</t>
  </si>
  <si>
    <t>07001S1380</t>
  </si>
  <si>
    <t xml:space="preserve">      Основное мероприятие Повышение качества туристских услуг</t>
  </si>
  <si>
    <t>0700200000</t>
  </si>
  <si>
    <t xml:space="preserve">        Членские взносы в связи с вступлением Светлогорского городского округа в международную ассоциацию "Cittaslow"</t>
  </si>
  <si>
    <t>0700244003</t>
  </si>
  <si>
    <t xml:space="preserve">            Предоставление платежей, взносов, безвозмездных перечислений субъектам международного права</t>
  </si>
  <si>
    <t>860</t>
  </si>
  <si>
    <t xml:space="preserve">        Субсидия на финансовое обеспечение муниципального задания на оказание услуг в сфере туризма</t>
  </si>
  <si>
    <t>0700284310</t>
  </si>
  <si>
    <t xml:space="preserve">          Другие общегосударственные вопросы</t>
  </si>
  <si>
    <t>0113</t>
  </si>
  <si>
    <t xml:space="preserve">        Проведение иных мероприятий по повышению качества туристских услуг</t>
  </si>
  <si>
    <t>0700284710</t>
  </si>
  <si>
    <t xml:space="preserve">        Создание видеосюжетов о Светлогорском городском округе ГТРК "Калининград".</t>
  </si>
  <si>
    <t>0700284720</t>
  </si>
  <si>
    <t xml:space="preserve">      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</si>
  <si>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0700300000</t>
  </si>
  <si>
    <t xml:space="preserve">        "Реконструкция Лиственничного парка в г. Светлогорск. (грант по программе приграничного сотрудничества)"</t>
  </si>
  <si>
    <t>0700344001</t>
  </si>
  <si>
    <t xml:space="preserve">        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</si>
  <si>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</si>
  <si>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 xml:space="preserve">        Проект "Повышение доступности объектов наследия на велосипеде (VELO ACCESS)"_ Программы приграничного сотрудничества Россия-Литва</t>
  </si>
  <si>
    <t>0700344005</t>
  </si>
  <si>
    <t xml:space="preserve">        Реализация мероприятий в рамках проекта "CBCycle: трансграничные веломаршруты для продвижения и устойчивого использования культурного наследия"</t>
  </si>
  <si>
    <t>0700374010</t>
  </si>
  <si>
    <t xml:space="preserve">        Разработка и осуществление проектов в сфере туризма</t>
  </si>
  <si>
    <t>0700384730</t>
  </si>
  <si>
    <t xml:space="preserve">        Организация и проведение мероприятия "Праздник озера Тихое"</t>
  </si>
  <si>
    <t>0700384780</t>
  </si>
  <si>
    <t xml:space="preserve">    Муниципальная программа "Управление муниципальными финансами"</t>
  </si>
  <si>
    <t>0800000000</t>
  </si>
  <si>
    <t xml:space="preserve">      Основное мероприятие "Обеспечение деятельности отдела по бюджету и финансам Светлогорского городского округа"</t>
  </si>
  <si>
    <t>0810100000</t>
  </si>
  <si>
    <t>0810181140</t>
  </si>
  <si>
    <t xml:space="preserve">  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</si>
  <si>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</si>
  <si>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Основное мероприятие "Автоматизация бюджетного процесса"</t>
  </si>
  <si>
    <t>0820200000</t>
  </si>
  <si>
    <t>0820281140</t>
  </si>
  <si>
    <t xml:space="preserve">    Муниципальная программа "Развитие физической культуры и спорта"</t>
  </si>
  <si>
    <t>1000000000</t>
  </si>
  <si>
    <t xml:space="preserve">      Основное мероприятие "Проведение массовых мероприятий"</t>
  </si>
  <si>
    <t>1010200000</t>
  </si>
  <si>
    <t xml:space="preserve">        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</si>
  <si>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</si>
  <si>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 xml:space="preserve">          Физическая культура</t>
  </si>
  <si>
    <t>1101</t>
  </si>
  <si>
    <t xml:space="preserve">      Основное мероприятие "Развитие спортивной инфраструктуры"</t>
  </si>
  <si>
    <t>1020100000</t>
  </si>
  <si>
    <t xml:space="preserve">        Совершенствование спортивных площадок</t>
  </si>
  <si>
    <t>1020188610</t>
  </si>
  <si>
    <t xml:space="preserve">      Основное мероприятие "Участие сборных команд по видам спорта в спартакиадах муниципальных образований"</t>
  </si>
  <si>
    <t>1030100000</t>
  </si>
  <si>
    <t xml:space="preserve">        Участие сборных команд по видам спорта в спартакиадах муниципальных образований</t>
  </si>
  <si>
    <t>1030188710</t>
  </si>
  <si>
    <t xml:space="preserve">        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</si>
  <si>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</si>
  <si>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 xml:space="preserve">        Приобретение спортивной формы и спортивного инвентаря для 3х сборных команд по видам спорта</t>
  </si>
  <si>
    <t>1030188730</t>
  </si>
  <si>
    <t xml:space="preserve">        Организация участия футбольной сборной в 2 чемпионатах и 2 первенствах Калининградской области по футболу и мини-футболу</t>
  </si>
  <si>
    <t>1030188740</t>
  </si>
  <si>
    <t xml:space="preserve">      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</si>
  <si>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</si>
  <si>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 xml:space="preserve">        Субсидия на финансовое обеспечение муниципального задания МАУ ФОК "Светлогорский"</t>
  </si>
  <si>
    <t>1040188310</t>
  </si>
  <si>
    <t xml:space="preserve">        Субсидия на совершенствование и ремонт инфраструктуры учреждений в области физической культуры</t>
  </si>
  <si>
    <t>1040188330</t>
  </si>
  <si>
    <t xml:space="preserve">        Капитальный ремонт и устройство спортивных объектов муниципальной собственности</t>
  </si>
  <si>
    <t>10401S1340</t>
  </si>
  <si>
    <t xml:space="preserve">          Массовый спорт</t>
  </si>
  <si>
    <t>1102</t>
  </si>
  <si>
    <t xml:space="preserve">    Муниципальная программа "Ремонт автомобильных дорог"</t>
  </si>
  <si>
    <t>1100000000</t>
  </si>
  <si>
    <t xml:space="preserve">      Основное мероприятие "Мероприятия по ремонту улично-дорожной сети на территории г. Светлогорск"</t>
  </si>
  <si>
    <t>1100100000</t>
  </si>
  <si>
    <t xml:space="preserve">        Субсидии на финансовое обеспечение муниципального задания на предоставление муниципальных услуг (выполнение работ) в сфере капитального строительства</t>
  </si>
  <si>
    <t>1100184240</t>
  </si>
  <si>
    <t xml:space="preserve">        Разработка проектной и рабочей документации на капитальный ремонт и ремонт дорог</t>
  </si>
  <si>
    <t>1100184510</t>
  </si>
  <si>
    <t xml:space="preserve">          Дорожное хозяйство (дорожные фонды)</t>
  </si>
  <si>
    <t>0409</t>
  </si>
  <si>
    <t xml:space="preserve">        Капитальный ремонт и ремонт дорог и проездов</t>
  </si>
  <si>
    <t>1100184520</t>
  </si>
  <si>
    <t xml:space="preserve">       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за счет средств местного бюджета</t>
  </si>
  <si>
    <t>11001S1220</t>
  </si>
  <si>
    <t xml:space="preserve">      Основное мероприятие "Реализация мероприятий в рамках Программы приграничного сотрудничества Польша-Россия"</t>
  </si>
  <si>
    <t>1100200000</t>
  </si>
  <si>
    <t xml:space="preserve">        Реализация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</si>
  <si>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1100244590</t>
  </si>
  <si>
    <t xml:space="preserve">    Муниципальная программа "Профилактика правонарушений"</t>
  </si>
  <si>
    <t>1200000000</t>
  </si>
  <si>
    <t xml:space="preserve">      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</si>
  <si>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</si>
  <si>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 xml:space="preserve">        Организация работы комиссий по делам несовершеннолетних и защите их прав</t>
  </si>
  <si>
    <t>1200170720</t>
  </si>
  <si>
    <t xml:space="preserve">        Организация и проведение культурно-массовых мероприятий, акций среди молодёжи</t>
  </si>
  <si>
    <t>1200183810</t>
  </si>
  <si>
    <t xml:space="preserve">        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</si>
  <si>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</si>
  <si>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 xml:space="preserve">    Муниципальная программа "Развитие малого и среднего предпринимательства"</t>
  </si>
  <si>
    <t>1300000000</t>
  </si>
  <si>
    <t xml:space="preserve">      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</si>
  <si>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</si>
  <si>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 xml:space="preserve">        Разработка эскизов информационных конструкций и требований к ним</t>
  </si>
  <si>
    <t>1300181420</t>
  </si>
  <si>
    <t xml:space="preserve">    Муниципальная программа "Капитальный ремонт муниципального жилищного фонда"</t>
  </si>
  <si>
    <t>1500000000</t>
  </si>
  <si>
    <t xml:space="preserve">      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</si>
  <si>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</si>
  <si>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 xml:space="preserve">        Расходы на техническое содержание муниципальных жилых помещений</t>
  </si>
  <si>
    <t>1500185410</t>
  </si>
  <si>
    <t xml:space="preserve">          Жилищное хозяйство</t>
  </si>
  <si>
    <t>0501</t>
  </si>
  <si>
    <t xml:space="preserve">        Оплата взносов на капитальный ремонт за муниципальный фонд в многоквартирных домах</t>
  </si>
  <si>
    <t>1500185430</t>
  </si>
  <si>
    <t xml:space="preserve">        Оплата за содержание (текущий ремонт) муниципального фонда Светлогорского городского округа</t>
  </si>
  <si>
    <t>1500185440</t>
  </si>
  <si>
    <t xml:space="preserve">        Ремонт муниципального жилищного фонда</t>
  </si>
  <si>
    <t>1500185450</t>
  </si>
  <si>
    <t xml:space="preserve">    Муниципальная программа "Газификация муниципального образования"</t>
  </si>
  <si>
    <t>1600000000</t>
  </si>
  <si>
    <t xml:space="preserve">      Основное мероприятие "Повышение уровня газификации муниципального образования "Светлогорский городской округ"</t>
  </si>
  <si>
    <t>1600100000</t>
  </si>
  <si>
    <t xml:space="preserve">        Техническая эксплуатация объектов газоснабжения</t>
  </si>
  <si>
    <t>1600185840</t>
  </si>
  <si>
    <t xml:space="preserve">          Коммунальное хозяйство</t>
  </si>
  <si>
    <t>0502</t>
  </si>
  <si>
    <t xml:space="preserve">        Проектирование систем газоснабжения</t>
  </si>
  <si>
    <t>1600185860</t>
  </si>
  <si>
    <t xml:space="preserve">        Строительство объектов газоснабжения на территории Светлогорского городского округа</t>
  </si>
  <si>
    <t>1600186Г37</t>
  </si>
  <si>
    <t xml:space="preserve">            Бюджетные инвестиции</t>
  </si>
  <si>
    <t>410</t>
  </si>
  <si>
    <t xml:space="preserve">    Муниципальная программа "Повышение безопасности дорожного движения"</t>
  </si>
  <si>
    <t>2100000000</t>
  </si>
  <si>
    <t xml:space="preserve">      Основное мероприятие "Повышение безопасности дорожных условий для движения транспорта и пешеходов"</t>
  </si>
  <si>
    <t>2100200000</t>
  </si>
  <si>
    <t xml:space="preserve">        Ремонт дорожного покрытия и иных сооружений на них</t>
  </si>
  <si>
    <t>2100284530</t>
  </si>
  <si>
    <t xml:space="preserve">        Установка дорожных знаков со стойками</t>
  </si>
  <si>
    <t>2100284540</t>
  </si>
  <si>
    <t xml:space="preserve">        Нанесение дорожной разметки</t>
  </si>
  <si>
    <t>2100284550</t>
  </si>
  <si>
    <t xml:space="preserve">        Ремонт тротуаров</t>
  </si>
  <si>
    <t>2100284560</t>
  </si>
  <si>
    <t xml:space="preserve">        Обеспечение проведения экспертизы и проверки проектно-сметной документации по ремонту тротуаров</t>
  </si>
  <si>
    <t>2100284561</t>
  </si>
  <si>
    <t xml:space="preserve">          Благоустройство</t>
  </si>
  <si>
    <t>0503</t>
  </si>
  <si>
    <t xml:space="preserve">        Устройство новых дорожных ограждений различного типа и их совершенствование</t>
  </si>
  <si>
    <t>2100284570</t>
  </si>
  <si>
    <t xml:space="preserve">        Разработка проекта организации дорожного движения</t>
  </si>
  <si>
    <t>2100284590</t>
  </si>
  <si>
    <t xml:space="preserve">    Муниципальная программа "Благоустройство территории"</t>
  </si>
  <si>
    <t>2200000000</t>
  </si>
  <si>
    <t xml:space="preserve">      Основное мероприятие "Увеличение доли благоустроенных территорий, соответствующих санитарным нормативам по содержанию территорий муниципального образования "Светлогорский городской округ"</t>
  </si>
  <si>
    <t>2200100000</t>
  </si>
  <si>
    <t xml:space="preserve">        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</si>
  <si>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</si>
  <si>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 xml:space="preserve">        Содержание городского пляжа территории Светлогорского городского округа</t>
  </si>
  <si>
    <t>2200185911</t>
  </si>
  <si>
    <t xml:space="preserve">        Содержание и текущий ремонт фонтана на центральной площади Светлогорского городского округа</t>
  </si>
  <si>
    <t>2200185912</t>
  </si>
  <si>
    <t xml:space="preserve">        Создание адаптивного пляжа для маломобильных групп населения и его благоустройство инклюзивными элементами за счет средств резервного фонда Правительства Калининградской области</t>
  </si>
  <si>
    <t>22001S1912</t>
  </si>
  <si>
    <t xml:space="preserve">      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</si>
  <si>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</si>
  <si>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 xml:space="preserve">        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</si>
  <si>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</si>
  <si>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 xml:space="preserve">      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</si>
  <si>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</si>
  <si>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 xml:space="preserve">        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</si>
  <si>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</si>
  <si>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 xml:space="preserve">        Обеспечение мероприятий по организации теплоснабжения, водоснабжения, водоотведения</t>
  </si>
  <si>
    <t>22003S1040</t>
  </si>
  <si>
    <t xml:space="preserve">        Обеспечение мероприятий по организации теплоснабжения</t>
  </si>
  <si>
    <t>22003S1310</t>
  </si>
  <si>
    <t xml:space="preserve">        Финансовое обеспечение мероприятий, направленных на погашение кредиторской задолженности за топливно-энергетические ресурсы, за счет средств резервного фонда Правительства Калининградской области</t>
  </si>
  <si>
    <t>22003S1918</t>
  </si>
  <si>
    <t xml:space="preserve">      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</si>
  <si>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</si>
  <si>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 xml:space="preserve">        Субсидия на предоставление муниципальных услуг (выполнение работ) по высадке и содержанию зеленых насаждений</t>
  </si>
  <si>
    <t>2200485310</t>
  </si>
  <si>
    <t xml:space="preserve">        Комплекс мер по уходу за зелеными насаждениями и элементами благоустройства озелененных территорий</t>
  </si>
  <si>
    <t>2200485932</t>
  </si>
  <si>
    <t xml:space="preserve">        Уборка несанкционированных свалок на территории Светлогорского городского округа</t>
  </si>
  <si>
    <t>2200485933</t>
  </si>
  <si>
    <t xml:space="preserve">        Утилизация биологических отходов на территории Светлогорского городского округа</t>
  </si>
  <si>
    <t>2200485934</t>
  </si>
  <si>
    <t xml:space="preserve">        Компенсационная высадка деревьев на территории Светлогорского городского округа</t>
  </si>
  <si>
    <t>2200485935</t>
  </si>
  <si>
    <t xml:space="preserve">      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</si>
  <si>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</si>
  <si>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 xml:space="preserve">        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</si>
  <si>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</si>
  <si>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 xml:space="preserve">        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</si>
  <si>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</si>
  <si>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 xml:space="preserve">        Субсидии муниципальным организациям на материально-техническое обеспечение деятельности</t>
  </si>
  <si>
    <t>2200585370</t>
  </si>
  <si>
    <t xml:space="preserve">        Приобретение мусорных контейнеров для размещения на территории Светлогорского городского округа</t>
  </si>
  <si>
    <t>2200585941</t>
  </si>
  <si>
    <t xml:space="preserve">        Обустройство мест (площадок) накопления ТКО</t>
  </si>
  <si>
    <t>2200585942</t>
  </si>
  <si>
    <t xml:space="preserve">        Устройство дренажных систем и ливневой канализации на территории Светлогорского городского округа</t>
  </si>
  <si>
    <t>2200585980</t>
  </si>
  <si>
    <t xml:space="preserve">        Обеспечение проведения экспертизы и проверки проектно-сметной документации объектов улично-дорожной сети</t>
  </si>
  <si>
    <t>2200585990</t>
  </si>
  <si>
    <t xml:space="preserve">        Осуществление благоустройства территорий</t>
  </si>
  <si>
    <t>22005S1170</t>
  </si>
  <si>
    <t xml:space="preserve">      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</si>
  <si>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</si>
  <si>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 xml:space="preserve">        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</si>
  <si>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</si>
  <si>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 xml:space="preserve">        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</si>
  <si>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</si>
  <si>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 xml:space="preserve">        Установка и обслуживание биотуалетов на территории Светлогорского городского округа</t>
  </si>
  <si>
    <t>2200685952</t>
  </si>
  <si>
    <t xml:space="preserve">        Приобретение малых архитектурных форм и элементов благоустройства для размещения на территории округа"</t>
  </si>
  <si>
    <t>2200685953</t>
  </si>
  <si>
    <t xml:space="preserve">      Основное мероприятие "Содержание и благоустройство городских захоронений Светлогорского городского округа"</t>
  </si>
  <si>
    <t>2200800000</t>
  </si>
  <si>
    <t xml:space="preserve">        Содержание и благоустройство городских захоронений Светлогорского городского округа</t>
  </si>
  <si>
    <t>2200885960</t>
  </si>
  <si>
    <t xml:space="preserve">      Основное мероприятие "Эксплуатация наружного уличного освещения объектов Светлогорского городского округа"</t>
  </si>
  <si>
    <t>2210100000</t>
  </si>
  <si>
    <t xml:space="preserve">        Оплата электрической энергии наружного уличного освещения в рамках энергосервисного контракта</t>
  </si>
  <si>
    <t>2210185610</t>
  </si>
  <si>
    <t xml:space="preserve">        Оплата электрической энергии уличного освещения</t>
  </si>
  <si>
    <t>2210185620</t>
  </si>
  <si>
    <t xml:space="preserve">        Содержание электроустановок наружного освещения</t>
  </si>
  <si>
    <t>2210185630</t>
  </si>
  <si>
    <t xml:space="preserve">      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</si>
  <si>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</si>
  <si>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 xml:space="preserve">        Капитальный ремонт и ремонт линий электроснабжения</t>
  </si>
  <si>
    <t>2210485660</t>
  </si>
  <si>
    <t xml:space="preserve">      Основное мероприятие "Развитие и модернизация электроснабжения Светлогорского городского округа"</t>
  </si>
  <si>
    <t>2210500000</t>
  </si>
  <si>
    <t xml:space="preserve">        Техническое обслуживание трансформаторных подстанций</t>
  </si>
  <si>
    <t>2210585670</t>
  </si>
  <si>
    <t xml:space="preserve">        Восстановительные работы линий электроснабжения</t>
  </si>
  <si>
    <t>2210585680</t>
  </si>
  <si>
    <t xml:space="preserve">    Муниципальная программа "Формирование современной городской среды"</t>
  </si>
  <si>
    <t>2400000000</t>
  </si>
  <si>
    <t xml:space="preserve">      Основное мероприятие "Комплекс мероприятий по формированию современной городской среды на территории г. Светлогорск"</t>
  </si>
  <si>
    <t>2400100000</t>
  </si>
  <si>
    <t xml:space="preserve">        Благоустройство общественных территорий Светлогорского городского округа.</t>
  </si>
  <si>
    <t>2400181070</t>
  </si>
  <si>
    <t xml:space="preserve">        Поддержка муниципальных программ формирования современной городской среды на дворовые территории</t>
  </si>
  <si>
    <t>24001S1070</t>
  </si>
  <si>
    <t xml:space="preserve">      Региональный проект "Формирование комфортной городской среды"</t>
  </si>
  <si>
    <t>240F200000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</si>
  <si>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</si>
  <si>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240F254240</t>
  </si>
  <si>
    <t xml:space="preserve">          Другие вопросы в области жилищно-коммунального хозяйства</t>
  </si>
  <si>
    <t>0505</t>
  </si>
  <si>
    <t xml:space="preserve">    Муниципальная программа "Программа конкретных дел"</t>
  </si>
  <si>
    <t>2900000000</t>
  </si>
  <si>
    <t xml:space="preserve">      Основное мероприятие "Улучшение транспортного и инженерного обслуживания населения муниципального образования"</t>
  </si>
  <si>
    <t>2900100000</t>
  </si>
  <si>
    <t xml:space="preserve">        Решение вопросов местного значения в сфере жилищно-коммунального хозяйства</t>
  </si>
  <si>
    <t>29001S1120</t>
  </si>
  <si>
    <t xml:space="preserve">    Муниципальная программа "Профилактика терроризма и экстремизма"</t>
  </si>
  <si>
    <t>3000000000</t>
  </si>
  <si>
    <t xml:space="preserve">      Основное мероприятие "Координация деятельности территориальных органов федеральных органов исполнительной власти, органов исполнительной власти субъектов Российской Федерации и администрации муниципального образования "Светлогорский городской округ" по планированию и реализации комплекса мер по профилактике терроризма, минимизации и ликвидации последствий его проявлений"</t>
  </si>
  <si>
    <t>3000100000</t>
  </si>
  <si>
    <t xml:space="preserve">        Реализация комплекса мер по профилактике терроризма, минимизации и ликвидации последствий его проявлений</t>
  </si>
  <si>
    <t>3000184650</t>
  </si>
  <si>
    <t xml:space="preserve">      Основное мероприятие "Координация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организаций"</t>
  </si>
  <si>
    <t>3000200000</t>
  </si>
  <si>
    <t xml:space="preserve">        Координация информационно-пропагандистской, просветительской и разъяснительной работы в молодежной среде, в первую очередь среди обучающихся общеобразовательных организаций</t>
  </si>
  <si>
    <t>3000284660</t>
  </si>
  <si>
    <t xml:space="preserve">      Основное мероприятие "Выполнение антитеррористических мероприятий по обеспечению безопасности объектов, в том числе повышение инженерно-технической защищенности социально значимых объектов",</t>
  </si>
  <si>
    <t>3000300000</t>
  </si>
  <si>
    <t xml:space="preserve">        Выполнение антитеррористических мероприятий по обеспечению безопасности объектов, в том числе повышение инженерно-технической защищенности социально значимых объектов</t>
  </si>
  <si>
    <t>3000384670</t>
  </si>
  <si>
    <t xml:space="preserve">    Непрограммное направление деятельности</t>
  </si>
  <si>
    <t>9900000000</t>
  </si>
  <si>
    <t xml:space="preserve">      Исполнение судебных решений по искам</t>
  </si>
  <si>
    <t>9930100000</t>
  </si>
  <si>
    <t xml:space="preserve">        Расходы по исполнительным листам в соответствии с судебными решениями</t>
  </si>
  <si>
    <t>9930189000</t>
  </si>
  <si>
    <t xml:space="preserve">            Исполнение судебных актов</t>
  </si>
  <si>
    <t>830</t>
  </si>
  <si>
    <t xml:space="preserve">      Функционирование органов местного самоуправления</t>
  </si>
  <si>
    <t>9990100000</t>
  </si>
  <si>
    <t xml:space="preserve">        Государственная регистрация актов гражданского состояния</t>
  </si>
  <si>
    <t>9990159300</t>
  </si>
  <si>
    <t xml:space="preserve">        Депутаты представительного органа муниципального образования</t>
  </si>
  <si>
    <t>9990199110</t>
  </si>
  <si>
    <t xml:space="preserve">  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</si>
  <si>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</si>
  <si>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Руководитель контрольно-счетной комиссия муниципального образования</t>
  </si>
  <si>
    <t>9990199120</t>
  </si>
  <si>
    <t xml:space="preserve">        Глава местной администрации</t>
  </si>
  <si>
    <t>9990199130</t>
  </si>
  <si>
    <t xml:space="preserve">  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</si>
  <si>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</si>
  <si>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Финансовое обеспечение выполнения функций муниципальными органами</t>
  </si>
  <si>
    <t>9990199140</t>
  </si>
  <si>
    <t xml:space="preserve">        Резервные фонды муниципальных образований</t>
  </si>
  <si>
    <t>9990199150</t>
  </si>
  <si>
    <t xml:space="preserve">          Резервные фонды</t>
  </si>
  <si>
    <t>0111</t>
  </si>
  <si>
    <t xml:space="preserve">            Резервные средства</t>
  </si>
  <si>
    <t>870</t>
  </si>
  <si>
    <t xml:space="preserve">      Финансовое обеспечение деятельности муниципальных казенных учреждений</t>
  </si>
  <si>
    <t>9990200000</t>
  </si>
  <si>
    <t xml:space="preserve">        Обеспечение деятельности муниципальных учреждений в области капитального строительства</t>
  </si>
  <si>
    <t>9990299210</t>
  </si>
  <si>
    <t xml:space="preserve">        Обеспечение деятельности муниципальных учреждений в области жилищно-коммунального хозяйства</t>
  </si>
  <si>
    <t>9990299220</t>
  </si>
  <si>
    <t xml:space="preserve">        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</si>
  <si>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</si>
  <si>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 xml:space="preserve">        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</t>
  </si>
  <si>
    <t>9990299240</t>
  </si>
  <si>
    <t xml:space="preserve">        Обеспечение деятельности муниципальных учреждений, обеспечивающих бухгалтерское и хозяйственное обслуживание</t>
  </si>
  <si>
    <t>9990299250</t>
  </si>
  <si>
    <t xml:space="preserve">        Обеспечение деятельности муниципальных учреждений области информационно-коммуникационных технологий и связи</t>
  </si>
  <si>
    <t>9990299260</t>
  </si>
  <si>
    <t xml:space="preserve">        Обеспечение деятельности архивных муниципальных учреждений</t>
  </si>
  <si>
    <t>9990299270</t>
  </si>
  <si>
    <t xml:space="preserve">      Реализация муниципальных функций, связанных с общегосударственным управлением</t>
  </si>
  <si>
    <t>9990400000</t>
  </si>
  <si>
    <t xml:space="preserve">      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</si>
  <si>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</si>
  <si>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 xml:space="preserve">          Судебная система</t>
  </si>
  <si>
    <t>0105</t>
  </si>
  <si>
    <t xml:space="preserve">        Проведение Всероссийской переписи населения 2020 года</t>
  </si>
  <si>
    <t>9990454690</t>
  </si>
  <si>
    <t xml:space="preserve">       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</si>
  <si>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</si>
  <si>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 xml:space="preserve">          Общеэкономические вопросы</t>
  </si>
  <si>
    <t>0401</t>
  </si>
  <si>
    <t xml:space="preserve">        Определение перечня должностных лиц, уполномоченных составлять протоколы об административных правонарушениях</t>
  </si>
  <si>
    <t>9990470730</t>
  </si>
  <si>
    <t xml:space="preserve">        Муниципальная поддержка средств массовой информации</t>
  </si>
  <si>
    <t>9990499410</t>
  </si>
  <si>
    <t xml:space="preserve">          Периодическая печать и издательства</t>
  </si>
  <si>
    <t>1202</t>
  </si>
  <si>
    <t xml:space="preserve">        Формирование уставного фонда муниципальных унитарных предприятий за счет денежных средств</t>
  </si>
  <si>
    <t>9990499420</t>
  </si>
  <si>
    <t xml:space="preserve">        Поддержка муниципальных газет</t>
  </si>
  <si>
    <t>99904S1250</t>
  </si>
  <si>
    <t>ВСЕГО РАСХОДОВ:</t>
  </si>
  <si>
    <t>к решению окружного Совета депутатов муниципального</t>
  </si>
  <si>
    <t>образования "Светлогорский городской округ"</t>
  </si>
  <si>
    <t>Приложение 4</t>
  </si>
  <si>
    <t>Исполнение расходов бюджета по муниципальным программам и непрограммным направлениям деятельности расходов муниципального образования "Светлогорский городской округ" за 2021 год</t>
  </si>
  <si>
    <r>
      <t>"</t>
    </r>
    <r>
      <rPr>
        <u/>
        <sz val="11"/>
        <rFont val="Times New Roman"/>
        <family val="1"/>
        <charset val="204"/>
      </rPr>
      <t xml:space="preserve">      </t>
    </r>
    <r>
      <rPr>
        <sz val="11"/>
        <rFont val="Times New Roman"/>
        <family val="1"/>
        <charset val="204"/>
      </rPr>
      <t xml:space="preserve">" </t>
    </r>
    <r>
      <rPr>
        <u/>
        <sz val="11"/>
        <rFont val="Times New Roman"/>
        <family val="1"/>
        <charset val="204"/>
      </rPr>
      <t xml:space="preserve">                    </t>
    </r>
    <r>
      <rPr>
        <sz val="11"/>
        <rFont val="Times New Roman"/>
        <family val="1"/>
        <charset val="204"/>
      </rPr>
      <t xml:space="preserve"> 2022 г. №</t>
    </r>
    <r>
      <rPr>
        <u/>
        <sz val="11"/>
        <rFont val="Times New Roman"/>
        <family val="1"/>
        <charset val="204"/>
      </rPr>
      <t xml:space="preserve">      </t>
    </r>
    <r>
      <rPr>
        <sz val="11"/>
        <rFont val="Times New Roman"/>
        <family val="1"/>
        <charset val="204"/>
      </rPr>
      <t>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</si>
</sst>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9" x14ac:knownFonts="1">
    <font>
      <sz val="10"/>
      <name val="Arial Cyr"/>
    </font>
    <font>
      <sz val="10"/>
      <name val="Arial Cy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indexed="56"/>
      <name val="Cambria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2"/>
      <color rgb="FF000000"/>
      <name val="Arial Cyr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4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58">
    <xf numFmtId="0" fontId="0" fillId="0" borderId="0"/>
    <xf numFmtId="0" fontId="2" fillId="2" borderId="0"/>
    <xf numFmtId="0" fontId="2" fillId="2" borderId="0"/>
    <xf numFmtId="0" fontId="2" fillId="2" borderId="0"/>
    <xf numFmtId="0" fontId="2" fillId="3" borderId="0"/>
    <xf numFmtId="0" fontId="2" fillId="3" borderId="0"/>
    <xf numFmtId="0" fontId="2" fillId="3" borderId="0"/>
    <xf numFmtId="0" fontId="2" fillId="4" borderId="0"/>
    <xf numFmtId="0" fontId="2" fillId="4" borderId="0"/>
    <xf numFmtId="0" fontId="2" fillId="4" borderId="0"/>
    <xf numFmtId="0" fontId="2" fillId="5" borderId="0"/>
    <xf numFmtId="0" fontId="2" fillId="5" borderId="0"/>
    <xf numFmtId="0" fontId="2" fillId="5" borderId="0"/>
    <xf numFmtId="0" fontId="2" fillId="6" borderId="0"/>
    <xf numFmtId="0" fontId="2" fillId="6" borderId="0"/>
    <xf numFmtId="0" fontId="2" fillId="6" borderId="0"/>
    <xf numFmtId="0" fontId="2" fillId="7" borderId="0"/>
    <xf numFmtId="0" fontId="2" fillId="7" borderId="0"/>
    <xf numFmtId="0" fontId="2" fillId="7" borderId="0"/>
    <xf numFmtId="0" fontId="2" fillId="8" borderId="0"/>
    <xf numFmtId="0" fontId="2" fillId="8" borderId="0"/>
    <xf numFmtId="0" fontId="2" fillId="8" borderId="0"/>
    <xf numFmtId="0" fontId="2" fillId="9" borderId="0"/>
    <xf numFmtId="0" fontId="2" fillId="9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2" fillId="5" borderId="0"/>
    <xf numFmtId="0" fontId="2" fillId="5" borderId="0"/>
    <xf numFmtId="0" fontId="2" fillId="5" borderId="0"/>
    <xf numFmtId="0" fontId="2" fillId="8" borderId="0"/>
    <xf numFmtId="0" fontId="2" fillId="8" borderId="0"/>
    <xf numFmtId="0" fontId="2" fillId="8" borderId="0"/>
    <xf numFmtId="0" fontId="2" fillId="11" borderId="0"/>
    <xf numFmtId="0" fontId="2" fillId="11" borderId="0"/>
    <xf numFmtId="0" fontId="2" fillId="11" borderId="0"/>
    <xf numFmtId="0" fontId="3" fillId="12" borderId="0"/>
    <xf numFmtId="0" fontId="3" fillId="12" borderId="0"/>
    <xf numFmtId="0" fontId="3" fillId="12" borderId="0"/>
    <xf numFmtId="0" fontId="3" fillId="9" borderId="0"/>
    <xf numFmtId="0" fontId="3" fillId="9" borderId="0"/>
    <xf numFmtId="0" fontId="3" fillId="9" borderId="0"/>
    <xf numFmtId="0" fontId="3" fillId="10" borderId="0"/>
    <xf numFmtId="0" fontId="3" fillId="10" borderId="0"/>
    <xf numFmtId="0" fontId="3" fillId="10" borderId="0"/>
    <xf numFmtId="0" fontId="3" fillId="13" borderId="0"/>
    <xf numFmtId="0" fontId="3" fillId="13" borderId="0"/>
    <xf numFmtId="0" fontId="3" fillId="13" borderId="0"/>
    <xf numFmtId="0" fontId="3" fillId="14" borderId="0"/>
    <xf numFmtId="0" fontId="3" fillId="14" borderId="0"/>
    <xf numFmtId="0" fontId="3" fillId="14" borderId="0"/>
    <xf numFmtId="0" fontId="3" fillId="15" borderId="0"/>
    <xf numFmtId="0" fontId="3" fillId="15" borderId="0"/>
    <xf numFmtId="0" fontId="3" fillId="15" borderId="0"/>
    <xf numFmtId="0" fontId="3" fillId="16" borderId="0"/>
    <xf numFmtId="0" fontId="3" fillId="16" borderId="0"/>
    <xf numFmtId="0" fontId="3" fillId="16" borderId="0"/>
    <xf numFmtId="0" fontId="3" fillId="16" borderId="0"/>
    <xf numFmtId="0" fontId="3" fillId="17" borderId="0"/>
    <xf numFmtId="0" fontId="3" fillId="17" borderId="0"/>
    <xf numFmtId="0" fontId="3" fillId="17" borderId="0"/>
    <xf numFmtId="0" fontId="3" fillId="17" borderId="0"/>
    <xf numFmtId="0" fontId="3" fillId="18" borderId="0"/>
    <xf numFmtId="0" fontId="3" fillId="18" borderId="0"/>
    <xf numFmtId="0" fontId="3" fillId="18" borderId="0"/>
    <xf numFmtId="0" fontId="3" fillId="18" borderId="0"/>
    <xf numFmtId="0" fontId="3" fillId="13" borderId="0"/>
    <xf numFmtId="0" fontId="3" fillId="13" borderId="0"/>
    <xf numFmtId="0" fontId="3" fillId="13" borderId="0"/>
    <xf numFmtId="0" fontId="3" fillId="13" borderId="0"/>
    <xf numFmtId="0" fontId="3" fillId="14" borderId="0"/>
    <xf numFmtId="0" fontId="3" fillId="14" borderId="0"/>
    <xf numFmtId="0" fontId="3" fillId="14" borderId="0"/>
    <xf numFmtId="0" fontId="3" fillId="14" borderId="0"/>
    <xf numFmtId="0" fontId="3" fillId="19" borderId="0"/>
    <xf numFmtId="0" fontId="3" fillId="19" borderId="0"/>
    <xf numFmtId="0" fontId="3" fillId="19" borderId="0"/>
    <xf numFmtId="0" fontId="3" fillId="19" borderId="0"/>
    <xf numFmtId="0" fontId="4" fillId="7" borderId="1"/>
    <xf numFmtId="0" fontId="4" fillId="7" borderId="1"/>
    <xf numFmtId="0" fontId="4" fillId="7" borderId="1"/>
    <xf numFmtId="0" fontId="4" fillId="7" borderId="1"/>
    <xf numFmtId="0" fontId="5" fillId="20" borderId="2"/>
    <xf numFmtId="0" fontId="5" fillId="20" borderId="2"/>
    <xf numFmtId="0" fontId="5" fillId="20" borderId="2"/>
    <xf numFmtId="0" fontId="5" fillId="20" borderId="2"/>
    <xf numFmtId="0" fontId="6" fillId="20" borderId="1"/>
    <xf numFmtId="0" fontId="6" fillId="20" borderId="1"/>
    <xf numFmtId="0" fontId="6" fillId="20" borderId="1"/>
    <xf numFmtId="0" fontId="6" fillId="20" borderId="1"/>
    <xf numFmtId="0" fontId="7" fillId="0" borderId="3"/>
    <xf numFmtId="0" fontId="7" fillId="0" borderId="3"/>
    <xf numFmtId="0" fontId="8" fillId="0" borderId="4"/>
    <xf numFmtId="0" fontId="8" fillId="0" borderId="4"/>
    <xf numFmtId="0" fontId="8" fillId="0" borderId="4"/>
    <xf numFmtId="0" fontId="8" fillId="0" borderId="4"/>
    <xf numFmtId="0" fontId="9" fillId="0" borderId="5"/>
    <xf numFmtId="0" fontId="9" fillId="0" borderId="5"/>
    <xf numFmtId="0" fontId="9" fillId="0" borderId="0"/>
    <xf numFmtId="0" fontId="9" fillId="0" borderId="0"/>
    <xf numFmtId="0" fontId="10" fillId="0" borderId="6"/>
    <xf numFmtId="0" fontId="10" fillId="0" borderId="6"/>
    <xf numFmtId="0" fontId="10" fillId="0" borderId="6"/>
    <xf numFmtId="0" fontId="10" fillId="0" borderId="6"/>
    <xf numFmtId="0" fontId="11" fillId="21" borderId="7"/>
    <xf numFmtId="0" fontId="11" fillId="21" borderId="7"/>
    <xf numFmtId="0" fontId="11" fillId="21" borderId="7"/>
    <xf numFmtId="0" fontId="11" fillId="21" borderId="7"/>
    <xf numFmtId="0" fontId="12" fillId="0" borderId="0"/>
    <xf numFmtId="0" fontId="12" fillId="0" borderId="0"/>
    <xf numFmtId="0" fontId="13" fillId="22" borderId="0"/>
    <xf numFmtId="0" fontId="13" fillId="22" borderId="0"/>
    <xf numFmtId="0" fontId="13" fillId="22" borderId="0"/>
    <xf numFmtId="0" fontId="13" fillId="22" borderId="0"/>
    <xf numFmtId="0" fontId="1" fillId="0" borderId="0"/>
    <xf numFmtId="0" fontId="1" fillId="0" borderId="0"/>
    <xf numFmtId="0" fontId="19" fillId="0" borderId="0"/>
    <xf numFmtId="0" fontId="20" fillId="0" borderId="0"/>
    <xf numFmtId="0" fontId="1" fillId="0" borderId="0"/>
    <xf numFmtId="0" fontId="1" fillId="0" borderId="0"/>
    <xf numFmtId="0" fontId="14" fillId="3" borderId="0"/>
    <xf numFmtId="0" fontId="14" fillId="3" borderId="0"/>
    <xf numFmtId="0" fontId="14" fillId="3" borderId="0"/>
    <xf numFmtId="0" fontId="14" fillId="3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23" borderId="8"/>
    <xf numFmtId="0" fontId="1" fillId="23" borderId="8"/>
    <xf numFmtId="0" fontId="1" fillId="23" borderId="8"/>
    <xf numFmtId="0" fontId="1" fillId="23" borderId="8"/>
    <xf numFmtId="0" fontId="16" fillId="0" borderId="9"/>
    <xf numFmtId="0" fontId="16" fillId="0" borderId="9"/>
    <xf numFmtId="0" fontId="16" fillId="0" borderId="9"/>
    <xf numFmtId="0" fontId="16" fillId="0" borderId="9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4" borderId="0"/>
    <xf numFmtId="0" fontId="18" fillId="4" borderId="0"/>
    <xf numFmtId="0" fontId="18" fillId="4" borderId="0"/>
    <xf numFmtId="0" fontId="18" fillId="4" borderId="0"/>
    <xf numFmtId="0" fontId="31" fillId="0" borderId="0">
      <alignment wrapText="1"/>
    </xf>
    <xf numFmtId="0" fontId="31" fillId="0" borderId="0"/>
    <xf numFmtId="0" fontId="33" fillId="0" borderId="0">
      <alignment horizontal="center" wrapText="1"/>
    </xf>
    <xf numFmtId="0" fontId="31" fillId="0" borderId="0">
      <alignment horizontal="right"/>
    </xf>
    <xf numFmtId="0" fontId="31" fillId="0" borderId="29">
      <alignment horizontal="center" vertical="center" wrapText="1"/>
    </xf>
    <xf numFmtId="0" fontId="36" fillId="0" borderId="29">
      <alignment vertical="top" wrapText="1"/>
    </xf>
    <xf numFmtId="1" fontId="31" fillId="0" borderId="29">
      <alignment horizontal="center" vertical="top" shrinkToFit="1"/>
    </xf>
    <xf numFmtId="4" fontId="36" fillId="25" borderId="29">
      <alignment horizontal="right" vertical="top" shrinkToFit="1"/>
    </xf>
    <xf numFmtId="10" fontId="36" fillId="25" borderId="29">
      <alignment horizontal="right" vertical="top" shrinkToFit="1"/>
    </xf>
    <xf numFmtId="0" fontId="36" fillId="0" borderId="29">
      <alignment horizontal="left"/>
    </xf>
    <xf numFmtId="4" fontId="36" fillId="26" borderId="29">
      <alignment horizontal="right" vertical="top" shrinkToFit="1"/>
    </xf>
    <xf numFmtId="10" fontId="36" fillId="26" borderId="29">
      <alignment horizontal="right" vertical="top" shrinkToFit="1"/>
    </xf>
    <xf numFmtId="0" fontId="31" fillId="0" borderId="0">
      <alignment horizontal="left" wrapText="1"/>
    </xf>
  </cellStyleXfs>
  <cellXfs count="152">
    <xf numFmtId="0" fontId="0" fillId="0" borderId="0" xfId="0" applyNumberFormat="1" applyFont="1" applyFill="1" applyBorder="1" applyProtection="1"/>
    <xf numFmtId="49" fontId="24" fillId="0" borderId="0" xfId="0" applyNumberFormat="1" applyFont="1" applyFill="1" applyBorder="1" applyProtection="1"/>
    <xf numFmtId="4" fontId="21" fillId="0" borderId="0" xfId="0" applyNumberFormat="1" applyFont="1" applyFill="1" applyBorder="1" applyProtection="1"/>
    <xf numFmtId="49" fontId="21" fillId="0" borderId="0" xfId="0" applyNumberFormat="1" applyFont="1" applyFill="1" applyBorder="1" applyProtection="1"/>
    <xf numFmtId="49" fontId="24" fillId="0" borderId="0" xfId="0" applyNumberFormat="1" applyFont="1" applyFill="1" applyBorder="1" applyAlignment="1" applyProtection="1">
      <alignment horizontal="left"/>
    </xf>
    <xf numFmtId="49" fontId="25" fillId="0" borderId="0" xfId="0" applyNumberFormat="1" applyFont="1" applyFill="1" applyBorder="1" applyAlignment="1" applyProtection="1">
      <alignment horizontal="left" vertical="center"/>
    </xf>
    <xf numFmtId="49" fontId="24" fillId="0" borderId="0" xfId="0" applyNumberFormat="1" applyFont="1" applyFill="1" applyBorder="1" applyAlignment="1" applyProtection="1">
      <alignment vertical="center"/>
    </xf>
    <xf numFmtId="164" fontId="21" fillId="0" borderId="0" xfId="0" applyNumberFormat="1" applyFont="1" applyFill="1" applyBorder="1" applyProtection="1"/>
    <xf numFmtId="49" fontId="25" fillId="0" borderId="26" xfId="0" applyNumberFormat="1" applyFont="1" applyFill="1" applyBorder="1" applyAlignment="1" applyProtection="1">
      <alignment horizontal="center"/>
    </xf>
    <xf numFmtId="49" fontId="25" fillId="0" borderId="26" xfId="0" applyNumberFormat="1" applyFont="1" applyFill="1" applyBorder="1" applyProtection="1"/>
    <xf numFmtId="49" fontId="24" fillId="0" borderId="25" xfId="0" applyNumberFormat="1" applyFont="1" applyFill="1" applyBorder="1" applyAlignment="1" applyProtection="1">
      <alignment horizontal="center" vertical="center"/>
    </xf>
    <xf numFmtId="49" fontId="24" fillId="0" borderId="12" xfId="0" applyNumberFormat="1" applyFont="1" applyFill="1" applyBorder="1" applyAlignment="1" applyProtection="1">
      <alignment horizontal="center" vertical="center"/>
    </xf>
    <xf numFmtId="49" fontId="24" fillId="0" borderId="21" xfId="0" applyNumberFormat="1" applyFont="1" applyFill="1" applyBorder="1" applyAlignment="1" applyProtection="1">
      <alignment horizontal="center" vertical="center"/>
    </xf>
    <xf numFmtId="49" fontId="24" fillId="0" borderId="16" xfId="0" applyNumberFormat="1" applyFont="1" applyFill="1" applyBorder="1" applyAlignment="1" applyProtection="1">
      <alignment horizontal="center" vertical="center"/>
    </xf>
    <xf numFmtId="4" fontId="24" fillId="0" borderId="13" xfId="0" applyNumberFormat="1" applyFont="1" applyFill="1" applyBorder="1" applyAlignment="1" applyProtection="1">
      <alignment horizontal="right"/>
    </xf>
    <xf numFmtId="4" fontId="24" fillId="0" borderId="17" xfId="0" applyNumberFormat="1" applyFont="1" applyFill="1" applyBorder="1" applyAlignment="1" applyProtection="1">
      <alignment horizontal="right"/>
    </xf>
    <xf numFmtId="49" fontId="21" fillId="0" borderId="0" xfId="0" applyNumberFormat="1" applyFont="1" applyFill="1" applyBorder="1" applyProtection="1"/>
    <xf numFmtId="49" fontId="21" fillId="0" borderId="25" xfId="0" applyNumberFormat="1" applyFont="1" applyFill="1" applyBorder="1" applyAlignment="1" applyProtection="1">
      <alignment horizontal="center" vertical="center" wrapText="1"/>
    </xf>
    <xf numFmtId="49" fontId="21" fillId="0" borderId="12" xfId="0" applyNumberFormat="1" applyFont="1" applyFill="1" applyBorder="1" applyAlignment="1" applyProtection="1">
      <alignment horizontal="center" vertical="center" wrapText="1"/>
    </xf>
    <xf numFmtId="4" fontId="21" fillId="0" borderId="12" xfId="0" applyNumberFormat="1" applyFont="1" applyFill="1" applyBorder="1" applyAlignment="1" applyProtection="1">
      <alignment horizontal="center" vertical="center"/>
    </xf>
    <xf numFmtId="49" fontId="21" fillId="0" borderId="21" xfId="0" applyNumberFormat="1" applyFont="1" applyFill="1" applyBorder="1" applyAlignment="1" applyProtection="1">
      <alignment horizontal="center" vertical="center"/>
    </xf>
    <xf numFmtId="0" fontId="21" fillId="0" borderId="27" xfId="0" applyNumberFormat="1" applyFont="1" applyFill="1" applyBorder="1" applyAlignment="1" applyProtection="1">
      <alignment horizontal="left" vertical="center" wrapText="1" indent="1" shrinkToFit="1"/>
    </xf>
    <xf numFmtId="49" fontId="21" fillId="0" borderId="11" xfId="0" applyNumberFormat="1" applyFont="1" applyFill="1" applyBorder="1" applyAlignment="1" applyProtection="1">
      <alignment horizontal="center" vertical="center"/>
    </xf>
    <xf numFmtId="49" fontId="21" fillId="0" borderId="17" xfId="0" applyNumberFormat="1" applyFont="1" applyFill="1" applyBorder="1" applyAlignment="1" applyProtection="1">
      <alignment horizontal="center" vertical="center"/>
    </xf>
    <xf numFmtId="4" fontId="21" fillId="0" borderId="17" xfId="0" applyNumberFormat="1" applyFont="1" applyFill="1" applyBorder="1" applyAlignment="1" applyProtection="1">
      <alignment horizontal="center" vertical="center"/>
    </xf>
    <xf numFmtId="164" fontId="21" fillId="0" borderId="17" xfId="0" applyNumberFormat="1" applyFont="1" applyFill="1" applyBorder="1" applyAlignment="1" applyProtection="1">
      <alignment horizontal="center" vertical="center"/>
    </xf>
    <xf numFmtId="49" fontId="26" fillId="0" borderId="26" xfId="0" applyNumberFormat="1" applyFont="1" applyFill="1" applyBorder="1" applyAlignment="1" applyProtection="1">
      <alignment vertical="center" wrapText="1"/>
    </xf>
    <xf numFmtId="49" fontId="26" fillId="0" borderId="10" xfId="0" applyNumberFormat="1" applyFont="1" applyFill="1" applyBorder="1" applyAlignment="1" applyProtection="1">
      <alignment horizontal="center" vertical="center"/>
    </xf>
    <xf numFmtId="49" fontId="26" fillId="0" borderId="13" xfId="0" applyNumberFormat="1" applyFont="1" applyFill="1" applyBorder="1" applyAlignment="1" applyProtection="1">
      <alignment horizontal="center" vertical="center"/>
    </xf>
    <xf numFmtId="4" fontId="26" fillId="0" borderId="13" xfId="0" applyNumberFormat="1" applyFont="1" applyFill="1" applyBorder="1" applyAlignment="1" applyProtection="1">
      <alignment horizontal="center" vertical="center"/>
    </xf>
    <xf numFmtId="164" fontId="26" fillId="0" borderId="13" xfId="0" applyNumberFormat="1" applyFont="1" applyFill="1" applyBorder="1" applyAlignment="1" applyProtection="1">
      <alignment horizontal="center" vertical="center"/>
    </xf>
    <xf numFmtId="0" fontId="26" fillId="0" borderId="27" xfId="0" applyNumberFormat="1" applyFont="1" applyFill="1" applyBorder="1" applyAlignment="1" applyProtection="1">
      <alignment horizontal="left" vertical="center" wrapText="1" indent="1" shrinkToFit="1"/>
    </xf>
    <xf numFmtId="49" fontId="26" fillId="0" borderId="11" xfId="0" applyNumberFormat="1" applyFont="1" applyFill="1" applyBorder="1" applyAlignment="1" applyProtection="1">
      <alignment horizontal="center" vertical="center"/>
    </xf>
    <xf numFmtId="4" fontId="26" fillId="0" borderId="17" xfId="0" applyNumberFormat="1" applyFont="1" applyFill="1" applyBorder="1" applyAlignment="1" applyProtection="1">
      <alignment horizontal="center" vertical="center"/>
    </xf>
    <xf numFmtId="164" fontId="26" fillId="0" borderId="17" xfId="0" applyNumberFormat="1" applyFont="1" applyFill="1" applyBorder="1" applyAlignment="1" applyProtection="1">
      <alignment horizontal="center" vertical="center"/>
    </xf>
    <xf numFmtId="49" fontId="23" fillId="0" borderId="17" xfId="0" applyNumberFormat="1" applyFont="1" applyFill="1" applyBorder="1" applyAlignment="1" applyProtection="1">
      <alignment horizontal="center" vertical="center"/>
    </xf>
    <xf numFmtId="49" fontId="21" fillId="0" borderId="0" xfId="0" applyNumberFormat="1" applyFont="1" applyFill="1" applyBorder="1" applyProtection="1"/>
    <xf numFmtId="4" fontId="21" fillId="0" borderId="12" xfId="0" applyNumberFormat="1" applyFont="1" applyFill="1" applyBorder="1" applyAlignment="1" applyProtection="1">
      <alignment horizontal="center" vertical="center" wrapText="1"/>
    </xf>
    <xf numFmtId="164" fontId="21" fillId="0" borderId="12" xfId="0" applyNumberFormat="1" applyFont="1" applyFill="1" applyBorder="1" applyAlignment="1" applyProtection="1">
      <alignment horizontal="center" vertical="center" wrapText="1"/>
    </xf>
    <xf numFmtId="49" fontId="21" fillId="0" borderId="12" xfId="0" applyNumberFormat="1" applyFont="1" applyFill="1" applyBorder="1" applyAlignment="1" applyProtection="1">
      <alignment horizontal="center" vertical="center"/>
    </xf>
    <xf numFmtId="49" fontId="26" fillId="0" borderId="23" xfId="0" applyNumberFormat="1" applyFont="1" applyFill="1" applyBorder="1" applyAlignment="1" applyProtection="1">
      <alignment vertical="center" wrapText="1"/>
    </xf>
    <xf numFmtId="49" fontId="26" fillId="0" borderId="14" xfId="0" applyNumberFormat="1" applyFont="1" applyFill="1" applyBorder="1" applyAlignment="1" applyProtection="1">
      <alignment horizontal="center" vertical="center"/>
    </xf>
    <xf numFmtId="49" fontId="26" fillId="0" borderId="20" xfId="0" applyNumberFormat="1" applyFont="1" applyFill="1" applyBorder="1" applyAlignment="1" applyProtection="1">
      <alignment horizontal="center" vertical="center"/>
    </xf>
    <xf numFmtId="4" fontId="26" fillId="0" borderId="20" xfId="0" applyNumberFormat="1" applyFont="1" applyFill="1" applyBorder="1" applyAlignment="1" applyProtection="1">
      <alignment horizontal="center" vertical="center"/>
    </xf>
    <xf numFmtId="164" fontId="26" fillId="0" borderId="20" xfId="0" applyNumberFormat="1" applyFont="1" applyFill="1" applyBorder="1" applyAlignment="1" applyProtection="1">
      <alignment horizontal="center" vertical="center"/>
    </xf>
    <xf numFmtId="4" fontId="21" fillId="0" borderId="13" xfId="0" applyNumberFormat="1" applyFont="1" applyFill="1" applyBorder="1" applyAlignment="1" applyProtection="1">
      <alignment horizontal="right"/>
    </xf>
    <xf numFmtId="49" fontId="21" fillId="0" borderId="24" xfId="0" applyNumberFormat="1" applyFont="1" applyFill="1" applyBorder="1" applyAlignment="1" applyProtection="1">
      <alignment vertical="center" wrapText="1"/>
    </xf>
    <xf numFmtId="49" fontId="21" fillId="0" borderId="18" xfId="0" applyNumberFormat="1" applyFont="1" applyFill="1" applyBorder="1" applyAlignment="1" applyProtection="1">
      <alignment horizontal="center" vertical="center"/>
    </xf>
    <xf numFmtId="49" fontId="21" fillId="0" borderId="19" xfId="0" applyNumberFormat="1" applyFont="1" applyFill="1" applyBorder="1" applyAlignment="1" applyProtection="1">
      <alignment horizontal="center" vertical="center"/>
    </xf>
    <xf numFmtId="4" fontId="21" fillId="0" borderId="19" xfId="0" applyNumberFormat="1" applyFont="1" applyFill="1" applyBorder="1" applyAlignment="1" applyProtection="1">
      <alignment horizontal="center" vertical="center"/>
    </xf>
    <xf numFmtId="164" fontId="21" fillId="0" borderId="19" xfId="0" applyNumberFormat="1" applyFont="1" applyFill="1" applyBorder="1" applyAlignment="1" applyProtection="1">
      <alignment horizontal="center" vertical="center"/>
    </xf>
    <xf numFmtId="4" fontId="21" fillId="0" borderId="17" xfId="0" applyNumberFormat="1" applyFont="1" applyFill="1" applyBorder="1" applyAlignment="1" applyProtection="1">
      <alignment horizontal="right"/>
    </xf>
    <xf numFmtId="49" fontId="21" fillId="0" borderId="24" xfId="0" applyNumberFormat="1" applyFont="1" applyFill="1" applyBorder="1" applyAlignment="1" applyProtection="1">
      <alignment vertical="center" wrapText="1" shrinkToFit="1"/>
    </xf>
    <xf numFmtId="4" fontId="21" fillId="0" borderId="12" xfId="0" applyNumberFormat="1" applyFont="1" applyFill="1" applyBorder="1" applyAlignment="1" applyProtection="1">
      <alignment horizontal="right"/>
    </xf>
    <xf numFmtId="0" fontId="21" fillId="0" borderId="12" xfId="0" applyNumberFormat="1" applyFont="1" applyFill="1" applyBorder="1" applyAlignment="1" applyProtection="1">
      <alignment horizontal="left" vertical="center" wrapText="1" indent="2"/>
    </xf>
    <xf numFmtId="49" fontId="21" fillId="0" borderId="0" xfId="0" applyNumberFormat="1" applyFont="1" applyFill="1" applyBorder="1" applyAlignment="1" applyProtection="1">
      <alignment horizontal="center" vertical="center"/>
    </xf>
    <xf numFmtId="49" fontId="21" fillId="0" borderId="0" xfId="0" applyNumberFormat="1" applyFont="1" applyFill="1" applyBorder="1" applyAlignment="1" applyProtection="1">
      <alignment horizontal="center"/>
    </xf>
    <xf numFmtId="4" fontId="21" fillId="0" borderId="0" xfId="0" applyNumberFormat="1" applyFont="1" applyFill="1" applyBorder="1" applyAlignment="1" applyProtection="1">
      <alignment horizontal="center"/>
    </xf>
    <xf numFmtId="164" fontId="21" fillId="0" borderId="0" xfId="0" applyNumberFormat="1" applyFont="1" applyFill="1" applyBorder="1" applyAlignment="1" applyProtection="1">
      <alignment horizontal="center"/>
    </xf>
    <xf numFmtId="4" fontId="21" fillId="0" borderId="21" xfId="0" applyNumberFormat="1" applyFont="1" applyFill="1" applyBorder="1" applyAlignment="1" applyProtection="1">
      <alignment horizontal="right"/>
    </xf>
    <xf numFmtId="4" fontId="21" fillId="0" borderId="16" xfId="0" applyNumberFormat="1" applyFont="1" applyFill="1" applyBorder="1" applyAlignment="1" applyProtection="1">
      <alignment horizontal="right"/>
    </xf>
    <xf numFmtId="49" fontId="21" fillId="0" borderId="0" xfId="0" applyNumberFormat="1" applyFont="1" applyFill="1" applyBorder="1" applyAlignment="1" applyProtection="1">
      <alignment vertical="center" wrapText="1"/>
    </xf>
    <xf numFmtId="4" fontId="21" fillId="0" borderId="0" xfId="0" applyNumberFormat="1" applyFont="1" applyFill="1" applyBorder="1" applyAlignment="1" applyProtection="1">
      <alignment horizontal="center" vertical="center"/>
    </xf>
    <xf numFmtId="164" fontId="21" fillId="0" borderId="0" xfId="0" applyNumberFormat="1" applyFont="1" applyFill="1" applyBorder="1" applyAlignment="1" applyProtection="1">
      <alignment horizontal="center" vertical="center"/>
    </xf>
    <xf numFmtId="4" fontId="21" fillId="0" borderId="0" xfId="0" applyNumberFormat="1" applyFont="1" applyFill="1" applyBorder="1" applyAlignment="1" applyProtection="1">
      <alignment horizontal="right" vertical="center"/>
    </xf>
    <xf numFmtId="49" fontId="21" fillId="0" borderId="0" xfId="0" applyNumberFormat="1" applyFont="1" applyFill="1" applyBorder="1" applyAlignment="1" applyProtection="1">
      <alignment vertical="center"/>
    </xf>
    <xf numFmtId="4" fontId="21" fillId="0" borderId="0" xfId="0" applyNumberFormat="1" applyFont="1" applyFill="1" applyBorder="1" applyAlignment="1" applyProtection="1">
      <alignment vertical="center"/>
    </xf>
    <xf numFmtId="164" fontId="21" fillId="0" borderId="0" xfId="0" applyNumberFormat="1" applyFont="1" applyFill="1" applyBorder="1" applyAlignment="1" applyProtection="1">
      <alignment vertical="center"/>
    </xf>
    <xf numFmtId="49" fontId="21" fillId="0" borderId="0" xfId="0" applyNumberFormat="1" applyFont="1" applyFill="1" applyBorder="1" applyProtection="1"/>
    <xf numFmtId="49" fontId="29" fillId="0" borderId="0" xfId="0" applyNumberFormat="1" applyFont="1" applyFill="1" applyBorder="1" applyAlignment="1" applyProtection="1">
      <alignment horizontal="center"/>
    </xf>
    <xf numFmtId="49" fontId="27" fillId="0" borderId="0" xfId="0" applyNumberFormat="1" applyFont="1" applyFill="1" applyBorder="1" applyProtection="1"/>
    <xf numFmtId="4" fontId="27" fillId="0" borderId="0" xfId="0" applyNumberFormat="1" applyFont="1" applyFill="1" applyBorder="1" applyProtection="1"/>
    <xf numFmtId="49" fontId="27" fillId="0" borderId="0" xfId="0" applyNumberFormat="1" applyFont="1" applyFill="1" applyBorder="1" applyAlignment="1" applyProtection="1">
      <alignment horizontal="center"/>
    </xf>
    <xf numFmtId="49" fontId="27" fillId="0" borderId="0" xfId="0" applyNumberFormat="1" applyFont="1" applyFill="1" applyBorder="1" applyAlignment="1" applyProtection="1"/>
    <xf numFmtId="0" fontId="32" fillId="0" borderId="0" xfId="145" applyFont="1" applyAlignment="1"/>
    <xf numFmtId="0" fontId="32" fillId="0" borderId="0" xfId="146" applyFont="1"/>
    <xf numFmtId="0" fontId="27" fillId="0" borderId="0" xfId="0" applyFont="1" applyProtection="1">
      <protection locked="0"/>
    </xf>
    <xf numFmtId="0" fontId="32" fillId="0" borderId="29" xfId="149" applyFont="1">
      <alignment horizontal="center" vertical="center" wrapText="1"/>
    </xf>
    <xf numFmtId="4" fontId="32" fillId="0" borderId="29" xfId="149" applyNumberFormat="1" applyFont="1">
      <alignment horizontal="center" vertical="center" wrapText="1"/>
    </xf>
    <xf numFmtId="164" fontId="32" fillId="0" borderId="29" xfId="149" applyNumberFormat="1" applyFont="1">
      <alignment horizontal="center" vertical="center" wrapText="1"/>
    </xf>
    <xf numFmtId="49" fontId="34" fillId="0" borderId="29" xfId="149" applyNumberFormat="1" applyFont="1">
      <alignment horizontal="center" vertical="center" wrapText="1"/>
    </xf>
    <xf numFmtId="0" fontId="34" fillId="0" borderId="29" xfId="149" applyFont="1">
      <alignment horizontal="center" vertical="center" wrapText="1"/>
    </xf>
    <xf numFmtId="0" fontId="35" fillId="0" borderId="0" xfId="0" applyFont="1" applyProtection="1">
      <protection locked="0"/>
    </xf>
    <xf numFmtId="0" fontId="37" fillId="0" borderId="29" xfId="150" applyFont="1">
      <alignment vertical="top" wrapText="1"/>
    </xf>
    <xf numFmtId="1" fontId="37" fillId="0" borderId="29" xfId="151" applyFont="1">
      <alignment horizontal="center" vertical="top" shrinkToFit="1"/>
    </xf>
    <xf numFmtId="4" fontId="37" fillId="0" borderId="29" xfId="151" applyNumberFormat="1" applyFont="1">
      <alignment horizontal="center" vertical="top" shrinkToFit="1"/>
    </xf>
    <xf numFmtId="164" fontId="37" fillId="0" borderId="29" xfId="151" applyNumberFormat="1" applyFont="1">
      <alignment horizontal="center" vertical="top" shrinkToFit="1"/>
    </xf>
    <xf numFmtId="4" fontId="37" fillId="25" borderId="29" xfId="152" applyFont="1">
      <alignment horizontal="right" vertical="top" shrinkToFit="1"/>
    </xf>
    <xf numFmtId="10" fontId="37" fillId="25" borderId="29" xfId="153" applyFont="1">
      <alignment horizontal="right" vertical="top" shrinkToFit="1"/>
    </xf>
    <xf numFmtId="0" fontId="32" fillId="0" borderId="29" xfId="150" applyFont="1">
      <alignment vertical="top" wrapText="1"/>
    </xf>
    <xf numFmtId="1" fontId="32" fillId="0" borderId="29" xfId="151" applyFont="1">
      <alignment horizontal="center" vertical="top" shrinkToFit="1"/>
    </xf>
    <xf numFmtId="4" fontId="32" fillId="0" borderId="29" xfId="151" applyNumberFormat="1" applyFont="1">
      <alignment horizontal="center" vertical="top" shrinkToFit="1"/>
    </xf>
    <xf numFmtId="164" fontId="32" fillId="0" borderId="29" xfId="151" applyNumberFormat="1" applyFont="1">
      <alignment horizontal="center" vertical="top" shrinkToFit="1"/>
    </xf>
    <xf numFmtId="4" fontId="32" fillId="25" borderId="29" xfId="152" applyFont="1">
      <alignment horizontal="right" vertical="top" shrinkToFit="1"/>
    </xf>
    <xf numFmtId="10" fontId="32" fillId="25" borderId="29" xfId="153" applyFont="1">
      <alignment horizontal="right" vertical="top" shrinkToFit="1"/>
    </xf>
    <xf numFmtId="4" fontId="37" fillId="0" borderId="29" xfId="154" applyNumberFormat="1" applyFont="1" applyAlignment="1">
      <alignment horizontal="center"/>
    </xf>
    <xf numFmtId="4" fontId="37" fillId="26" borderId="29" xfId="155" applyFont="1">
      <alignment horizontal="right" vertical="top" shrinkToFit="1"/>
    </xf>
    <xf numFmtId="10" fontId="37" fillId="26" borderId="29" xfId="156" applyFont="1">
      <alignment horizontal="right" vertical="top" shrinkToFit="1"/>
    </xf>
    <xf numFmtId="4" fontId="32" fillId="0" borderId="0" xfId="146" applyNumberFormat="1" applyFont="1" applyAlignment="1">
      <alignment horizontal="center"/>
    </xf>
    <xf numFmtId="164" fontId="32" fillId="0" borderId="0" xfId="146" applyNumberFormat="1" applyFont="1"/>
    <xf numFmtId="0" fontId="32" fillId="0" borderId="0" xfId="157" applyFont="1">
      <alignment horizontal="left" wrapText="1"/>
    </xf>
    <xf numFmtId="4" fontId="27" fillId="0" borderId="0" xfId="0" applyNumberFormat="1" applyFont="1" applyAlignment="1" applyProtection="1">
      <alignment horizontal="center"/>
      <protection locked="0"/>
    </xf>
    <xf numFmtId="164" fontId="27" fillId="0" borderId="0" xfId="0" applyNumberFormat="1" applyFont="1" applyProtection="1">
      <protection locked="0"/>
    </xf>
    <xf numFmtId="49" fontId="24" fillId="0" borderId="12" xfId="0" applyNumberFormat="1" applyFont="1" applyFill="1" applyBorder="1" applyAlignment="1" applyProtection="1">
      <alignment horizontal="center" vertical="center" wrapText="1"/>
    </xf>
    <xf numFmtId="4" fontId="25" fillId="0" borderId="17" xfId="0" applyNumberFormat="1" applyFont="1" applyFill="1" applyBorder="1" applyAlignment="1" applyProtection="1">
      <alignment horizontal="right"/>
    </xf>
    <xf numFmtId="4" fontId="26" fillId="0" borderId="0" xfId="0" applyNumberFormat="1" applyFont="1" applyFill="1" applyBorder="1" applyProtection="1"/>
    <xf numFmtId="49" fontId="26" fillId="0" borderId="0" xfId="0" applyNumberFormat="1" applyFont="1" applyFill="1" applyBorder="1" applyProtection="1"/>
    <xf numFmtId="4" fontId="24" fillId="24" borderId="0" xfId="0" applyNumberFormat="1" applyFont="1" applyFill="1" applyBorder="1" applyAlignment="1" applyProtection="1">
      <alignment horizontal="right"/>
    </xf>
    <xf numFmtId="4" fontId="24" fillId="0" borderId="0" xfId="0" applyNumberFormat="1" applyFont="1" applyFill="1" applyBorder="1" applyAlignment="1" applyProtection="1">
      <alignment vertical="center"/>
    </xf>
    <xf numFmtId="4" fontId="24" fillId="0" borderId="20" xfId="0" applyNumberFormat="1" applyFont="1" applyFill="1" applyBorder="1" applyAlignment="1" applyProtection="1">
      <alignment horizontal="right"/>
    </xf>
    <xf numFmtId="49" fontId="24" fillId="0" borderId="0" xfId="0" applyNumberFormat="1" applyFont="1" applyFill="1" applyBorder="1" applyAlignment="1" applyProtection="1">
      <alignment vertical="center"/>
    </xf>
    <xf numFmtId="164" fontId="24" fillId="0" borderId="0" xfId="0" applyNumberFormat="1" applyFont="1" applyFill="1" applyBorder="1" applyAlignment="1" applyProtection="1">
      <alignment vertical="center"/>
    </xf>
    <xf numFmtId="4" fontId="26" fillId="0" borderId="17" xfId="0" applyNumberFormat="1" applyFont="1" applyFill="1" applyBorder="1" applyAlignment="1" applyProtection="1">
      <alignment horizontal="center" vertical="center" wrapText="1"/>
    </xf>
    <xf numFmtId="164" fontId="26" fillId="0" borderId="17" xfId="0" applyNumberFormat="1" applyFont="1" applyFill="1" applyBorder="1" applyAlignment="1" applyProtection="1">
      <alignment horizontal="center" vertical="center" wrapText="1"/>
    </xf>
    <xf numFmtId="49" fontId="21" fillId="0" borderId="17" xfId="0" applyNumberFormat="1" applyFont="1" applyFill="1" applyBorder="1" applyAlignment="1" applyProtection="1">
      <alignment horizontal="center" vertical="center" wrapText="1"/>
    </xf>
    <xf numFmtId="4" fontId="21" fillId="0" borderId="17" xfId="0" applyNumberFormat="1" applyFont="1" applyFill="1" applyBorder="1" applyAlignment="1" applyProtection="1">
      <alignment horizontal="center" vertical="center" wrapText="1"/>
    </xf>
    <xf numFmtId="164" fontId="21" fillId="0" borderId="17" xfId="0" applyNumberFormat="1" applyFont="1" applyFill="1" applyBorder="1" applyAlignment="1" applyProtection="1">
      <alignment horizontal="center" vertical="center" wrapText="1"/>
    </xf>
    <xf numFmtId="49" fontId="21" fillId="24" borderId="22" xfId="0" applyNumberFormat="1" applyFont="1" applyFill="1" applyBorder="1" applyAlignment="1" applyProtection="1">
      <alignment vertical="center" wrapText="1"/>
    </xf>
    <xf numFmtId="49" fontId="21" fillId="24" borderId="22" xfId="0" applyNumberFormat="1" applyFont="1" applyFill="1" applyBorder="1" applyAlignment="1" applyProtection="1">
      <alignment horizontal="center" vertical="center"/>
    </xf>
    <xf numFmtId="49" fontId="21" fillId="24" borderId="0" xfId="0" applyNumberFormat="1" applyFont="1" applyFill="1" applyBorder="1" applyAlignment="1" applyProtection="1">
      <alignment horizontal="center" vertical="center"/>
    </xf>
    <xf numFmtId="4" fontId="21" fillId="24" borderId="0" xfId="0" applyNumberFormat="1" applyFont="1" applyFill="1" applyBorder="1" applyAlignment="1" applyProtection="1">
      <alignment horizontal="center" vertical="center"/>
    </xf>
    <xf numFmtId="164" fontId="21" fillId="24" borderId="0" xfId="0" applyNumberFormat="1" applyFont="1" applyFill="1" applyBorder="1" applyAlignment="1" applyProtection="1">
      <alignment horizontal="center" vertical="center"/>
    </xf>
    <xf numFmtId="49" fontId="26" fillId="0" borderId="28" xfId="0" applyNumberFormat="1" applyFont="1" applyFill="1" applyBorder="1" applyAlignment="1" applyProtection="1">
      <alignment vertical="center" wrapText="1"/>
    </xf>
    <xf numFmtId="49" fontId="21" fillId="0" borderId="14" xfId="0" applyNumberFormat="1" applyFont="1" applyFill="1" applyBorder="1" applyAlignment="1" applyProtection="1">
      <alignment horizontal="center" vertical="center"/>
    </xf>
    <xf numFmtId="49" fontId="21" fillId="0" borderId="15" xfId="0" applyNumberFormat="1" applyFont="1" applyFill="1" applyBorder="1" applyAlignment="1" applyProtection="1">
      <alignment horizontal="center" vertical="center"/>
    </xf>
    <xf numFmtId="4" fontId="21" fillId="0" borderId="15" xfId="0" applyNumberFormat="1" applyFont="1" applyFill="1" applyBorder="1" applyAlignment="1" applyProtection="1">
      <alignment horizontal="center" vertical="center"/>
    </xf>
    <xf numFmtId="164" fontId="21" fillId="0" borderId="15" xfId="0" applyNumberFormat="1" applyFont="1" applyFill="1" applyBorder="1" applyAlignment="1" applyProtection="1">
      <alignment horizontal="center" vertical="center"/>
    </xf>
    <xf numFmtId="49" fontId="23" fillId="0" borderId="17" xfId="0" applyNumberFormat="1" applyFont="1" applyFill="1" applyBorder="1" applyAlignment="1" applyProtection="1">
      <alignment horizontal="center" vertical="center" wrapText="1"/>
    </xf>
    <xf numFmtId="49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49" fontId="26" fillId="0" borderId="0" xfId="0" applyNumberFormat="1" applyFont="1" applyFill="1" applyBorder="1" applyAlignment="1" applyProtection="1">
      <alignment horizontal="right" vertical="top" wrapText="1"/>
    </xf>
    <xf numFmtId="49" fontId="21" fillId="0" borderId="0" xfId="0" applyNumberFormat="1" applyFont="1" applyFill="1" applyBorder="1" applyProtection="1"/>
    <xf numFmtId="49" fontId="22" fillId="0" borderId="0" xfId="0" applyNumberFormat="1" applyFont="1" applyAlignment="1">
      <alignment horizontal="left"/>
    </xf>
    <xf numFmtId="49" fontId="27" fillId="0" borderId="26" xfId="0" applyNumberFormat="1" applyFont="1" applyFill="1" applyBorder="1" applyAlignment="1" applyProtection="1">
      <alignment horizontal="right"/>
    </xf>
    <xf numFmtId="0" fontId="27" fillId="0" borderId="26" xfId="0" applyNumberFormat="1" applyFont="1" applyFill="1" applyBorder="1" applyAlignment="1" applyProtection="1">
      <alignment horizontal="right"/>
    </xf>
    <xf numFmtId="49" fontId="27" fillId="0" borderId="0" xfId="0" applyNumberFormat="1" applyFont="1" applyAlignment="1">
      <alignment horizontal="right" wrapText="1"/>
    </xf>
    <xf numFmtId="0" fontId="27" fillId="0" borderId="0" xfId="0" applyFont="1" applyAlignment="1">
      <alignment horizontal="right" wrapText="1"/>
    </xf>
    <xf numFmtId="49" fontId="22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49" fontId="25" fillId="0" borderId="0" xfId="0" applyNumberFormat="1" applyFont="1" applyFill="1" applyBorder="1" applyAlignment="1" applyProtection="1">
      <alignment horizontal="right" vertical="top" wrapText="1"/>
    </xf>
    <xf numFmtId="49" fontId="24" fillId="0" borderId="0" xfId="0" applyNumberFormat="1" applyFont="1" applyFill="1" applyBorder="1" applyAlignment="1" applyProtection="1">
      <alignment vertical="center"/>
    </xf>
    <xf numFmtId="49" fontId="28" fillId="0" borderId="26" xfId="0" applyNumberFormat="1" applyFont="1" applyFill="1" applyBorder="1" applyAlignment="1" applyProtection="1">
      <alignment horizontal="left" vertical="center"/>
    </xf>
    <xf numFmtId="0" fontId="32" fillId="0" borderId="0" xfId="148" applyFont="1">
      <alignment horizontal="right"/>
    </xf>
    <xf numFmtId="0" fontId="37" fillId="0" borderId="29" xfId="154" applyFont="1">
      <alignment horizontal="left"/>
    </xf>
    <xf numFmtId="0" fontId="32" fillId="0" borderId="0" xfId="157" applyFont="1">
      <alignment horizontal="left" wrapText="1"/>
    </xf>
    <xf numFmtId="0" fontId="27" fillId="0" borderId="0" xfId="0" applyFont="1" applyAlignment="1" applyProtection="1">
      <alignment horizontal="right" wrapText="1"/>
      <protection locked="0"/>
    </xf>
    <xf numFmtId="0" fontId="0" fillId="0" borderId="0" xfId="0" applyNumberFormat="1" applyFont="1" applyFill="1" applyBorder="1" applyAlignment="1" applyProtection="1">
      <alignment horizontal="right" wrapText="1"/>
    </xf>
    <xf numFmtId="0" fontId="27" fillId="0" borderId="0" xfId="0" applyFont="1" applyAlignment="1" applyProtection="1">
      <alignment wrapText="1"/>
      <protection locked="0"/>
    </xf>
    <xf numFmtId="0" fontId="0" fillId="0" borderId="0" xfId="0" applyNumberFormat="1" applyFont="1" applyFill="1" applyBorder="1" applyAlignment="1" applyProtection="1">
      <alignment wrapText="1"/>
    </xf>
    <xf numFmtId="0" fontId="22" fillId="0" borderId="0" xfId="0" applyFont="1" applyAlignment="1" applyProtection="1">
      <alignment horizontal="center" vertical="center" wrapText="1"/>
      <protection locked="0"/>
    </xf>
    <xf numFmtId="0" fontId="38" fillId="0" borderId="0" xfId="0" applyNumberFormat="1" applyFont="1" applyFill="1" applyBorder="1" applyAlignment="1" applyProtection="1">
      <alignment horizontal="center" vertical="center" wrapText="1"/>
    </xf>
    <xf numFmtId="49" fontId="21" fillId="0" borderId="0" xfId="0" applyNumberFormat="1" applyFont="1" applyFill="1" applyBorder="1" applyAlignment="1" applyProtection="1">
      <alignment vertical="center"/>
    </xf>
  </cellXfs>
  <cellStyles count="158">
    <cellStyle name="20% - Акцент1 2" xfId="1" xr:uid="{00000000-0005-0000-0000-000000000000}"/>
    <cellStyle name="20% - Акцент1 3" xfId="2" xr:uid="{00000000-0005-0000-0000-000001000000}"/>
    <cellStyle name="20% - Акцент1 4" xfId="3" xr:uid="{00000000-0005-0000-0000-000002000000}"/>
    <cellStyle name="20% - Акцент2 2" xfId="4" xr:uid="{00000000-0005-0000-0000-000003000000}"/>
    <cellStyle name="20% - Акцент2 3" xfId="5" xr:uid="{00000000-0005-0000-0000-000004000000}"/>
    <cellStyle name="20% - Акцент2 4" xfId="6" xr:uid="{00000000-0005-0000-0000-000005000000}"/>
    <cellStyle name="20% - Акцент3 2" xfId="7" xr:uid="{00000000-0005-0000-0000-000006000000}"/>
    <cellStyle name="20% - Акцент3 3" xfId="8" xr:uid="{00000000-0005-0000-0000-000007000000}"/>
    <cellStyle name="20% - Акцент3 4" xfId="9" xr:uid="{00000000-0005-0000-0000-000008000000}"/>
    <cellStyle name="20% - Акцент4 2" xfId="10" xr:uid="{00000000-0005-0000-0000-000009000000}"/>
    <cellStyle name="20% - Акцент4 3" xfId="11" xr:uid="{00000000-0005-0000-0000-00000A000000}"/>
    <cellStyle name="20% - Акцент4 4" xfId="12" xr:uid="{00000000-0005-0000-0000-00000B000000}"/>
    <cellStyle name="20% - Акцент5 2" xfId="13" xr:uid="{00000000-0005-0000-0000-00000C000000}"/>
    <cellStyle name="20% - Акцент5 3" xfId="14" xr:uid="{00000000-0005-0000-0000-00000D000000}"/>
    <cellStyle name="20% - Акцент5 4" xfId="15" xr:uid="{00000000-0005-0000-0000-00000E000000}"/>
    <cellStyle name="20% - Акцент6 2" xfId="16" xr:uid="{00000000-0005-0000-0000-00000F000000}"/>
    <cellStyle name="20% - Акцент6 3" xfId="17" xr:uid="{00000000-0005-0000-0000-000010000000}"/>
    <cellStyle name="20% - Акцент6 4" xfId="18" xr:uid="{00000000-0005-0000-0000-000011000000}"/>
    <cellStyle name="40% - Акцент1 2" xfId="19" xr:uid="{00000000-0005-0000-0000-000012000000}"/>
    <cellStyle name="40% - Акцент1 3" xfId="20" xr:uid="{00000000-0005-0000-0000-000013000000}"/>
    <cellStyle name="40% - Акцент1 4" xfId="21" xr:uid="{00000000-0005-0000-0000-000014000000}"/>
    <cellStyle name="40% - Акцент2 2" xfId="22" xr:uid="{00000000-0005-0000-0000-000015000000}"/>
    <cellStyle name="40% - Акцент2 3" xfId="23" xr:uid="{00000000-0005-0000-0000-000016000000}"/>
    <cellStyle name="40% - Акцент2 4" xfId="24" xr:uid="{00000000-0005-0000-0000-000017000000}"/>
    <cellStyle name="40% - Акцент3 2" xfId="25" xr:uid="{00000000-0005-0000-0000-000018000000}"/>
    <cellStyle name="40% - Акцент3 3" xfId="26" xr:uid="{00000000-0005-0000-0000-000019000000}"/>
    <cellStyle name="40% - Акцент3 4" xfId="27" xr:uid="{00000000-0005-0000-0000-00001A000000}"/>
    <cellStyle name="40% - Акцент4 2" xfId="28" xr:uid="{00000000-0005-0000-0000-00001B000000}"/>
    <cellStyle name="40% - Акцент4 3" xfId="29" xr:uid="{00000000-0005-0000-0000-00001C000000}"/>
    <cellStyle name="40% - Акцент4 4" xfId="30" xr:uid="{00000000-0005-0000-0000-00001D000000}"/>
    <cellStyle name="40% - Акцент5 2" xfId="31" xr:uid="{00000000-0005-0000-0000-00001E000000}"/>
    <cellStyle name="40% - Акцент5 3" xfId="32" xr:uid="{00000000-0005-0000-0000-00001F000000}"/>
    <cellStyle name="40% - Акцент5 4" xfId="33" xr:uid="{00000000-0005-0000-0000-000020000000}"/>
    <cellStyle name="40% - Акцент6 2" xfId="34" xr:uid="{00000000-0005-0000-0000-000021000000}"/>
    <cellStyle name="40% - Акцент6 3" xfId="35" xr:uid="{00000000-0005-0000-0000-000022000000}"/>
    <cellStyle name="40% - Акцент6 4" xfId="36" xr:uid="{00000000-0005-0000-0000-000023000000}"/>
    <cellStyle name="60% - Акцент1 2" xfId="37" xr:uid="{00000000-0005-0000-0000-000024000000}"/>
    <cellStyle name="60% - Акцент1 3" xfId="38" xr:uid="{00000000-0005-0000-0000-000025000000}"/>
    <cellStyle name="60% - Акцент1 4" xfId="39" xr:uid="{00000000-0005-0000-0000-000026000000}"/>
    <cellStyle name="60% - Акцент2 2" xfId="40" xr:uid="{00000000-0005-0000-0000-000027000000}"/>
    <cellStyle name="60% - Акцент2 3" xfId="41" xr:uid="{00000000-0005-0000-0000-000028000000}"/>
    <cellStyle name="60% - Акцент2 4" xfId="42" xr:uid="{00000000-0005-0000-0000-000029000000}"/>
    <cellStyle name="60% - Акцент3 2" xfId="43" xr:uid="{00000000-0005-0000-0000-00002A000000}"/>
    <cellStyle name="60% - Акцент3 3" xfId="44" xr:uid="{00000000-0005-0000-0000-00002B000000}"/>
    <cellStyle name="60% - Акцент3 4" xfId="45" xr:uid="{00000000-0005-0000-0000-00002C000000}"/>
    <cellStyle name="60% - Акцент4 2" xfId="46" xr:uid="{00000000-0005-0000-0000-00002D000000}"/>
    <cellStyle name="60% - Акцент4 3" xfId="47" xr:uid="{00000000-0005-0000-0000-00002E000000}"/>
    <cellStyle name="60% - Акцент4 4" xfId="48" xr:uid="{00000000-0005-0000-0000-00002F000000}"/>
    <cellStyle name="60% - Акцент5 2" xfId="49" xr:uid="{00000000-0005-0000-0000-000030000000}"/>
    <cellStyle name="60% - Акцент5 3" xfId="50" xr:uid="{00000000-0005-0000-0000-000031000000}"/>
    <cellStyle name="60% - Акцент5 4" xfId="51" xr:uid="{00000000-0005-0000-0000-000032000000}"/>
    <cellStyle name="60% - Акцент6 2" xfId="52" xr:uid="{00000000-0005-0000-0000-000033000000}"/>
    <cellStyle name="60% - Акцент6 3" xfId="53" xr:uid="{00000000-0005-0000-0000-000034000000}"/>
    <cellStyle name="60% - Акцент6 4" xfId="54" xr:uid="{00000000-0005-0000-0000-000035000000}"/>
    <cellStyle name="xl22" xfId="149" xr:uid="{00000000-0005-0000-0000-000036000000}"/>
    <cellStyle name="xl24" xfId="146" xr:uid="{00000000-0005-0000-0000-000037000000}"/>
    <cellStyle name="xl25" xfId="151" xr:uid="{00000000-0005-0000-0000-000038000000}"/>
    <cellStyle name="xl26" xfId="154" xr:uid="{00000000-0005-0000-0000-000039000000}"/>
    <cellStyle name="xl28" xfId="155" xr:uid="{00000000-0005-0000-0000-00003A000000}"/>
    <cellStyle name="xl29" xfId="145" xr:uid="{00000000-0005-0000-0000-00003B000000}"/>
    <cellStyle name="xl30" xfId="157" xr:uid="{00000000-0005-0000-0000-00003C000000}"/>
    <cellStyle name="xl32" xfId="156" xr:uid="{00000000-0005-0000-0000-00003D000000}"/>
    <cellStyle name="xl33" xfId="147" xr:uid="{00000000-0005-0000-0000-00003E000000}"/>
    <cellStyle name="xl35" xfId="148" xr:uid="{00000000-0005-0000-0000-00003F000000}"/>
    <cellStyle name="xl37" xfId="150" xr:uid="{00000000-0005-0000-0000-000040000000}"/>
    <cellStyle name="xl38" xfId="152" xr:uid="{00000000-0005-0000-0000-000041000000}"/>
    <cellStyle name="xl39" xfId="153" xr:uid="{00000000-0005-0000-0000-000042000000}"/>
    <cellStyle name="Акцент1" xfId="55" builtinId="29" customBuiltin="1"/>
    <cellStyle name="Акцент1 2" xfId="56" xr:uid="{00000000-0005-0000-0000-000044000000}"/>
    <cellStyle name="Акцент1 3" xfId="57" xr:uid="{00000000-0005-0000-0000-000045000000}"/>
    <cellStyle name="Акцент1 4" xfId="58" xr:uid="{00000000-0005-0000-0000-000046000000}"/>
    <cellStyle name="Акцент2" xfId="59" builtinId="33" customBuiltin="1"/>
    <cellStyle name="Акцент2 2" xfId="60" xr:uid="{00000000-0005-0000-0000-000048000000}"/>
    <cellStyle name="Акцент2 3" xfId="61" xr:uid="{00000000-0005-0000-0000-000049000000}"/>
    <cellStyle name="Акцент2 4" xfId="62" xr:uid="{00000000-0005-0000-0000-00004A000000}"/>
    <cellStyle name="Акцент3" xfId="63" builtinId="37" customBuiltin="1"/>
    <cellStyle name="Акцент3 2" xfId="64" xr:uid="{00000000-0005-0000-0000-00004C000000}"/>
    <cellStyle name="Акцент3 3" xfId="65" xr:uid="{00000000-0005-0000-0000-00004D000000}"/>
    <cellStyle name="Акцент3 4" xfId="66" xr:uid="{00000000-0005-0000-0000-00004E000000}"/>
    <cellStyle name="Акцент4" xfId="67" builtinId="41" customBuiltin="1"/>
    <cellStyle name="Акцент4 2" xfId="68" xr:uid="{00000000-0005-0000-0000-000050000000}"/>
    <cellStyle name="Акцент4 3" xfId="69" xr:uid="{00000000-0005-0000-0000-000051000000}"/>
    <cellStyle name="Акцент4 4" xfId="70" xr:uid="{00000000-0005-0000-0000-000052000000}"/>
    <cellStyle name="Акцент5" xfId="71" builtinId="45" customBuiltin="1"/>
    <cellStyle name="Акцент5 2" xfId="72" xr:uid="{00000000-0005-0000-0000-000054000000}"/>
    <cellStyle name="Акцент5 3" xfId="73" xr:uid="{00000000-0005-0000-0000-000055000000}"/>
    <cellStyle name="Акцент5 4" xfId="74" xr:uid="{00000000-0005-0000-0000-000056000000}"/>
    <cellStyle name="Акцент6" xfId="75" builtinId="49" customBuiltin="1"/>
    <cellStyle name="Акцент6 2" xfId="76" xr:uid="{00000000-0005-0000-0000-000058000000}"/>
    <cellStyle name="Акцент6 3" xfId="77" xr:uid="{00000000-0005-0000-0000-000059000000}"/>
    <cellStyle name="Акцент6 4" xfId="78" xr:uid="{00000000-0005-0000-0000-00005A000000}"/>
    <cellStyle name="Ввод " xfId="79" builtinId="20" customBuiltin="1"/>
    <cellStyle name="Ввод  2" xfId="80" xr:uid="{00000000-0005-0000-0000-00005C000000}"/>
    <cellStyle name="Ввод  3" xfId="81" xr:uid="{00000000-0005-0000-0000-00005D000000}"/>
    <cellStyle name="Ввод  4" xfId="82" xr:uid="{00000000-0005-0000-0000-00005E000000}"/>
    <cellStyle name="Вывод" xfId="83" builtinId="21" customBuiltin="1"/>
    <cellStyle name="Вывод 2" xfId="84" xr:uid="{00000000-0005-0000-0000-000060000000}"/>
    <cellStyle name="Вывод 3" xfId="85" xr:uid="{00000000-0005-0000-0000-000061000000}"/>
    <cellStyle name="Вывод 4" xfId="86" xr:uid="{00000000-0005-0000-0000-000062000000}"/>
    <cellStyle name="Вычисление" xfId="87" builtinId="22" customBuiltin="1"/>
    <cellStyle name="Вычисление 2" xfId="88" xr:uid="{00000000-0005-0000-0000-000064000000}"/>
    <cellStyle name="Вычисление 3" xfId="89" xr:uid="{00000000-0005-0000-0000-000065000000}"/>
    <cellStyle name="Вычисление 4" xfId="90" xr:uid="{00000000-0005-0000-0000-000066000000}"/>
    <cellStyle name="Заголовок 1" xfId="91" builtinId="16" customBuiltin="1"/>
    <cellStyle name="Заголовок 1 2" xfId="92" xr:uid="{00000000-0005-0000-0000-000068000000}"/>
    <cellStyle name="Заголовок 2" xfId="93" builtinId="17" customBuiltin="1"/>
    <cellStyle name="Заголовок 2 2" xfId="94" xr:uid="{00000000-0005-0000-0000-00006A000000}"/>
    <cellStyle name="Заголовок 2 3" xfId="95" xr:uid="{00000000-0005-0000-0000-00006B000000}"/>
    <cellStyle name="Заголовок 2 4" xfId="96" xr:uid="{00000000-0005-0000-0000-00006C000000}"/>
    <cellStyle name="Заголовок 3" xfId="97" builtinId="18" customBuiltin="1"/>
    <cellStyle name="Заголовок 3 2" xfId="98" xr:uid="{00000000-0005-0000-0000-00006E000000}"/>
    <cellStyle name="Заголовок 4" xfId="99" builtinId="19" customBuiltin="1"/>
    <cellStyle name="Заголовок 4 2" xfId="100" xr:uid="{00000000-0005-0000-0000-000070000000}"/>
    <cellStyle name="Итог" xfId="101" builtinId="25" customBuiltin="1"/>
    <cellStyle name="Итог 2" xfId="102" xr:uid="{00000000-0005-0000-0000-000072000000}"/>
    <cellStyle name="Итог 3" xfId="103" xr:uid="{00000000-0005-0000-0000-000073000000}"/>
    <cellStyle name="Итог 4" xfId="104" xr:uid="{00000000-0005-0000-0000-000074000000}"/>
    <cellStyle name="Контрольная ячейка" xfId="105" builtinId="23" customBuiltin="1"/>
    <cellStyle name="Контрольная ячейка 2" xfId="106" xr:uid="{00000000-0005-0000-0000-000076000000}"/>
    <cellStyle name="Контрольная ячейка 3" xfId="107" xr:uid="{00000000-0005-0000-0000-000077000000}"/>
    <cellStyle name="Контрольная ячейка 4" xfId="108" xr:uid="{00000000-0005-0000-0000-000078000000}"/>
    <cellStyle name="Название" xfId="109" builtinId="15" customBuiltin="1"/>
    <cellStyle name="Название 2" xfId="110" xr:uid="{00000000-0005-0000-0000-00007A000000}"/>
    <cellStyle name="Нейтральный" xfId="111" builtinId="28" customBuiltin="1"/>
    <cellStyle name="Нейтральный 2" xfId="112" xr:uid="{00000000-0005-0000-0000-00007C000000}"/>
    <cellStyle name="Нейтральный 3" xfId="113" xr:uid="{00000000-0005-0000-0000-00007D000000}"/>
    <cellStyle name="Нейтральный 4" xfId="114" xr:uid="{00000000-0005-0000-0000-00007E000000}"/>
    <cellStyle name="Обычный" xfId="0" builtinId="0"/>
    <cellStyle name="Обычный 2" xfId="115" xr:uid="{00000000-0005-0000-0000-000080000000}"/>
    <cellStyle name="Обычный 2 2" xfId="116" xr:uid="{00000000-0005-0000-0000-000081000000}"/>
    <cellStyle name="Обычный 2 3" xfId="117" xr:uid="{00000000-0005-0000-0000-000082000000}"/>
    <cellStyle name="Обычный 3" xfId="118" xr:uid="{00000000-0005-0000-0000-000083000000}"/>
    <cellStyle name="Обычный 3 2" xfId="119" xr:uid="{00000000-0005-0000-0000-000084000000}"/>
    <cellStyle name="Обычный 4" xfId="120" xr:uid="{00000000-0005-0000-0000-000085000000}"/>
    <cellStyle name="Плохой" xfId="121" builtinId="27" customBuiltin="1"/>
    <cellStyle name="Плохой 2" xfId="122" xr:uid="{00000000-0005-0000-0000-000087000000}"/>
    <cellStyle name="Плохой 3" xfId="123" xr:uid="{00000000-0005-0000-0000-000088000000}"/>
    <cellStyle name="Плохой 4" xfId="124" xr:uid="{00000000-0005-0000-0000-000089000000}"/>
    <cellStyle name="Пояснение" xfId="125" builtinId="53" customBuiltin="1"/>
    <cellStyle name="Пояснение 2" xfId="126" xr:uid="{00000000-0005-0000-0000-00008B000000}"/>
    <cellStyle name="Пояснение 3" xfId="127" xr:uid="{00000000-0005-0000-0000-00008C000000}"/>
    <cellStyle name="Пояснение 4" xfId="128" xr:uid="{00000000-0005-0000-0000-00008D000000}"/>
    <cellStyle name="Примечание" xfId="129" builtinId="10" customBuiltin="1"/>
    <cellStyle name="Примечание 2" xfId="130" xr:uid="{00000000-0005-0000-0000-00008F000000}"/>
    <cellStyle name="Примечание 3" xfId="131" xr:uid="{00000000-0005-0000-0000-000090000000}"/>
    <cellStyle name="Примечание 4" xfId="132" xr:uid="{00000000-0005-0000-0000-000091000000}"/>
    <cellStyle name="Связанная ячейка" xfId="133" builtinId="24" customBuiltin="1"/>
    <cellStyle name="Связанная ячейка 2" xfId="134" xr:uid="{00000000-0005-0000-0000-000093000000}"/>
    <cellStyle name="Связанная ячейка 3" xfId="135" xr:uid="{00000000-0005-0000-0000-000094000000}"/>
    <cellStyle name="Связанная ячейка 4" xfId="136" xr:uid="{00000000-0005-0000-0000-000095000000}"/>
    <cellStyle name="Текст предупреждения" xfId="137" builtinId="11" customBuiltin="1"/>
    <cellStyle name="Текст предупреждения 2" xfId="138" xr:uid="{00000000-0005-0000-0000-000097000000}"/>
    <cellStyle name="Текст предупреждения 3" xfId="139" xr:uid="{00000000-0005-0000-0000-000098000000}"/>
    <cellStyle name="Текст предупреждения 4" xfId="140" xr:uid="{00000000-0005-0000-0000-000099000000}"/>
    <cellStyle name="Хороший" xfId="141" builtinId="26" customBuiltin="1"/>
    <cellStyle name="Хороший 2" xfId="142" xr:uid="{00000000-0005-0000-0000-00009B000000}"/>
    <cellStyle name="Хороший 3" xfId="143" xr:uid="{00000000-0005-0000-0000-00009C000000}"/>
    <cellStyle name="Хороший 4" xfId="144" xr:uid="{00000000-0005-0000-0000-00009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4"/>
  <sheetViews>
    <sheetView showGridLines="0" zoomScaleNormal="100" workbookViewId="0">
      <selection activeCell="D190" sqref="D190"/>
    </sheetView>
  </sheetViews>
  <sheetFormatPr defaultColWidth="9.140625" defaultRowHeight="12.75" x14ac:dyDescent="0.2"/>
  <cols>
    <col min="1" max="1" width="38.7109375" style="3" customWidth="1"/>
    <col min="2" max="2" width="6.140625" style="3" customWidth="1"/>
    <col min="3" max="3" width="21.85546875" style="3" customWidth="1"/>
    <col min="4" max="4" width="15.85546875" style="2" customWidth="1"/>
    <col min="5" max="5" width="15.5703125" style="2" customWidth="1"/>
    <col min="6" max="6" width="11.140625" style="7" customWidth="1"/>
    <col min="7" max="8" width="14.7109375" style="3" hidden="1" customWidth="1"/>
    <col min="9" max="9" width="11.28515625" style="2" customWidth="1"/>
    <col min="10" max="10" width="11.42578125" style="2" customWidth="1"/>
    <col min="11" max="11" width="9.140625" style="2"/>
    <col min="12" max="16384" width="9.140625" style="3"/>
  </cols>
  <sheetData>
    <row r="1" spans="1:11" s="70" customFormat="1" ht="18.75" customHeight="1" x14ac:dyDescent="0.25">
      <c r="A1" s="135" t="s">
        <v>861</v>
      </c>
      <c r="B1" s="136"/>
      <c r="C1" s="136"/>
      <c r="D1" s="136"/>
      <c r="E1" s="136"/>
      <c r="F1" s="136"/>
      <c r="G1" s="69"/>
      <c r="I1" s="71"/>
      <c r="J1" s="71"/>
      <c r="K1" s="71"/>
    </row>
    <row r="2" spans="1:11" s="70" customFormat="1" ht="15" x14ac:dyDescent="0.25">
      <c r="A2" s="135" t="s">
        <v>862</v>
      </c>
      <c r="B2" s="136"/>
      <c r="C2" s="136"/>
      <c r="D2" s="136"/>
      <c r="E2" s="136"/>
      <c r="F2" s="136"/>
      <c r="G2" s="69"/>
      <c r="I2" s="71"/>
      <c r="J2" s="71"/>
      <c r="K2" s="71"/>
    </row>
    <row r="3" spans="1:11" s="70" customFormat="1" ht="15" x14ac:dyDescent="0.25">
      <c r="A3" s="135" t="s">
        <v>863</v>
      </c>
      <c r="B3" s="136"/>
      <c r="C3" s="136"/>
      <c r="D3" s="136"/>
      <c r="E3" s="136"/>
      <c r="F3" s="136"/>
      <c r="G3" s="72"/>
      <c r="I3" s="71"/>
      <c r="J3" s="71"/>
      <c r="K3" s="71"/>
    </row>
    <row r="4" spans="1:11" s="70" customFormat="1" ht="17.25" customHeight="1" x14ac:dyDescent="0.25">
      <c r="A4" s="135" t="s">
        <v>868</v>
      </c>
      <c r="B4" s="136"/>
      <c r="C4" s="136"/>
      <c r="D4" s="136"/>
      <c r="E4" s="136"/>
      <c r="F4" s="136"/>
      <c r="G4" s="73"/>
      <c r="I4" s="71"/>
      <c r="J4" s="71"/>
      <c r="K4" s="71"/>
    </row>
    <row r="5" spans="1:11" ht="4.5" customHeight="1" x14ac:dyDescent="0.2">
      <c r="A5" s="4"/>
      <c r="B5" s="4"/>
      <c r="C5" s="4"/>
      <c r="D5" s="4"/>
      <c r="E5" s="4"/>
      <c r="F5" s="4"/>
      <c r="G5" s="4"/>
      <c r="H5" s="1"/>
    </row>
    <row r="6" spans="1:11" ht="49.5" customHeight="1" x14ac:dyDescent="0.2">
      <c r="A6" s="137" t="s">
        <v>864</v>
      </c>
      <c r="B6" s="138"/>
      <c r="C6" s="138"/>
      <c r="D6" s="138"/>
      <c r="E6" s="138"/>
      <c r="F6" s="138"/>
      <c r="G6" s="4"/>
      <c r="H6" s="1"/>
    </row>
    <row r="7" spans="1:11" ht="15" customHeight="1" x14ac:dyDescent="0.2">
      <c r="A7" s="128" t="s">
        <v>869</v>
      </c>
      <c r="B7" s="129"/>
      <c r="C7" s="129"/>
      <c r="D7" s="129"/>
      <c r="E7" s="129"/>
      <c r="F7" s="129"/>
      <c r="G7" s="5"/>
      <c r="H7" s="1"/>
    </row>
    <row r="8" spans="1:11" ht="15" customHeight="1" x14ac:dyDescent="0.3">
      <c r="A8" s="132" t="s">
        <v>498</v>
      </c>
      <c r="B8" s="132"/>
      <c r="C8" s="132"/>
      <c r="D8" s="132"/>
      <c r="E8" s="132"/>
      <c r="F8" s="132"/>
      <c r="G8" s="132"/>
      <c r="H8" s="1"/>
    </row>
    <row r="9" spans="1:11" ht="15" x14ac:dyDescent="0.25">
      <c r="A9" s="8"/>
      <c r="B9" s="8"/>
      <c r="C9" s="8"/>
      <c r="D9" s="133" t="s">
        <v>865</v>
      </c>
      <c r="E9" s="134"/>
      <c r="F9" s="8"/>
      <c r="G9" s="8"/>
      <c r="H9" s="9"/>
    </row>
    <row r="10" spans="1:11" ht="38.25" x14ac:dyDescent="0.2">
      <c r="A10" s="17" t="s">
        <v>0</v>
      </c>
      <c r="B10" s="18" t="s">
        <v>1</v>
      </c>
      <c r="C10" s="18" t="s">
        <v>499</v>
      </c>
      <c r="D10" s="19" t="s">
        <v>858</v>
      </c>
      <c r="E10" s="19" t="s">
        <v>859</v>
      </c>
      <c r="F10" s="38" t="s">
        <v>860</v>
      </c>
      <c r="G10" s="10"/>
      <c r="H10" s="11"/>
    </row>
    <row r="11" spans="1:11" ht="13.5" thickBot="1" x14ac:dyDescent="0.25">
      <c r="A11" s="17">
        <v>1</v>
      </c>
      <c r="B11" s="20">
        <v>2</v>
      </c>
      <c r="C11" s="20">
        <v>3</v>
      </c>
      <c r="D11" s="20">
        <v>4</v>
      </c>
      <c r="E11" s="20" t="s">
        <v>8</v>
      </c>
      <c r="F11" s="20" t="s">
        <v>2</v>
      </c>
      <c r="G11" s="12" t="s">
        <v>3</v>
      </c>
      <c r="H11" s="13" t="s">
        <v>9</v>
      </c>
    </row>
    <row r="12" spans="1:11" ht="24.95" customHeight="1" x14ac:dyDescent="0.2">
      <c r="A12" s="26" t="s">
        <v>500</v>
      </c>
      <c r="B12" s="27" t="s">
        <v>501</v>
      </c>
      <c r="C12" s="28" t="s">
        <v>12</v>
      </c>
      <c r="D12" s="29">
        <f>D13+D138</f>
        <v>888722.19</v>
      </c>
      <c r="E12" s="29">
        <f>E13+E138</f>
        <v>895680.74</v>
      </c>
      <c r="F12" s="30">
        <f>E12/D12</f>
        <v>1.0078298371282932</v>
      </c>
      <c r="G12" s="14">
        <v>888722185.61000001</v>
      </c>
      <c r="H12" s="14">
        <v>895680738.74000001</v>
      </c>
    </row>
    <row r="13" spans="1:11" ht="25.5" x14ac:dyDescent="0.2">
      <c r="A13" s="31" t="s">
        <v>502</v>
      </c>
      <c r="B13" s="32" t="s">
        <v>501</v>
      </c>
      <c r="C13" s="35" t="s">
        <v>503</v>
      </c>
      <c r="D13" s="33">
        <f>D14+D20+D30+D44+D55+D60+D64+D78+D85+D92+D99+D133</f>
        <v>438080.23</v>
      </c>
      <c r="E13" s="33">
        <f>E14+E20+E30+E44+E55+E60+E64+E78+E85+E92+E99+E133</f>
        <v>460727.54000000004</v>
      </c>
      <c r="F13" s="34">
        <f>E13/D13</f>
        <v>1.051696717745058</v>
      </c>
      <c r="G13" s="15">
        <v>438080230</v>
      </c>
      <c r="H13" s="15">
        <v>460727536.13999999</v>
      </c>
    </row>
    <row r="14" spans="1:11" x14ac:dyDescent="0.2">
      <c r="A14" s="21" t="s">
        <v>504</v>
      </c>
      <c r="B14" s="22" t="s">
        <v>501</v>
      </c>
      <c r="C14" s="23" t="s">
        <v>505</v>
      </c>
      <c r="D14" s="24">
        <f>D15</f>
        <v>129624</v>
      </c>
      <c r="E14" s="24">
        <f>E15</f>
        <v>132124.20000000001</v>
      </c>
      <c r="F14" s="25">
        <f t="shared" ref="F14:F77" si="0">E14/D14</f>
        <v>1.0192880947972598</v>
      </c>
      <c r="G14" s="15">
        <v>129624000</v>
      </c>
      <c r="H14" s="15">
        <v>132124203.75</v>
      </c>
    </row>
    <row r="15" spans="1:11" x14ac:dyDescent="0.2">
      <c r="A15" s="21" t="s">
        <v>506</v>
      </c>
      <c r="B15" s="22" t="s">
        <v>501</v>
      </c>
      <c r="C15" s="23" t="s">
        <v>507</v>
      </c>
      <c r="D15" s="24">
        <f>D16+D17+D18+D19</f>
        <v>129624</v>
      </c>
      <c r="E15" s="24">
        <f>E16+E17+E18+E19</f>
        <v>132124.20000000001</v>
      </c>
      <c r="F15" s="25">
        <f t="shared" si="0"/>
        <v>1.0192880947972598</v>
      </c>
      <c r="G15" s="15">
        <v>129624000</v>
      </c>
      <c r="H15" s="15">
        <v>132124203.75</v>
      </c>
    </row>
    <row r="16" spans="1:11" ht="89.25" x14ac:dyDescent="0.2">
      <c r="A16" s="21" t="s">
        <v>508</v>
      </c>
      <c r="B16" s="22" t="s">
        <v>501</v>
      </c>
      <c r="C16" s="23" t="s">
        <v>509</v>
      </c>
      <c r="D16" s="24">
        <v>129624</v>
      </c>
      <c r="E16" s="24">
        <v>126141.63</v>
      </c>
      <c r="F16" s="25">
        <f t="shared" si="0"/>
        <v>0.97313483614145535</v>
      </c>
      <c r="G16" s="15">
        <v>129624000</v>
      </c>
      <c r="H16" s="15">
        <v>126141628.81</v>
      </c>
    </row>
    <row r="17" spans="1:8" ht="140.25" x14ac:dyDescent="0.2">
      <c r="A17" s="21" t="s">
        <v>510</v>
      </c>
      <c r="B17" s="22" t="s">
        <v>501</v>
      </c>
      <c r="C17" s="23" t="s">
        <v>511</v>
      </c>
      <c r="D17" s="24">
        <v>0</v>
      </c>
      <c r="E17" s="24">
        <v>896.55</v>
      </c>
      <c r="F17" s="25" t="s">
        <v>17</v>
      </c>
      <c r="G17" s="15" t="s">
        <v>17</v>
      </c>
      <c r="H17" s="15">
        <v>896554.45</v>
      </c>
    </row>
    <row r="18" spans="1:8" ht="51" x14ac:dyDescent="0.2">
      <c r="A18" s="21" t="s">
        <v>512</v>
      </c>
      <c r="B18" s="22" t="s">
        <v>501</v>
      </c>
      <c r="C18" s="23" t="s">
        <v>513</v>
      </c>
      <c r="D18" s="24">
        <v>0</v>
      </c>
      <c r="E18" s="24">
        <v>4623.18</v>
      </c>
      <c r="F18" s="25" t="s">
        <v>17</v>
      </c>
      <c r="G18" s="15" t="s">
        <v>17</v>
      </c>
      <c r="H18" s="15">
        <v>4623182.97</v>
      </c>
    </row>
    <row r="19" spans="1:8" ht="114.75" x14ac:dyDescent="0.2">
      <c r="A19" s="21" t="s">
        <v>514</v>
      </c>
      <c r="B19" s="22" t="s">
        <v>501</v>
      </c>
      <c r="C19" s="23" t="s">
        <v>515</v>
      </c>
      <c r="D19" s="24">
        <v>0</v>
      </c>
      <c r="E19" s="24">
        <v>462.84</v>
      </c>
      <c r="F19" s="25" t="s">
        <v>17</v>
      </c>
      <c r="G19" s="15" t="s">
        <v>17</v>
      </c>
      <c r="H19" s="15">
        <v>462837.52</v>
      </c>
    </row>
    <row r="20" spans="1:8" ht="51" x14ac:dyDescent="0.2">
      <c r="A20" s="21" t="s">
        <v>516</v>
      </c>
      <c r="B20" s="22" t="s">
        <v>501</v>
      </c>
      <c r="C20" s="23" t="s">
        <v>517</v>
      </c>
      <c r="D20" s="24">
        <f>D21</f>
        <v>6631.23</v>
      </c>
      <c r="E20" s="24">
        <f>E21</f>
        <v>6758.72</v>
      </c>
      <c r="F20" s="25">
        <f t="shared" si="0"/>
        <v>1.0192256941774001</v>
      </c>
      <c r="G20" s="15">
        <v>6631230</v>
      </c>
      <c r="H20" s="15">
        <v>6758721.9100000001</v>
      </c>
    </row>
    <row r="21" spans="1:8" ht="38.25" x14ac:dyDescent="0.2">
      <c r="A21" s="21" t="s">
        <v>518</v>
      </c>
      <c r="B21" s="22" t="s">
        <v>501</v>
      </c>
      <c r="C21" s="23" t="s">
        <v>519</v>
      </c>
      <c r="D21" s="24">
        <f>D22+D24+D26+D28</f>
        <v>6631.23</v>
      </c>
      <c r="E21" s="24">
        <f>E22+E24+E26+E28</f>
        <v>6758.72</v>
      </c>
      <c r="F21" s="25">
        <f t="shared" si="0"/>
        <v>1.0192256941774001</v>
      </c>
      <c r="G21" s="15">
        <v>6631230</v>
      </c>
      <c r="H21" s="15">
        <v>6758721.9100000001</v>
      </c>
    </row>
    <row r="22" spans="1:8" ht="89.25" x14ac:dyDescent="0.2">
      <c r="A22" s="21" t="s">
        <v>520</v>
      </c>
      <c r="B22" s="22" t="s">
        <v>501</v>
      </c>
      <c r="C22" s="23" t="s">
        <v>521</v>
      </c>
      <c r="D22" s="24">
        <f>D23</f>
        <v>6631.23</v>
      </c>
      <c r="E22" s="24">
        <f>E23</f>
        <v>3120.23</v>
      </c>
      <c r="F22" s="25">
        <f t="shared" si="0"/>
        <v>0.47053563215270777</v>
      </c>
      <c r="G22" s="15">
        <v>6631230</v>
      </c>
      <c r="H22" s="15">
        <v>3120228.77</v>
      </c>
    </row>
    <row r="23" spans="1:8" ht="140.25" x14ac:dyDescent="0.2">
      <c r="A23" s="21" t="s">
        <v>522</v>
      </c>
      <c r="B23" s="22" t="s">
        <v>501</v>
      </c>
      <c r="C23" s="23" t="s">
        <v>523</v>
      </c>
      <c r="D23" s="24">
        <v>6631.23</v>
      </c>
      <c r="E23" s="24">
        <v>3120.23</v>
      </c>
      <c r="F23" s="25">
        <f t="shared" si="0"/>
        <v>0.47053563215270777</v>
      </c>
      <c r="G23" s="15">
        <v>6631230</v>
      </c>
      <c r="H23" s="15">
        <v>3120228.77</v>
      </c>
    </row>
    <row r="24" spans="1:8" ht="114.75" x14ac:dyDescent="0.2">
      <c r="A24" s="21" t="s">
        <v>524</v>
      </c>
      <c r="B24" s="22" t="s">
        <v>501</v>
      </c>
      <c r="C24" s="23" t="s">
        <v>525</v>
      </c>
      <c r="D24" s="24">
        <f>D25</f>
        <v>0</v>
      </c>
      <c r="E24" s="24">
        <f>E25</f>
        <v>21.94</v>
      </c>
      <c r="F24" s="25" t="s">
        <v>17</v>
      </c>
      <c r="G24" s="15" t="s">
        <v>17</v>
      </c>
      <c r="H24" s="15">
        <v>21943.74</v>
      </c>
    </row>
    <row r="25" spans="1:8" ht="165.75" x14ac:dyDescent="0.2">
      <c r="A25" s="21" t="s">
        <v>526</v>
      </c>
      <c r="B25" s="22" t="s">
        <v>501</v>
      </c>
      <c r="C25" s="23" t="s">
        <v>527</v>
      </c>
      <c r="D25" s="24">
        <v>0</v>
      </c>
      <c r="E25" s="24">
        <v>21.94</v>
      </c>
      <c r="F25" s="25" t="s">
        <v>17</v>
      </c>
      <c r="G25" s="15" t="s">
        <v>17</v>
      </c>
      <c r="H25" s="15">
        <v>21943.74</v>
      </c>
    </row>
    <row r="26" spans="1:8" ht="102" x14ac:dyDescent="0.2">
      <c r="A26" s="21" t="s">
        <v>528</v>
      </c>
      <c r="B26" s="22" t="s">
        <v>501</v>
      </c>
      <c r="C26" s="23" t="s">
        <v>529</v>
      </c>
      <c r="D26" s="24">
        <f>D27</f>
        <v>0</v>
      </c>
      <c r="E26" s="24">
        <f>E27</f>
        <v>4148.63</v>
      </c>
      <c r="F26" s="25" t="s">
        <v>17</v>
      </c>
      <c r="G26" s="15" t="s">
        <v>17</v>
      </c>
      <c r="H26" s="15">
        <v>4148628.51</v>
      </c>
    </row>
    <row r="27" spans="1:8" ht="140.25" x14ac:dyDescent="0.2">
      <c r="A27" s="21" t="s">
        <v>530</v>
      </c>
      <c r="B27" s="22" t="s">
        <v>501</v>
      </c>
      <c r="C27" s="23" t="s">
        <v>531</v>
      </c>
      <c r="D27" s="24"/>
      <c r="E27" s="24">
        <v>4148.63</v>
      </c>
      <c r="F27" s="25" t="s">
        <v>17</v>
      </c>
      <c r="G27" s="15" t="s">
        <v>17</v>
      </c>
      <c r="H27" s="15">
        <v>4148628.51</v>
      </c>
    </row>
    <row r="28" spans="1:8" ht="89.25" x14ac:dyDescent="0.2">
      <c r="A28" s="21" t="s">
        <v>532</v>
      </c>
      <c r="B28" s="22" t="s">
        <v>501</v>
      </c>
      <c r="C28" s="23" t="s">
        <v>533</v>
      </c>
      <c r="D28" s="24">
        <f>D29</f>
        <v>0</v>
      </c>
      <c r="E28" s="24">
        <f>E29</f>
        <v>-532.08000000000004</v>
      </c>
      <c r="F28" s="25" t="s">
        <v>17</v>
      </c>
      <c r="G28" s="15" t="s">
        <v>17</v>
      </c>
      <c r="H28" s="15">
        <v>-532079.11</v>
      </c>
    </row>
    <row r="29" spans="1:8" ht="140.25" x14ac:dyDescent="0.2">
      <c r="A29" s="21" t="s">
        <v>534</v>
      </c>
      <c r="B29" s="22" t="s">
        <v>501</v>
      </c>
      <c r="C29" s="23" t="s">
        <v>535</v>
      </c>
      <c r="D29" s="24">
        <v>0</v>
      </c>
      <c r="E29" s="24">
        <v>-532.08000000000004</v>
      </c>
      <c r="F29" s="25" t="s">
        <v>17</v>
      </c>
      <c r="G29" s="15" t="s">
        <v>17</v>
      </c>
      <c r="H29" s="15">
        <v>-532079.11</v>
      </c>
    </row>
    <row r="30" spans="1:8" x14ac:dyDescent="0.2">
      <c r="A30" s="21" t="s">
        <v>536</v>
      </c>
      <c r="B30" s="22" t="s">
        <v>501</v>
      </c>
      <c r="C30" s="23" t="s">
        <v>537</v>
      </c>
      <c r="D30" s="24">
        <f>D31+D37+D40+D42</f>
        <v>67398.080000000002</v>
      </c>
      <c r="E30" s="24">
        <f>E31+E37+E40+E42</f>
        <v>69820.990000000005</v>
      </c>
      <c r="F30" s="25">
        <f t="shared" si="0"/>
        <v>1.0359492436579796</v>
      </c>
      <c r="G30" s="15">
        <v>67398080</v>
      </c>
      <c r="H30" s="15">
        <v>69820979.299999997</v>
      </c>
    </row>
    <row r="31" spans="1:8" ht="25.5" x14ac:dyDescent="0.2">
      <c r="A31" s="21" t="s">
        <v>538</v>
      </c>
      <c r="B31" s="22" t="s">
        <v>501</v>
      </c>
      <c r="C31" s="23" t="s">
        <v>539</v>
      </c>
      <c r="D31" s="24">
        <f>D32+D34+D36</f>
        <v>44694</v>
      </c>
      <c r="E31" s="24">
        <f>E32+E34+E36</f>
        <v>45193.69</v>
      </c>
      <c r="F31" s="25">
        <f t="shared" si="0"/>
        <v>1.0111802479079965</v>
      </c>
      <c r="G31" s="15">
        <v>44694000</v>
      </c>
      <c r="H31" s="15">
        <v>45193685.579999998</v>
      </c>
    </row>
    <row r="32" spans="1:8" ht="38.25" x14ac:dyDescent="0.2">
      <c r="A32" s="21" t="s">
        <v>540</v>
      </c>
      <c r="B32" s="22" t="s">
        <v>501</v>
      </c>
      <c r="C32" s="23" t="s">
        <v>541</v>
      </c>
      <c r="D32" s="24">
        <f>D33</f>
        <v>44694</v>
      </c>
      <c r="E32" s="24">
        <f>E33</f>
        <v>28786.53</v>
      </c>
      <c r="F32" s="25">
        <f t="shared" si="0"/>
        <v>0.64408041347831924</v>
      </c>
      <c r="G32" s="15">
        <v>44694000</v>
      </c>
      <c r="H32" s="15">
        <v>28786525.91</v>
      </c>
    </row>
    <row r="33" spans="1:8" ht="38.25" x14ac:dyDescent="0.2">
      <c r="A33" s="21" t="s">
        <v>540</v>
      </c>
      <c r="B33" s="22" t="s">
        <v>501</v>
      </c>
      <c r="C33" s="23" t="s">
        <v>542</v>
      </c>
      <c r="D33" s="24">
        <v>44694</v>
      </c>
      <c r="E33" s="24">
        <v>28786.53</v>
      </c>
      <c r="F33" s="25">
        <f t="shared" si="0"/>
        <v>0.64408041347831924</v>
      </c>
      <c r="G33" s="15">
        <v>44694000</v>
      </c>
      <c r="H33" s="15">
        <v>28786525.91</v>
      </c>
    </row>
    <row r="34" spans="1:8" ht="51" x14ac:dyDescent="0.2">
      <c r="A34" s="21" t="s">
        <v>543</v>
      </c>
      <c r="B34" s="22" t="s">
        <v>501</v>
      </c>
      <c r="C34" s="23" t="s">
        <v>544</v>
      </c>
      <c r="D34" s="24">
        <f>D35</f>
        <v>0</v>
      </c>
      <c r="E34" s="24">
        <f>E35</f>
        <v>16407.580000000002</v>
      </c>
      <c r="F34" s="25" t="s">
        <v>17</v>
      </c>
      <c r="G34" s="15" t="s">
        <v>17</v>
      </c>
      <c r="H34" s="15">
        <v>16407580.1</v>
      </c>
    </row>
    <row r="35" spans="1:8" ht="89.25" x14ac:dyDescent="0.2">
      <c r="A35" s="21" t="s">
        <v>545</v>
      </c>
      <c r="B35" s="22" t="s">
        <v>501</v>
      </c>
      <c r="C35" s="23" t="s">
        <v>546</v>
      </c>
      <c r="D35" s="24">
        <v>0</v>
      </c>
      <c r="E35" s="24">
        <v>16407.580000000002</v>
      </c>
      <c r="F35" s="25" t="s">
        <v>17</v>
      </c>
      <c r="G35" s="15" t="s">
        <v>17</v>
      </c>
      <c r="H35" s="15">
        <v>16407580.1</v>
      </c>
    </row>
    <row r="36" spans="1:8" ht="51" x14ac:dyDescent="0.2">
      <c r="A36" s="21" t="s">
        <v>547</v>
      </c>
      <c r="B36" s="22" t="s">
        <v>501</v>
      </c>
      <c r="C36" s="23" t="s">
        <v>548</v>
      </c>
      <c r="D36" s="24">
        <v>0</v>
      </c>
      <c r="E36" s="24">
        <v>-0.42</v>
      </c>
      <c r="F36" s="25" t="s">
        <v>17</v>
      </c>
      <c r="G36" s="15" t="s">
        <v>17</v>
      </c>
      <c r="H36" s="15">
        <v>-420.43</v>
      </c>
    </row>
    <row r="37" spans="1:8" ht="25.5" x14ac:dyDescent="0.2">
      <c r="A37" s="21" t="s">
        <v>549</v>
      </c>
      <c r="B37" s="22" t="s">
        <v>501</v>
      </c>
      <c r="C37" s="23" t="s">
        <v>550</v>
      </c>
      <c r="D37" s="24">
        <f>D38+D39</f>
        <v>5674.58</v>
      </c>
      <c r="E37" s="24">
        <f>E38+E39</f>
        <v>5674</v>
      </c>
      <c r="F37" s="25">
        <f t="shared" si="0"/>
        <v>0.99989778979237232</v>
      </c>
      <c r="G37" s="15">
        <v>5674580</v>
      </c>
      <c r="H37" s="15">
        <v>5673998.5800000001</v>
      </c>
    </row>
    <row r="38" spans="1:8" ht="25.5" x14ac:dyDescent="0.2">
      <c r="A38" s="21" t="s">
        <v>549</v>
      </c>
      <c r="B38" s="22" t="s">
        <v>501</v>
      </c>
      <c r="C38" s="23" t="s">
        <v>551</v>
      </c>
      <c r="D38" s="24">
        <v>5674.58</v>
      </c>
      <c r="E38" s="24">
        <v>5666.61</v>
      </c>
      <c r="F38" s="25">
        <f t="shared" si="0"/>
        <v>0.99859549076759857</v>
      </c>
      <c r="G38" s="15">
        <v>5674580</v>
      </c>
      <c r="H38" s="15">
        <v>5666609.8099999996</v>
      </c>
    </row>
    <row r="39" spans="1:8" ht="51" x14ac:dyDescent="0.2">
      <c r="A39" s="21" t="s">
        <v>552</v>
      </c>
      <c r="B39" s="22" t="s">
        <v>501</v>
      </c>
      <c r="C39" s="23" t="s">
        <v>553</v>
      </c>
      <c r="D39" s="24">
        <v>0</v>
      </c>
      <c r="E39" s="24">
        <v>7.39</v>
      </c>
      <c r="F39" s="25" t="s">
        <v>17</v>
      </c>
      <c r="G39" s="15" t="s">
        <v>17</v>
      </c>
      <c r="H39" s="15">
        <v>7388.77</v>
      </c>
    </row>
    <row r="40" spans="1:8" x14ac:dyDescent="0.2">
      <c r="A40" s="21" t="s">
        <v>554</v>
      </c>
      <c r="B40" s="22" t="s">
        <v>501</v>
      </c>
      <c r="C40" s="23" t="s">
        <v>555</v>
      </c>
      <c r="D40" s="24">
        <f>D41</f>
        <v>8490.5</v>
      </c>
      <c r="E40" s="24">
        <f>E41</f>
        <v>8490.5</v>
      </c>
      <c r="F40" s="25">
        <f t="shared" si="0"/>
        <v>1</v>
      </c>
      <c r="G40" s="15">
        <v>8490500</v>
      </c>
      <c r="H40" s="15">
        <v>8490498.7400000002</v>
      </c>
    </row>
    <row r="41" spans="1:8" x14ac:dyDescent="0.2">
      <c r="A41" s="21" t="s">
        <v>554</v>
      </c>
      <c r="B41" s="22" t="s">
        <v>501</v>
      </c>
      <c r="C41" s="23" t="s">
        <v>556</v>
      </c>
      <c r="D41" s="24">
        <v>8490.5</v>
      </c>
      <c r="E41" s="24">
        <v>8490.5</v>
      </c>
      <c r="F41" s="25">
        <f t="shared" si="0"/>
        <v>1</v>
      </c>
      <c r="G41" s="15">
        <v>8490500</v>
      </c>
      <c r="H41" s="15">
        <v>8490498.7400000002</v>
      </c>
    </row>
    <row r="42" spans="1:8" ht="25.5" x14ac:dyDescent="0.2">
      <c r="A42" s="21" t="s">
        <v>557</v>
      </c>
      <c r="B42" s="22" t="s">
        <v>501</v>
      </c>
      <c r="C42" s="23" t="s">
        <v>558</v>
      </c>
      <c r="D42" s="24">
        <f>D43</f>
        <v>8539</v>
      </c>
      <c r="E42" s="24">
        <f>E43</f>
        <v>10462.799999999999</v>
      </c>
      <c r="F42" s="25">
        <f t="shared" si="0"/>
        <v>1.2252957020728421</v>
      </c>
      <c r="G42" s="15">
        <v>8539000</v>
      </c>
      <c r="H42" s="15">
        <v>10462796.4</v>
      </c>
    </row>
    <row r="43" spans="1:8" ht="38.25" x14ac:dyDescent="0.2">
      <c r="A43" s="21" t="s">
        <v>559</v>
      </c>
      <c r="B43" s="22" t="s">
        <v>501</v>
      </c>
      <c r="C43" s="23" t="s">
        <v>560</v>
      </c>
      <c r="D43" s="24">
        <v>8539</v>
      </c>
      <c r="E43" s="24">
        <v>10462.799999999999</v>
      </c>
      <c r="F43" s="25">
        <f t="shared" si="0"/>
        <v>1.2252957020728421</v>
      </c>
      <c r="G43" s="15">
        <v>8539000</v>
      </c>
      <c r="H43" s="15">
        <v>10462796.4</v>
      </c>
    </row>
    <row r="44" spans="1:8" x14ac:dyDescent="0.2">
      <c r="A44" s="21" t="s">
        <v>561</v>
      </c>
      <c r="B44" s="22" t="s">
        <v>501</v>
      </c>
      <c r="C44" s="23" t="s">
        <v>562</v>
      </c>
      <c r="D44" s="24">
        <f>D45+D47+D50</f>
        <v>91681.1</v>
      </c>
      <c r="E44" s="24">
        <f>E45+E47+E50</f>
        <v>97012.610000000015</v>
      </c>
      <c r="F44" s="25">
        <f t="shared" si="0"/>
        <v>1.0581527708546254</v>
      </c>
      <c r="G44" s="15">
        <v>91681100</v>
      </c>
      <c r="H44" s="15">
        <v>97012607.180000007</v>
      </c>
    </row>
    <row r="45" spans="1:8" x14ac:dyDescent="0.2">
      <c r="A45" s="21" t="s">
        <v>563</v>
      </c>
      <c r="B45" s="22" t="s">
        <v>501</v>
      </c>
      <c r="C45" s="23" t="s">
        <v>564</v>
      </c>
      <c r="D45" s="24">
        <f>D46</f>
        <v>16570</v>
      </c>
      <c r="E45" s="24">
        <f>E46</f>
        <v>14642.64</v>
      </c>
      <c r="F45" s="25">
        <f t="shared" si="0"/>
        <v>0.88368376584188291</v>
      </c>
      <c r="G45" s="15">
        <v>16570000</v>
      </c>
      <c r="H45" s="15">
        <v>14642640.630000001</v>
      </c>
    </row>
    <row r="46" spans="1:8" ht="63.75" x14ac:dyDescent="0.2">
      <c r="A46" s="21" t="s">
        <v>565</v>
      </c>
      <c r="B46" s="22" t="s">
        <v>501</v>
      </c>
      <c r="C46" s="23" t="s">
        <v>566</v>
      </c>
      <c r="D46" s="24">
        <v>16570</v>
      </c>
      <c r="E46" s="24">
        <v>14642.64</v>
      </c>
      <c r="F46" s="25">
        <f t="shared" si="0"/>
        <v>0.88368376584188291</v>
      </c>
      <c r="G46" s="15">
        <v>16570000</v>
      </c>
      <c r="H46" s="15">
        <v>14642640.630000001</v>
      </c>
    </row>
    <row r="47" spans="1:8" x14ac:dyDescent="0.2">
      <c r="A47" s="21" t="s">
        <v>567</v>
      </c>
      <c r="B47" s="22" t="s">
        <v>501</v>
      </c>
      <c r="C47" s="23" t="s">
        <v>568</v>
      </c>
      <c r="D47" s="24">
        <f>D48+D49</f>
        <v>18225</v>
      </c>
      <c r="E47" s="24">
        <f>E48+E49</f>
        <v>22060.240000000002</v>
      </c>
      <c r="F47" s="25">
        <f t="shared" si="0"/>
        <v>1.2104384087791495</v>
      </c>
      <c r="G47" s="15">
        <v>18225000</v>
      </c>
      <c r="H47" s="15">
        <v>22060237.420000002</v>
      </c>
    </row>
    <row r="48" spans="1:8" ht="38.25" x14ac:dyDescent="0.2">
      <c r="A48" s="21" t="s">
        <v>569</v>
      </c>
      <c r="B48" s="22" t="s">
        <v>501</v>
      </c>
      <c r="C48" s="23" t="s">
        <v>570</v>
      </c>
      <c r="D48" s="24">
        <v>18225</v>
      </c>
      <c r="E48" s="24">
        <v>22060.09</v>
      </c>
      <c r="F48" s="25">
        <f t="shared" si="0"/>
        <v>1.2104301783264746</v>
      </c>
      <c r="G48" s="15">
        <v>18225000</v>
      </c>
      <c r="H48" s="15">
        <v>22060089.420000002</v>
      </c>
    </row>
    <row r="49" spans="1:8" ht="38.25" x14ac:dyDescent="0.2">
      <c r="A49" s="21" t="s">
        <v>571</v>
      </c>
      <c r="B49" s="22" t="s">
        <v>501</v>
      </c>
      <c r="C49" s="23" t="s">
        <v>572</v>
      </c>
      <c r="D49" s="24">
        <v>0</v>
      </c>
      <c r="E49" s="24">
        <v>0.15</v>
      </c>
      <c r="F49" s="25" t="s">
        <v>17</v>
      </c>
      <c r="G49" s="15" t="s">
        <v>17</v>
      </c>
      <c r="H49" s="15">
        <v>148</v>
      </c>
    </row>
    <row r="50" spans="1:8" x14ac:dyDescent="0.2">
      <c r="A50" s="21" t="s">
        <v>573</v>
      </c>
      <c r="B50" s="22" t="s">
        <v>501</v>
      </c>
      <c r="C50" s="23" t="s">
        <v>574</v>
      </c>
      <c r="D50" s="24">
        <f>D51+D53</f>
        <v>56886.1</v>
      </c>
      <c r="E50" s="24">
        <f>E51+E53</f>
        <v>60309.73</v>
      </c>
      <c r="F50" s="25">
        <f t="shared" si="0"/>
        <v>1.0601839465176908</v>
      </c>
      <c r="G50" s="15">
        <v>56886100</v>
      </c>
      <c r="H50" s="15">
        <v>60309729.130000003</v>
      </c>
    </row>
    <row r="51" spans="1:8" x14ac:dyDescent="0.2">
      <c r="A51" s="21" t="s">
        <v>575</v>
      </c>
      <c r="B51" s="22" t="s">
        <v>501</v>
      </c>
      <c r="C51" s="23" t="s">
        <v>576</v>
      </c>
      <c r="D51" s="24">
        <f>D52</f>
        <v>50000.1</v>
      </c>
      <c r="E51" s="24">
        <f>E52</f>
        <v>54973.4</v>
      </c>
      <c r="F51" s="25">
        <f t="shared" si="0"/>
        <v>1.099465801068398</v>
      </c>
      <c r="G51" s="15">
        <v>50000100</v>
      </c>
      <c r="H51" s="15">
        <v>54973394.5</v>
      </c>
    </row>
    <row r="52" spans="1:8" ht="51" x14ac:dyDescent="0.2">
      <c r="A52" s="21" t="s">
        <v>577</v>
      </c>
      <c r="B52" s="22" t="s">
        <v>501</v>
      </c>
      <c r="C52" s="23" t="s">
        <v>578</v>
      </c>
      <c r="D52" s="24">
        <v>50000.1</v>
      </c>
      <c r="E52" s="24">
        <v>54973.4</v>
      </c>
      <c r="F52" s="25">
        <f t="shared" si="0"/>
        <v>1.099465801068398</v>
      </c>
      <c r="G52" s="15">
        <v>50000100</v>
      </c>
      <c r="H52" s="15">
        <v>54973394.5</v>
      </c>
    </row>
    <row r="53" spans="1:8" x14ac:dyDescent="0.2">
      <c r="A53" s="21" t="s">
        <v>579</v>
      </c>
      <c r="B53" s="22" t="s">
        <v>501</v>
      </c>
      <c r="C53" s="23" t="s">
        <v>580</v>
      </c>
      <c r="D53" s="24">
        <f>D54</f>
        <v>6886</v>
      </c>
      <c r="E53" s="24">
        <f>E54</f>
        <v>5336.33</v>
      </c>
      <c r="F53" s="25">
        <f t="shared" si="0"/>
        <v>0.77495352889921576</v>
      </c>
      <c r="G53" s="15">
        <v>6886000</v>
      </c>
      <c r="H53" s="15">
        <v>5336334.63</v>
      </c>
    </row>
    <row r="54" spans="1:8" ht="51" x14ac:dyDescent="0.2">
      <c r="A54" s="21" t="s">
        <v>581</v>
      </c>
      <c r="B54" s="22" t="s">
        <v>501</v>
      </c>
      <c r="C54" s="23" t="s">
        <v>582</v>
      </c>
      <c r="D54" s="24">
        <v>6886</v>
      </c>
      <c r="E54" s="24">
        <v>5336.33</v>
      </c>
      <c r="F54" s="25">
        <f t="shared" si="0"/>
        <v>0.77495352889921576</v>
      </c>
      <c r="G54" s="15">
        <v>6886000</v>
      </c>
      <c r="H54" s="15">
        <v>5336334.63</v>
      </c>
    </row>
    <row r="55" spans="1:8" x14ac:dyDescent="0.2">
      <c r="A55" s="21" t="s">
        <v>583</v>
      </c>
      <c r="B55" s="22" t="s">
        <v>501</v>
      </c>
      <c r="C55" s="23" t="s">
        <v>584</v>
      </c>
      <c r="D55" s="24">
        <f>D56+D58</f>
        <v>4305</v>
      </c>
      <c r="E55" s="24">
        <f>E56+E58</f>
        <v>4377.99</v>
      </c>
      <c r="F55" s="25">
        <f t="shared" si="0"/>
        <v>1.0169547038327527</v>
      </c>
      <c r="G55" s="15">
        <v>4305000</v>
      </c>
      <c r="H55" s="15">
        <v>4377989.05</v>
      </c>
    </row>
    <row r="56" spans="1:8" ht="38.25" x14ac:dyDescent="0.2">
      <c r="A56" s="21" t="s">
        <v>585</v>
      </c>
      <c r="B56" s="22" t="s">
        <v>501</v>
      </c>
      <c r="C56" s="23" t="s">
        <v>586</v>
      </c>
      <c r="D56" s="24">
        <f>D57</f>
        <v>4305</v>
      </c>
      <c r="E56" s="24">
        <f>E57</f>
        <v>4222.99</v>
      </c>
      <c r="F56" s="25">
        <f t="shared" si="0"/>
        <v>0.98095005807200919</v>
      </c>
      <c r="G56" s="15">
        <v>4305000</v>
      </c>
      <c r="H56" s="15">
        <v>4222989.05</v>
      </c>
    </row>
    <row r="57" spans="1:8" ht="63.75" x14ac:dyDescent="0.2">
      <c r="A57" s="21" t="s">
        <v>587</v>
      </c>
      <c r="B57" s="22" t="s">
        <v>501</v>
      </c>
      <c r="C57" s="23" t="s">
        <v>588</v>
      </c>
      <c r="D57" s="24">
        <v>4305</v>
      </c>
      <c r="E57" s="24">
        <v>4222.99</v>
      </c>
      <c r="F57" s="25">
        <f t="shared" si="0"/>
        <v>0.98095005807200919</v>
      </c>
      <c r="G57" s="15">
        <v>4305000</v>
      </c>
      <c r="H57" s="15">
        <v>4222989.05</v>
      </c>
    </row>
    <row r="58" spans="1:8" ht="51" x14ac:dyDescent="0.2">
      <c r="A58" s="21" t="s">
        <v>589</v>
      </c>
      <c r="B58" s="22" t="s">
        <v>501</v>
      </c>
      <c r="C58" s="23" t="s">
        <v>590</v>
      </c>
      <c r="D58" s="24">
        <f>D59</f>
        <v>0</v>
      </c>
      <c r="E58" s="24">
        <f>E59</f>
        <v>155</v>
      </c>
      <c r="F58" s="25" t="s">
        <v>17</v>
      </c>
      <c r="G58" s="15" t="s">
        <v>17</v>
      </c>
      <c r="H58" s="15">
        <v>155000</v>
      </c>
    </row>
    <row r="59" spans="1:8" ht="38.25" x14ac:dyDescent="0.2">
      <c r="A59" s="21" t="s">
        <v>591</v>
      </c>
      <c r="B59" s="22" t="s">
        <v>501</v>
      </c>
      <c r="C59" s="23" t="s">
        <v>592</v>
      </c>
      <c r="D59" s="24">
        <v>0</v>
      </c>
      <c r="E59" s="24">
        <v>155</v>
      </c>
      <c r="F59" s="25" t="s">
        <v>17</v>
      </c>
      <c r="G59" s="15" t="s">
        <v>17</v>
      </c>
      <c r="H59" s="15">
        <v>155000</v>
      </c>
    </row>
    <row r="60" spans="1:8" ht="38.25" x14ac:dyDescent="0.2">
      <c r="A60" s="21" t="s">
        <v>593</v>
      </c>
      <c r="B60" s="22" t="s">
        <v>501</v>
      </c>
      <c r="C60" s="23" t="s">
        <v>594</v>
      </c>
      <c r="D60" s="24">
        <f t="shared" ref="D60:E62" si="1">D61</f>
        <v>0</v>
      </c>
      <c r="E60" s="24">
        <f t="shared" si="1"/>
        <v>-129.06</v>
      </c>
      <c r="F60" s="25" t="s">
        <v>17</v>
      </c>
      <c r="G60" s="15" t="s">
        <v>17</v>
      </c>
      <c r="H60" s="15">
        <v>-129061.09</v>
      </c>
    </row>
    <row r="61" spans="1:8" x14ac:dyDescent="0.2">
      <c r="A61" s="21" t="s">
        <v>595</v>
      </c>
      <c r="B61" s="22" t="s">
        <v>501</v>
      </c>
      <c r="C61" s="23" t="s">
        <v>596</v>
      </c>
      <c r="D61" s="24">
        <f t="shared" si="1"/>
        <v>0</v>
      </c>
      <c r="E61" s="24">
        <f t="shared" si="1"/>
        <v>-129.06</v>
      </c>
      <c r="F61" s="25" t="s">
        <v>17</v>
      </c>
      <c r="G61" s="15" t="s">
        <v>17</v>
      </c>
      <c r="H61" s="15">
        <v>-129061.09</v>
      </c>
    </row>
    <row r="62" spans="1:8" ht="25.5" x14ac:dyDescent="0.2">
      <c r="A62" s="21" t="s">
        <v>597</v>
      </c>
      <c r="B62" s="22" t="s">
        <v>501</v>
      </c>
      <c r="C62" s="23" t="s">
        <v>598</v>
      </c>
      <c r="D62" s="24">
        <f t="shared" si="1"/>
        <v>0</v>
      </c>
      <c r="E62" s="24">
        <f t="shared" si="1"/>
        <v>-129.06</v>
      </c>
      <c r="F62" s="25" t="s">
        <v>17</v>
      </c>
      <c r="G62" s="15" t="s">
        <v>17</v>
      </c>
      <c r="H62" s="15">
        <v>-129061.09</v>
      </c>
    </row>
    <row r="63" spans="1:8" ht="51" x14ac:dyDescent="0.2">
      <c r="A63" s="21" t="s">
        <v>599</v>
      </c>
      <c r="B63" s="22" t="s">
        <v>501</v>
      </c>
      <c r="C63" s="23" t="s">
        <v>600</v>
      </c>
      <c r="D63" s="24">
        <v>0</v>
      </c>
      <c r="E63" s="24">
        <v>-129.06</v>
      </c>
      <c r="F63" s="25" t="s">
        <v>17</v>
      </c>
      <c r="G63" s="15" t="s">
        <v>17</v>
      </c>
      <c r="H63" s="15">
        <v>-129061.09</v>
      </c>
    </row>
    <row r="64" spans="1:8" ht="51" x14ac:dyDescent="0.2">
      <c r="A64" s="21" t="s">
        <v>601</v>
      </c>
      <c r="B64" s="22" t="s">
        <v>501</v>
      </c>
      <c r="C64" s="23" t="s">
        <v>602</v>
      </c>
      <c r="D64" s="24">
        <f>D65+D70+D73</f>
        <v>119851.40999999999</v>
      </c>
      <c r="E64" s="24">
        <f>E65+E70+E73</f>
        <v>130065.52</v>
      </c>
      <c r="F64" s="25">
        <f t="shared" si="0"/>
        <v>1.0852231108503438</v>
      </c>
      <c r="G64" s="15">
        <v>119851410</v>
      </c>
      <c r="H64" s="15">
        <v>130065521.43000001</v>
      </c>
    </row>
    <row r="65" spans="1:8" ht="114.75" x14ac:dyDescent="0.2">
      <c r="A65" s="21" t="s">
        <v>603</v>
      </c>
      <c r="B65" s="22" t="s">
        <v>501</v>
      </c>
      <c r="C65" s="23" t="s">
        <v>604</v>
      </c>
      <c r="D65" s="24">
        <f>D66+D68</f>
        <v>115395.53</v>
      </c>
      <c r="E65" s="24">
        <f>E66+E68</f>
        <v>125307.33</v>
      </c>
      <c r="F65" s="25">
        <f t="shared" si="0"/>
        <v>1.085894141653494</v>
      </c>
      <c r="G65" s="15">
        <v>115395530</v>
      </c>
      <c r="H65" s="15">
        <v>125307334</v>
      </c>
    </row>
    <row r="66" spans="1:8" ht="102" x14ac:dyDescent="0.2">
      <c r="A66" s="21" t="s">
        <v>605</v>
      </c>
      <c r="B66" s="22" t="s">
        <v>501</v>
      </c>
      <c r="C66" s="23" t="s">
        <v>606</v>
      </c>
      <c r="D66" s="24">
        <f>D67</f>
        <v>114192.63</v>
      </c>
      <c r="E66" s="24">
        <f>E67</f>
        <v>123992.71</v>
      </c>
      <c r="F66" s="25">
        <f t="shared" si="0"/>
        <v>1.0858205998057844</v>
      </c>
      <c r="G66" s="15">
        <v>114192630</v>
      </c>
      <c r="H66" s="15">
        <v>123992710.5</v>
      </c>
    </row>
    <row r="67" spans="1:8" ht="89.25" x14ac:dyDescent="0.2">
      <c r="A67" s="21" t="s">
        <v>607</v>
      </c>
      <c r="B67" s="22" t="s">
        <v>501</v>
      </c>
      <c r="C67" s="23" t="s">
        <v>608</v>
      </c>
      <c r="D67" s="24">
        <v>114192.63</v>
      </c>
      <c r="E67" s="24">
        <v>123992.71</v>
      </c>
      <c r="F67" s="25">
        <f t="shared" si="0"/>
        <v>1.0858205998057844</v>
      </c>
      <c r="G67" s="15">
        <v>114192630</v>
      </c>
      <c r="H67" s="15">
        <v>123992710.5</v>
      </c>
    </row>
    <row r="68" spans="1:8" ht="51" x14ac:dyDescent="0.2">
      <c r="A68" s="21" t="s">
        <v>609</v>
      </c>
      <c r="B68" s="22" t="s">
        <v>501</v>
      </c>
      <c r="C68" s="23" t="s">
        <v>610</v>
      </c>
      <c r="D68" s="24">
        <f>D69</f>
        <v>1202.9000000000001</v>
      </c>
      <c r="E68" s="24">
        <f>E69</f>
        <v>1314.62</v>
      </c>
      <c r="F68" s="25">
        <f t="shared" si="0"/>
        <v>1.0928755507523482</v>
      </c>
      <c r="G68" s="15">
        <v>1202900</v>
      </c>
      <c r="H68" s="15">
        <v>1314623.5</v>
      </c>
    </row>
    <row r="69" spans="1:8" ht="38.25" x14ac:dyDescent="0.2">
      <c r="A69" s="21" t="s">
        <v>611</v>
      </c>
      <c r="B69" s="22" t="s">
        <v>501</v>
      </c>
      <c r="C69" s="23" t="s">
        <v>612</v>
      </c>
      <c r="D69" s="24">
        <v>1202.9000000000001</v>
      </c>
      <c r="E69" s="24">
        <v>1314.62</v>
      </c>
      <c r="F69" s="25">
        <f t="shared" si="0"/>
        <v>1.0928755507523482</v>
      </c>
      <c r="G69" s="15">
        <v>1202900</v>
      </c>
      <c r="H69" s="15">
        <v>1314623.5</v>
      </c>
    </row>
    <row r="70" spans="1:8" ht="25.5" x14ac:dyDescent="0.2">
      <c r="A70" s="21" t="s">
        <v>613</v>
      </c>
      <c r="B70" s="22" t="s">
        <v>501</v>
      </c>
      <c r="C70" s="23" t="s">
        <v>614</v>
      </c>
      <c r="D70" s="24">
        <f>D71</f>
        <v>1176.48</v>
      </c>
      <c r="E70" s="24">
        <f>E71</f>
        <v>1176.6400000000001</v>
      </c>
      <c r="F70" s="25">
        <f t="shared" si="0"/>
        <v>1.0001359989120089</v>
      </c>
      <c r="G70" s="15">
        <v>1176480</v>
      </c>
      <c r="H70" s="15">
        <v>1176642.01</v>
      </c>
    </row>
    <row r="71" spans="1:8" ht="51" x14ac:dyDescent="0.2">
      <c r="A71" s="21" t="s">
        <v>615</v>
      </c>
      <c r="B71" s="22" t="s">
        <v>501</v>
      </c>
      <c r="C71" s="23" t="s">
        <v>616</v>
      </c>
      <c r="D71" s="24">
        <f>D72</f>
        <v>1176.48</v>
      </c>
      <c r="E71" s="24">
        <f>E72</f>
        <v>1176.6400000000001</v>
      </c>
      <c r="F71" s="25">
        <f t="shared" si="0"/>
        <v>1.0001359989120089</v>
      </c>
      <c r="G71" s="15">
        <v>1176480</v>
      </c>
      <c r="H71" s="15">
        <v>1176642.01</v>
      </c>
    </row>
    <row r="72" spans="1:8" ht="63.75" x14ac:dyDescent="0.2">
      <c r="A72" s="21" t="s">
        <v>617</v>
      </c>
      <c r="B72" s="22" t="s">
        <v>501</v>
      </c>
      <c r="C72" s="23" t="s">
        <v>618</v>
      </c>
      <c r="D72" s="24">
        <v>1176.48</v>
      </c>
      <c r="E72" s="24">
        <v>1176.6400000000001</v>
      </c>
      <c r="F72" s="25">
        <f t="shared" si="0"/>
        <v>1.0001359989120089</v>
      </c>
      <c r="G72" s="15">
        <v>1176480</v>
      </c>
      <c r="H72" s="15">
        <v>1176642.01</v>
      </c>
    </row>
    <row r="73" spans="1:8" ht="102" x14ac:dyDescent="0.2">
      <c r="A73" s="21" t="s">
        <v>619</v>
      </c>
      <c r="B73" s="22" t="s">
        <v>501</v>
      </c>
      <c r="C73" s="23" t="s">
        <v>620</v>
      </c>
      <c r="D73" s="24">
        <f>D74+D76</f>
        <v>3279.4</v>
      </c>
      <c r="E73" s="24">
        <f>E74+E76</f>
        <v>3581.55</v>
      </c>
      <c r="F73" s="25">
        <f t="shared" si="0"/>
        <v>1.0921357565408307</v>
      </c>
      <c r="G73" s="15">
        <v>3279400</v>
      </c>
      <c r="H73" s="15">
        <v>3581545.42</v>
      </c>
    </row>
    <row r="74" spans="1:8" ht="51" x14ac:dyDescent="0.2">
      <c r="A74" s="21" t="s">
        <v>621</v>
      </c>
      <c r="B74" s="22" t="s">
        <v>501</v>
      </c>
      <c r="C74" s="23" t="s">
        <v>622</v>
      </c>
      <c r="D74" s="24">
        <f>D75</f>
        <v>1700</v>
      </c>
      <c r="E74" s="24">
        <f>E75</f>
        <v>1841.01</v>
      </c>
      <c r="F74" s="25">
        <f t="shared" si="0"/>
        <v>1.0829470588235295</v>
      </c>
      <c r="G74" s="15">
        <v>1700000</v>
      </c>
      <c r="H74" s="15">
        <v>1841009.42</v>
      </c>
    </row>
    <row r="75" spans="1:8" ht="51" x14ac:dyDescent="0.2">
      <c r="A75" s="21" t="s">
        <v>623</v>
      </c>
      <c r="B75" s="22" t="s">
        <v>501</v>
      </c>
      <c r="C75" s="23" t="s">
        <v>624</v>
      </c>
      <c r="D75" s="24">
        <v>1700</v>
      </c>
      <c r="E75" s="24">
        <v>1841.01</v>
      </c>
      <c r="F75" s="25">
        <f t="shared" si="0"/>
        <v>1.0829470588235295</v>
      </c>
      <c r="G75" s="15">
        <v>1700000</v>
      </c>
      <c r="H75" s="15">
        <v>1841009.42</v>
      </c>
    </row>
    <row r="76" spans="1:8" ht="102" x14ac:dyDescent="0.2">
      <c r="A76" s="21" t="s">
        <v>625</v>
      </c>
      <c r="B76" s="22" t="s">
        <v>501</v>
      </c>
      <c r="C76" s="23" t="s">
        <v>626</v>
      </c>
      <c r="D76" s="24">
        <f>D77</f>
        <v>1579.4</v>
      </c>
      <c r="E76" s="24">
        <f>E77</f>
        <v>1740.54</v>
      </c>
      <c r="F76" s="25">
        <f t="shared" si="0"/>
        <v>1.1020260858553881</v>
      </c>
      <c r="G76" s="15">
        <v>1579400</v>
      </c>
      <c r="H76" s="15">
        <v>1740536</v>
      </c>
    </row>
    <row r="77" spans="1:8" ht="89.25" x14ac:dyDescent="0.2">
      <c r="A77" s="21" t="s">
        <v>627</v>
      </c>
      <c r="B77" s="22" t="s">
        <v>501</v>
      </c>
      <c r="C77" s="23" t="s">
        <v>628</v>
      </c>
      <c r="D77" s="24">
        <v>1579.4</v>
      </c>
      <c r="E77" s="24">
        <v>1740.54</v>
      </c>
      <c r="F77" s="25">
        <f t="shared" si="0"/>
        <v>1.1020260858553881</v>
      </c>
      <c r="G77" s="15">
        <v>1579400</v>
      </c>
      <c r="H77" s="15">
        <v>1740536</v>
      </c>
    </row>
    <row r="78" spans="1:8" ht="25.5" x14ac:dyDescent="0.2">
      <c r="A78" s="21" t="s">
        <v>629</v>
      </c>
      <c r="B78" s="22" t="s">
        <v>501</v>
      </c>
      <c r="C78" s="23" t="s">
        <v>630</v>
      </c>
      <c r="D78" s="24">
        <f>D79</f>
        <v>106</v>
      </c>
      <c r="E78" s="24">
        <f>E79</f>
        <v>27.24</v>
      </c>
      <c r="F78" s="25">
        <f t="shared" ref="F78:F141" si="2">E78/D78</f>
        <v>0.25698113207547169</v>
      </c>
      <c r="G78" s="15">
        <v>106000</v>
      </c>
      <c r="H78" s="15">
        <v>27243.73</v>
      </c>
    </row>
    <row r="79" spans="1:8" ht="25.5" x14ac:dyDescent="0.2">
      <c r="A79" s="21" t="s">
        <v>631</v>
      </c>
      <c r="B79" s="22" t="s">
        <v>501</v>
      </c>
      <c r="C79" s="23" t="s">
        <v>632</v>
      </c>
      <c r="D79" s="24">
        <f>D80+D81+D82</f>
        <v>106</v>
      </c>
      <c r="E79" s="24">
        <f>E80+E81+E82</f>
        <v>27.24</v>
      </c>
      <c r="F79" s="25">
        <f t="shared" si="2"/>
        <v>0.25698113207547169</v>
      </c>
      <c r="G79" s="15">
        <v>106000</v>
      </c>
      <c r="H79" s="15">
        <v>27243.73</v>
      </c>
    </row>
    <row r="80" spans="1:8" ht="38.25" x14ac:dyDescent="0.2">
      <c r="A80" s="21" t="s">
        <v>633</v>
      </c>
      <c r="B80" s="22" t="s">
        <v>501</v>
      </c>
      <c r="C80" s="23" t="s">
        <v>634</v>
      </c>
      <c r="D80" s="24">
        <v>14</v>
      </c>
      <c r="E80" s="24">
        <v>49.5</v>
      </c>
      <c r="F80" s="25">
        <f t="shared" si="2"/>
        <v>3.5357142857142856</v>
      </c>
      <c r="G80" s="15">
        <v>14000</v>
      </c>
      <c r="H80" s="15">
        <v>49495.35</v>
      </c>
    </row>
    <row r="81" spans="1:8" ht="25.5" x14ac:dyDescent="0.2">
      <c r="A81" s="21" t="s">
        <v>635</v>
      </c>
      <c r="B81" s="22" t="s">
        <v>501</v>
      </c>
      <c r="C81" s="23" t="s">
        <v>636</v>
      </c>
      <c r="D81" s="24">
        <v>92</v>
      </c>
      <c r="E81" s="24">
        <v>-25.64</v>
      </c>
      <c r="F81" s="25">
        <f t="shared" si="2"/>
        <v>-0.27869565217391307</v>
      </c>
      <c r="G81" s="15">
        <v>92000</v>
      </c>
      <c r="H81" s="15">
        <v>-25636.22</v>
      </c>
    </row>
    <row r="82" spans="1:8" ht="25.5" x14ac:dyDescent="0.2">
      <c r="A82" s="21" t="s">
        <v>637</v>
      </c>
      <c r="B82" s="22" t="s">
        <v>501</v>
      </c>
      <c r="C82" s="23" t="s">
        <v>638</v>
      </c>
      <c r="D82" s="24">
        <f>D83+D84</f>
        <v>0</v>
      </c>
      <c r="E82" s="24">
        <f>E83+E84</f>
        <v>3.38</v>
      </c>
      <c r="F82" s="25" t="s">
        <v>17</v>
      </c>
      <c r="G82" s="15" t="s">
        <v>17</v>
      </c>
      <c r="H82" s="15">
        <v>3384.6</v>
      </c>
    </row>
    <row r="83" spans="1:8" x14ac:dyDescent="0.2">
      <c r="A83" s="21" t="s">
        <v>639</v>
      </c>
      <c r="B83" s="22" t="s">
        <v>501</v>
      </c>
      <c r="C83" s="23" t="s">
        <v>640</v>
      </c>
      <c r="D83" s="24">
        <v>0</v>
      </c>
      <c r="E83" s="24">
        <v>3.09</v>
      </c>
      <c r="F83" s="25" t="s">
        <v>17</v>
      </c>
      <c r="G83" s="15" t="s">
        <v>17</v>
      </c>
      <c r="H83" s="15">
        <v>3093.32</v>
      </c>
    </row>
    <row r="84" spans="1:8" ht="25.5" x14ac:dyDescent="0.2">
      <c r="A84" s="21" t="s">
        <v>641</v>
      </c>
      <c r="B84" s="22" t="s">
        <v>501</v>
      </c>
      <c r="C84" s="23" t="s">
        <v>642</v>
      </c>
      <c r="D84" s="24">
        <v>0</v>
      </c>
      <c r="E84" s="24">
        <v>0.28999999999999998</v>
      </c>
      <c r="F84" s="25" t="s">
        <v>17</v>
      </c>
      <c r="G84" s="15" t="s">
        <v>17</v>
      </c>
      <c r="H84" s="15">
        <v>291.27999999999997</v>
      </c>
    </row>
    <row r="85" spans="1:8" ht="38.25" x14ac:dyDescent="0.2">
      <c r="A85" s="21" t="s">
        <v>643</v>
      </c>
      <c r="B85" s="22" t="s">
        <v>501</v>
      </c>
      <c r="C85" s="23" t="s">
        <v>644</v>
      </c>
      <c r="D85" s="24">
        <f>D86+D89</f>
        <v>1053.5999999999999</v>
      </c>
      <c r="E85" s="24">
        <f>E86+E89</f>
        <v>1742.5</v>
      </c>
      <c r="F85" s="25">
        <f t="shared" si="2"/>
        <v>1.6538534548215642</v>
      </c>
      <c r="G85" s="15">
        <v>1053600</v>
      </c>
      <c r="H85" s="15">
        <v>1742496.23</v>
      </c>
    </row>
    <row r="86" spans="1:8" x14ac:dyDescent="0.2">
      <c r="A86" s="21" t="s">
        <v>645</v>
      </c>
      <c r="B86" s="22" t="s">
        <v>501</v>
      </c>
      <c r="C86" s="23" t="s">
        <v>646</v>
      </c>
      <c r="D86" s="24">
        <f>D87</f>
        <v>53.6</v>
      </c>
      <c r="E86" s="24">
        <f>E87</f>
        <v>27.4</v>
      </c>
      <c r="F86" s="25">
        <f t="shared" si="2"/>
        <v>0.51119402985074625</v>
      </c>
      <c r="G86" s="15">
        <v>53600</v>
      </c>
      <c r="H86" s="15">
        <v>27400</v>
      </c>
    </row>
    <row r="87" spans="1:8" ht="25.5" x14ac:dyDescent="0.2">
      <c r="A87" s="21" t="s">
        <v>647</v>
      </c>
      <c r="B87" s="22" t="s">
        <v>501</v>
      </c>
      <c r="C87" s="23" t="s">
        <v>648</v>
      </c>
      <c r="D87" s="24">
        <f>D88</f>
        <v>53.6</v>
      </c>
      <c r="E87" s="24">
        <f>E88</f>
        <v>27.4</v>
      </c>
      <c r="F87" s="25">
        <f t="shared" si="2"/>
        <v>0.51119402985074625</v>
      </c>
      <c r="G87" s="15">
        <v>53600</v>
      </c>
      <c r="H87" s="15">
        <v>27400</v>
      </c>
    </row>
    <row r="88" spans="1:8" ht="38.25" x14ac:dyDescent="0.2">
      <c r="A88" s="21" t="s">
        <v>649</v>
      </c>
      <c r="B88" s="22" t="s">
        <v>501</v>
      </c>
      <c r="C88" s="23" t="s">
        <v>650</v>
      </c>
      <c r="D88" s="24">
        <v>53.6</v>
      </c>
      <c r="E88" s="24">
        <v>27.4</v>
      </c>
      <c r="F88" s="25">
        <f t="shared" si="2"/>
        <v>0.51119402985074625</v>
      </c>
      <c r="G88" s="15">
        <v>53600</v>
      </c>
      <c r="H88" s="15">
        <v>27400</v>
      </c>
    </row>
    <row r="89" spans="1:8" x14ac:dyDescent="0.2">
      <c r="A89" s="21" t="s">
        <v>651</v>
      </c>
      <c r="B89" s="22" t="s">
        <v>501</v>
      </c>
      <c r="C89" s="23" t="s">
        <v>652</v>
      </c>
      <c r="D89" s="24">
        <f>D90</f>
        <v>1000</v>
      </c>
      <c r="E89" s="24">
        <f>E90</f>
        <v>1715.1</v>
      </c>
      <c r="F89" s="25">
        <f t="shared" si="2"/>
        <v>1.7150999999999998</v>
      </c>
      <c r="G89" s="15">
        <v>1000000</v>
      </c>
      <c r="H89" s="15">
        <v>1715096.23</v>
      </c>
    </row>
    <row r="90" spans="1:8" ht="25.5" x14ac:dyDescent="0.2">
      <c r="A90" s="21" t="s">
        <v>653</v>
      </c>
      <c r="B90" s="22" t="s">
        <v>501</v>
      </c>
      <c r="C90" s="23" t="s">
        <v>654</v>
      </c>
      <c r="D90" s="24">
        <f>D91</f>
        <v>1000</v>
      </c>
      <c r="E90" s="24">
        <f>E91</f>
        <v>1715.1</v>
      </c>
      <c r="F90" s="25">
        <f t="shared" si="2"/>
        <v>1.7150999999999998</v>
      </c>
      <c r="G90" s="15">
        <v>1000000</v>
      </c>
      <c r="H90" s="15">
        <v>1715096.23</v>
      </c>
    </row>
    <row r="91" spans="1:8" ht="25.5" x14ac:dyDescent="0.2">
      <c r="A91" s="21" t="s">
        <v>655</v>
      </c>
      <c r="B91" s="22" t="s">
        <v>501</v>
      </c>
      <c r="C91" s="23" t="s">
        <v>656</v>
      </c>
      <c r="D91" s="24">
        <v>1000</v>
      </c>
      <c r="E91" s="24">
        <v>1715.1</v>
      </c>
      <c r="F91" s="25">
        <f t="shared" si="2"/>
        <v>1.7150999999999998</v>
      </c>
      <c r="G91" s="15">
        <v>1000000</v>
      </c>
      <c r="H91" s="15">
        <v>1715096.23</v>
      </c>
    </row>
    <row r="92" spans="1:8" ht="38.25" x14ac:dyDescent="0.2">
      <c r="A92" s="21" t="s">
        <v>657</v>
      </c>
      <c r="B92" s="22" t="s">
        <v>501</v>
      </c>
      <c r="C92" s="23" t="s">
        <v>658</v>
      </c>
      <c r="D92" s="24">
        <f>D93+D96</f>
        <v>9278.2999999999993</v>
      </c>
      <c r="E92" s="24">
        <f>E93+E96</f>
        <v>9692.81</v>
      </c>
      <c r="F92" s="25">
        <f t="shared" si="2"/>
        <v>1.0446752098983649</v>
      </c>
      <c r="G92" s="15">
        <v>9278300</v>
      </c>
      <c r="H92" s="15">
        <v>9692810.5199999996</v>
      </c>
    </row>
    <row r="93" spans="1:8" ht="102" x14ac:dyDescent="0.2">
      <c r="A93" s="21" t="s">
        <v>659</v>
      </c>
      <c r="B93" s="22" t="s">
        <v>501</v>
      </c>
      <c r="C93" s="23" t="s">
        <v>660</v>
      </c>
      <c r="D93" s="24">
        <f>D94</f>
        <v>278.3</v>
      </c>
      <c r="E93" s="24">
        <f>E94</f>
        <v>266.83999999999997</v>
      </c>
      <c r="F93" s="25">
        <f t="shared" si="2"/>
        <v>0.95882141573841162</v>
      </c>
      <c r="G93" s="15">
        <v>278300</v>
      </c>
      <c r="H93" s="15">
        <v>266839.15000000002</v>
      </c>
    </row>
    <row r="94" spans="1:8" ht="114.75" x14ac:dyDescent="0.2">
      <c r="A94" s="21" t="s">
        <v>661</v>
      </c>
      <c r="B94" s="22" t="s">
        <v>501</v>
      </c>
      <c r="C94" s="23" t="s">
        <v>662</v>
      </c>
      <c r="D94" s="24">
        <f>D95</f>
        <v>278.3</v>
      </c>
      <c r="E94" s="24">
        <f>E95</f>
        <v>266.83999999999997</v>
      </c>
      <c r="F94" s="25">
        <f t="shared" si="2"/>
        <v>0.95882141573841162</v>
      </c>
      <c r="G94" s="15">
        <v>278300</v>
      </c>
      <c r="H94" s="15">
        <v>266839.15000000002</v>
      </c>
    </row>
    <row r="95" spans="1:8" ht="114.75" x14ac:dyDescent="0.2">
      <c r="A95" s="21" t="s">
        <v>663</v>
      </c>
      <c r="B95" s="22" t="s">
        <v>501</v>
      </c>
      <c r="C95" s="23" t="s">
        <v>664</v>
      </c>
      <c r="D95" s="24">
        <v>278.3</v>
      </c>
      <c r="E95" s="24">
        <v>266.83999999999997</v>
      </c>
      <c r="F95" s="25">
        <f t="shared" si="2"/>
        <v>0.95882141573841162</v>
      </c>
      <c r="G95" s="15">
        <v>278300</v>
      </c>
      <c r="H95" s="15">
        <v>266839.15000000002</v>
      </c>
    </row>
    <row r="96" spans="1:8" ht="38.25" x14ac:dyDescent="0.2">
      <c r="A96" s="21" t="s">
        <v>665</v>
      </c>
      <c r="B96" s="22" t="s">
        <v>501</v>
      </c>
      <c r="C96" s="23" t="s">
        <v>666</v>
      </c>
      <c r="D96" s="24">
        <f>D97</f>
        <v>9000</v>
      </c>
      <c r="E96" s="24">
        <f>E97</f>
        <v>9425.9699999999993</v>
      </c>
      <c r="F96" s="25">
        <f t="shared" si="2"/>
        <v>1.0473299999999999</v>
      </c>
      <c r="G96" s="15">
        <v>9000000</v>
      </c>
      <c r="H96" s="15">
        <v>9425971.3699999992</v>
      </c>
    </row>
    <row r="97" spans="1:8" ht="63.75" x14ac:dyDescent="0.2">
      <c r="A97" s="21" t="s">
        <v>667</v>
      </c>
      <c r="B97" s="22" t="s">
        <v>501</v>
      </c>
      <c r="C97" s="23" t="s">
        <v>668</v>
      </c>
      <c r="D97" s="24">
        <f>D98</f>
        <v>9000</v>
      </c>
      <c r="E97" s="24">
        <f>E98</f>
        <v>9425.9699999999993</v>
      </c>
      <c r="F97" s="25">
        <f t="shared" si="2"/>
        <v>1.0473299999999999</v>
      </c>
      <c r="G97" s="15">
        <v>9000000</v>
      </c>
      <c r="H97" s="15">
        <v>9425971.3699999992</v>
      </c>
    </row>
    <row r="98" spans="1:8" ht="63.75" x14ac:dyDescent="0.2">
      <c r="A98" s="21" t="s">
        <v>669</v>
      </c>
      <c r="B98" s="22" t="s">
        <v>501</v>
      </c>
      <c r="C98" s="23" t="s">
        <v>670</v>
      </c>
      <c r="D98" s="24">
        <v>9000</v>
      </c>
      <c r="E98" s="24">
        <v>9425.9699999999993</v>
      </c>
      <c r="F98" s="25">
        <f t="shared" si="2"/>
        <v>1.0473299999999999</v>
      </c>
      <c r="G98" s="15">
        <v>9000000</v>
      </c>
      <c r="H98" s="15">
        <v>9425971.3699999992</v>
      </c>
    </row>
    <row r="99" spans="1:8" ht="25.5" x14ac:dyDescent="0.2">
      <c r="A99" s="21" t="s">
        <v>671</v>
      </c>
      <c r="B99" s="22" t="s">
        <v>501</v>
      </c>
      <c r="C99" s="23" t="s">
        <v>672</v>
      </c>
      <c r="D99" s="24">
        <f>D100+D122+D124+D129</f>
        <v>3000</v>
      </c>
      <c r="E99" s="24">
        <f>E100+E122+E124+E129</f>
        <v>4137.1400000000003</v>
      </c>
      <c r="F99" s="25">
        <f t="shared" si="2"/>
        <v>1.3790466666666668</v>
      </c>
      <c r="G99" s="15">
        <v>3000000</v>
      </c>
      <c r="H99" s="15">
        <v>4137139.82</v>
      </c>
    </row>
    <row r="100" spans="1:8" ht="51" x14ac:dyDescent="0.2">
      <c r="A100" s="21" t="s">
        <v>673</v>
      </c>
      <c r="B100" s="22" t="s">
        <v>501</v>
      </c>
      <c r="C100" s="23" t="s">
        <v>674</v>
      </c>
      <c r="D100" s="24">
        <f>D101+D103+D105+D108+D110+D112+D114+D118+D120</f>
        <v>0</v>
      </c>
      <c r="E100" s="24">
        <f>E101+E103+E105+E108+E110+E112+E114+E118+E120+E116</f>
        <v>409.65</v>
      </c>
      <c r="F100" s="25" t="s">
        <v>17</v>
      </c>
      <c r="G100" s="15" t="s">
        <v>17</v>
      </c>
      <c r="H100" s="15">
        <v>409651.36</v>
      </c>
    </row>
    <row r="101" spans="1:8" ht="76.5" x14ac:dyDescent="0.2">
      <c r="A101" s="21" t="s">
        <v>675</v>
      </c>
      <c r="B101" s="22" t="s">
        <v>501</v>
      </c>
      <c r="C101" s="23" t="s">
        <v>676</v>
      </c>
      <c r="D101" s="24">
        <f>D102</f>
        <v>0</v>
      </c>
      <c r="E101" s="24">
        <f>E102</f>
        <v>7.9</v>
      </c>
      <c r="F101" s="25" t="s">
        <v>17</v>
      </c>
      <c r="G101" s="15" t="s">
        <v>17</v>
      </c>
      <c r="H101" s="15">
        <v>7900</v>
      </c>
    </row>
    <row r="102" spans="1:8" ht="102" x14ac:dyDescent="0.2">
      <c r="A102" s="21" t="s">
        <v>677</v>
      </c>
      <c r="B102" s="22" t="s">
        <v>501</v>
      </c>
      <c r="C102" s="23" t="s">
        <v>678</v>
      </c>
      <c r="D102" s="24">
        <v>0</v>
      </c>
      <c r="E102" s="24">
        <v>7.9</v>
      </c>
      <c r="F102" s="25" t="s">
        <v>17</v>
      </c>
      <c r="G102" s="15" t="s">
        <v>17</v>
      </c>
      <c r="H102" s="15">
        <v>7900</v>
      </c>
    </row>
    <row r="103" spans="1:8" ht="102" x14ac:dyDescent="0.2">
      <c r="A103" s="21" t="s">
        <v>679</v>
      </c>
      <c r="B103" s="22" t="s">
        <v>501</v>
      </c>
      <c r="C103" s="23" t="s">
        <v>680</v>
      </c>
      <c r="D103" s="24">
        <f>D104</f>
        <v>0</v>
      </c>
      <c r="E103" s="24">
        <f>E104</f>
        <v>33.18</v>
      </c>
      <c r="F103" s="25" t="s">
        <v>17</v>
      </c>
      <c r="G103" s="15" t="s">
        <v>17</v>
      </c>
      <c r="H103" s="15">
        <v>33182.800000000003</v>
      </c>
    </row>
    <row r="104" spans="1:8" ht="140.25" x14ac:dyDescent="0.2">
      <c r="A104" s="21" t="s">
        <v>681</v>
      </c>
      <c r="B104" s="22" t="s">
        <v>501</v>
      </c>
      <c r="C104" s="23" t="s">
        <v>682</v>
      </c>
      <c r="D104" s="24">
        <v>0</v>
      </c>
      <c r="E104" s="24">
        <v>33.18</v>
      </c>
      <c r="F104" s="25" t="s">
        <v>17</v>
      </c>
      <c r="G104" s="15" t="s">
        <v>17</v>
      </c>
      <c r="H104" s="15">
        <v>33182.800000000003</v>
      </c>
    </row>
    <row r="105" spans="1:8" ht="76.5" x14ac:dyDescent="0.2">
      <c r="A105" s="21" t="s">
        <v>683</v>
      </c>
      <c r="B105" s="22" t="s">
        <v>501</v>
      </c>
      <c r="C105" s="23" t="s">
        <v>684</v>
      </c>
      <c r="D105" s="24">
        <f>D106+D107</f>
        <v>0</v>
      </c>
      <c r="E105" s="24">
        <f>E106+E107</f>
        <v>118.76</v>
      </c>
      <c r="F105" s="25" t="s">
        <v>17</v>
      </c>
      <c r="G105" s="15" t="s">
        <v>17</v>
      </c>
      <c r="H105" s="15">
        <v>118752.38</v>
      </c>
    </row>
    <row r="106" spans="1:8" ht="102" x14ac:dyDescent="0.2">
      <c r="A106" s="21" t="s">
        <v>685</v>
      </c>
      <c r="B106" s="22" t="s">
        <v>501</v>
      </c>
      <c r="C106" s="23" t="s">
        <v>686</v>
      </c>
      <c r="D106" s="24">
        <v>0</v>
      </c>
      <c r="E106" s="24">
        <v>103.76</v>
      </c>
      <c r="F106" s="25" t="s">
        <v>17</v>
      </c>
      <c r="G106" s="15" t="s">
        <v>17</v>
      </c>
      <c r="H106" s="15">
        <v>103752.38</v>
      </c>
    </row>
    <row r="107" spans="1:8" ht="102" x14ac:dyDescent="0.2">
      <c r="A107" s="21" t="s">
        <v>687</v>
      </c>
      <c r="B107" s="22" t="s">
        <v>501</v>
      </c>
      <c r="C107" s="23" t="s">
        <v>688</v>
      </c>
      <c r="D107" s="24">
        <v>0</v>
      </c>
      <c r="E107" s="24">
        <v>15</v>
      </c>
      <c r="F107" s="25" t="s">
        <v>17</v>
      </c>
      <c r="G107" s="15" t="s">
        <v>17</v>
      </c>
      <c r="H107" s="15">
        <v>15000</v>
      </c>
    </row>
    <row r="108" spans="1:8" ht="76.5" x14ac:dyDescent="0.2">
      <c r="A108" s="21" t="s">
        <v>689</v>
      </c>
      <c r="B108" s="22" t="s">
        <v>501</v>
      </c>
      <c r="C108" s="23" t="s">
        <v>690</v>
      </c>
      <c r="D108" s="24">
        <f>D109</f>
        <v>0</v>
      </c>
      <c r="E108" s="24">
        <f>E109</f>
        <v>7.5</v>
      </c>
      <c r="F108" s="25" t="s">
        <v>17</v>
      </c>
      <c r="G108" s="15" t="s">
        <v>17</v>
      </c>
      <c r="H108" s="15">
        <v>7500</v>
      </c>
    </row>
    <row r="109" spans="1:8" ht="102" x14ac:dyDescent="0.2">
      <c r="A109" s="21" t="s">
        <v>691</v>
      </c>
      <c r="B109" s="22" t="s">
        <v>501</v>
      </c>
      <c r="C109" s="23" t="s">
        <v>692</v>
      </c>
      <c r="D109" s="24">
        <v>0</v>
      </c>
      <c r="E109" s="24">
        <v>7.5</v>
      </c>
      <c r="F109" s="25" t="s">
        <v>17</v>
      </c>
      <c r="G109" s="15" t="s">
        <v>17</v>
      </c>
      <c r="H109" s="15">
        <v>7500</v>
      </c>
    </row>
    <row r="110" spans="1:8" ht="102" x14ac:dyDescent="0.2">
      <c r="A110" s="21" t="s">
        <v>693</v>
      </c>
      <c r="B110" s="22" t="s">
        <v>501</v>
      </c>
      <c r="C110" s="23" t="s">
        <v>694</v>
      </c>
      <c r="D110" s="24">
        <f>D111</f>
        <v>0</v>
      </c>
      <c r="E110" s="24">
        <f>E111</f>
        <v>56.44</v>
      </c>
      <c r="F110" s="25" t="s">
        <v>17</v>
      </c>
      <c r="G110" s="15" t="s">
        <v>17</v>
      </c>
      <c r="H110" s="15">
        <v>56441.61</v>
      </c>
    </row>
    <row r="111" spans="1:8" ht="140.25" x14ac:dyDescent="0.2">
      <c r="A111" s="21" t="s">
        <v>695</v>
      </c>
      <c r="B111" s="22" t="s">
        <v>501</v>
      </c>
      <c r="C111" s="23" t="s">
        <v>696</v>
      </c>
      <c r="D111" s="24">
        <v>0</v>
      </c>
      <c r="E111" s="24">
        <v>56.44</v>
      </c>
      <c r="F111" s="25" t="s">
        <v>17</v>
      </c>
      <c r="G111" s="15" t="s">
        <v>17</v>
      </c>
      <c r="H111" s="15">
        <v>56441.61</v>
      </c>
    </row>
    <row r="112" spans="1:8" ht="89.25" x14ac:dyDescent="0.2">
      <c r="A112" s="21" t="s">
        <v>697</v>
      </c>
      <c r="B112" s="22" t="s">
        <v>501</v>
      </c>
      <c r="C112" s="23" t="s">
        <v>698</v>
      </c>
      <c r="D112" s="24">
        <f>D113</f>
        <v>0</v>
      </c>
      <c r="E112" s="24">
        <f>E113</f>
        <v>5.65</v>
      </c>
      <c r="F112" s="25" t="s">
        <v>17</v>
      </c>
      <c r="G112" s="15" t="s">
        <v>17</v>
      </c>
      <c r="H112" s="15">
        <v>5650</v>
      </c>
    </row>
    <row r="113" spans="1:8" ht="153" x14ac:dyDescent="0.2">
      <c r="A113" s="21" t="s">
        <v>699</v>
      </c>
      <c r="B113" s="22" t="s">
        <v>501</v>
      </c>
      <c r="C113" s="23" t="s">
        <v>700</v>
      </c>
      <c r="D113" s="24">
        <v>0</v>
      </c>
      <c r="E113" s="24">
        <v>5.65</v>
      </c>
      <c r="F113" s="25" t="s">
        <v>17</v>
      </c>
      <c r="G113" s="15" t="s">
        <v>17</v>
      </c>
      <c r="H113" s="15">
        <v>5650</v>
      </c>
    </row>
    <row r="114" spans="1:8" ht="89.25" x14ac:dyDescent="0.2">
      <c r="A114" s="21" t="s">
        <v>701</v>
      </c>
      <c r="B114" s="22" t="s">
        <v>501</v>
      </c>
      <c r="C114" s="23" t="s">
        <v>702</v>
      </c>
      <c r="D114" s="24">
        <f>D115</f>
        <v>0</v>
      </c>
      <c r="E114" s="24">
        <f>E115</f>
        <v>5.61</v>
      </c>
      <c r="F114" s="25" t="s">
        <v>17</v>
      </c>
      <c r="G114" s="15" t="s">
        <v>17</v>
      </c>
      <c r="H114" s="15">
        <v>5608.78</v>
      </c>
    </row>
    <row r="115" spans="1:8" ht="114.75" x14ac:dyDescent="0.2">
      <c r="A115" s="21" t="s">
        <v>703</v>
      </c>
      <c r="B115" s="22" t="s">
        <v>501</v>
      </c>
      <c r="C115" s="23" t="s">
        <v>704</v>
      </c>
      <c r="D115" s="24">
        <v>0</v>
      </c>
      <c r="E115" s="24">
        <v>5.61</v>
      </c>
      <c r="F115" s="25" t="s">
        <v>17</v>
      </c>
      <c r="G115" s="15" t="s">
        <v>17</v>
      </c>
      <c r="H115" s="15">
        <v>5608.78</v>
      </c>
    </row>
    <row r="116" spans="1:8" ht="127.5" x14ac:dyDescent="0.2">
      <c r="A116" s="21" t="s">
        <v>705</v>
      </c>
      <c r="B116" s="22" t="s">
        <v>501</v>
      </c>
      <c r="C116" s="23" t="s">
        <v>706</v>
      </c>
      <c r="D116" s="24">
        <f>D117</f>
        <v>0</v>
      </c>
      <c r="E116" s="24">
        <f>E117</f>
        <v>1</v>
      </c>
      <c r="F116" s="25" t="s">
        <v>17</v>
      </c>
      <c r="G116" s="15" t="s">
        <v>17</v>
      </c>
      <c r="H116" s="15">
        <v>1000</v>
      </c>
    </row>
    <row r="117" spans="1:8" ht="153" x14ac:dyDescent="0.2">
      <c r="A117" s="21" t="s">
        <v>707</v>
      </c>
      <c r="B117" s="22" t="s">
        <v>501</v>
      </c>
      <c r="C117" s="23" t="s">
        <v>708</v>
      </c>
      <c r="D117" s="24">
        <v>0</v>
      </c>
      <c r="E117" s="24">
        <v>1</v>
      </c>
      <c r="F117" s="25" t="s">
        <v>17</v>
      </c>
      <c r="G117" s="15" t="s">
        <v>17</v>
      </c>
      <c r="H117" s="15">
        <v>1000</v>
      </c>
    </row>
    <row r="118" spans="1:8" ht="76.5" x14ac:dyDescent="0.2">
      <c r="A118" s="21" t="s">
        <v>709</v>
      </c>
      <c r="B118" s="22" t="s">
        <v>501</v>
      </c>
      <c r="C118" s="23" t="s">
        <v>710</v>
      </c>
      <c r="D118" s="24">
        <f>D119</f>
        <v>0</v>
      </c>
      <c r="E118" s="24">
        <f>E119</f>
        <v>26.07</v>
      </c>
      <c r="F118" s="25" t="s">
        <v>17</v>
      </c>
      <c r="G118" s="15" t="s">
        <v>17</v>
      </c>
      <c r="H118" s="15">
        <v>26074</v>
      </c>
    </row>
    <row r="119" spans="1:8" ht="102" x14ac:dyDescent="0.2">
      <c r="A119" s="21" t="s">
        <v>711</v>
      </c>
      <c r="B119" s="22" t="s">
        <v>501</v>
      </c>
      <c r="C119" s="23" t="s">
        <v>712</v>
      </c>
      <c r="D119" s="24">
        <v>0</v>
      </c>
      <c r="E119" s="24">
        <v>26.07</v>
      </c>
      <c r="F119" s="25" t="s">
        <v>17</v>
      </c>
      <c r="G119" s="15" t="s">
        <v>17</v>
      </c>
      <c r="H119" s="15">
        <v>26074</v>
      </c>
    </row>
    <row r="120" spans="1:8" ht="89.25" x14ac:dyDescent="0.2">
      <c r="A120" s="21" t="s">
        <v>713</v>
      </c>
      <c r="B120" s="22" t="s">
        <v>501</v>
      </c>
      <c r="C120" s="23" t="s">
        <v>714</v>
      </c>
      <c r="D120" s="24">
        <f>D121</f>
        <v>0</v>
      </c>
      <c r="E120" s="24">
        <f>E121</f>
        <v>147.54</v>
      </c>
      <c r="F120" s="25" t="s">
        <v>17</v>
      </c>
      <c r="G120" s="15" t="s">
        <v>17</v>
      </c>
      <c r="H120" s="15">
        <v>147541.79</v>
      </c>
    </row>
    <row r="121" spans="1:8" ht="114.75" x14ac:dyDescent="0.2">
      <c r="A121" s="21" t="s">
        <v>715</v>
      </c>
      <c r="B121" s="22" t="s">
        <v>501</v>
      </c>
      <c r="C121" s="23" t="s">
        <v>716</v>
      </c>
      <c r="D121" s="24">
        <v>0</v>
      </c>
      <c r="E121" s="24">
        <v>147.54</v>
      </c>
      <c r="F121" s="25" t="s">
        <v>17</v>
      </c>
      <c r="G121" s="15" t="s">
        <v>17</v>
      </c>
      <c r="H121" s="15">
        <v>147541.79</v>
      </c>
    </row>
    <row r="122" spans="1:8" ht="51" x14ac:dyDescent="0.2">
      <c r="A122" s="21" t="s">
        <v>717</v>
      </c>
      <c r="B122" s="22" t="s">
        <v>501</v>
      </c>
      <c r="C122" s="23" t="s">
        <v>718</v>
      </c>
      <c r="D122" s="24">
        <f>D123</f>
        <v>0</v>
      </c>
      <c r="E122" s="24">
        <f>E123</f>
        <v>70</v>
      </c>
      <c r="F122" s="25" t="s">
        <v>17</v>
      </c>
      <c r="G122" s="15" t="s">
        <v>17</v>
      </c>
      <c r="H122" s="15">
        <v>70000</v>
      </c>
    </row>
    <row r="123" spans="1:8" ht="63.75" x14ac:dyDescent="0.2">
      <c r="A123" s="21" t="s">
        <v>719</v>
      </c>
      <c r="B123" s="22" t="s">
        <v>501</v>
      </c>
      <c r="C123" s="23" t="s">
        <v>720</v>
      </c>
      <c r="D123" s="24">
        <v>0</v>
      </c>
      <c r="E123" s="24">
        <v>70</v>
      </c>
      <c r="F123" s="25" t="s">
        <v>17</v>
      </c>
      <c r="G123" s="15" t="s">
        <v>17</v>
      </c>
      <c r="H123" s="15">
        <v>70000</v>
      </c>
    </row>
    <row r="124" spans="1:8" ht="140.25" x14ac:dyDescent="0.2">
      <c r="A124" s="21" t="s">
        <v>721</v>
      </c>
      <c r="B124" s="22" t="s">
        <v>501</v>
      </c>
      <c r="C124" s="23" t="s">
        <v>722</v>
      </c>
      <c r="D124" s="24">
        <f>D125+D127+D129</f>
        <v>3000</v>
      </c>
      <c r="E124" s="24">
        <v>3557.72</v>
      </c>
      <c r="F124" s="25">
        <f t="shared" si="2"/>
        <v>1.1859066666666667</v>
      </c>
      <c r="G124" s="15">
        <v>3000000</v>
      </c>
      <c r="H124" s="15">
        <v>3557719.34</v>
      </c>
    </row>
    <row r="125" spans="1:8" ht="76.5" x14ac:dyDescent="0.2">
      <c r="A125" s="21" t="s">
        <v>723</v>
      </c>
      <c r="B125" s="22" t="s">
        <v>501</v>
      </c>
      <c r="C125" s="23" t="s">
        <v>724</v>
      </c>
      <c r="D125" s="24">
        <f>D126</f>
        <v>0</v>
      </c>
      <c r="E125" s="24">
        <f>E126</f>
        <v>334.49</v>
      </c>
      <c r="F125" s="25" t="s">
        <v>17</v>
      </c>
      <c r="G125" s="15" t="s">
        <v>17</v>
      </c>
      <c r="H125" s="15">
        <v>334494.92</v>
      </c>
    </row>
    <row r="126" spans="1:8" ht="102" x14ac:dyDescent="0.2">
      <c r="A126" s="21" t="s">
        <v>725</v>
      </c>
      <c r="B126" s="22" t="s">
        <v>501</v>
      </c>
      <c r="C126" s="23" t="s">
        <v>726</v>
      </c>
      <c r="D126" s="24">
        <v>0</v>
      </c>
      <c r="E126" s="24">
        <v>334.49</v>
      </c>
      <c r="F126" s="25" t="s">
        <v>17</v>
      </c>
      <c r="G126" s="15" t="s">
        <v>17</v>
      </c>
      <c r="H126" s="15">
        <v>334494.92</v>
      </c>
    </row>
    <row r="127" spans="1:8" ht="102" x14ac:dyDescent="0.2">
      <c r="A127" s="21" t="s">
        <v>727</v>
      </c>
      <c r="B127" s="22" t="s">
        <v>501</v>
      </c>
      <c r="C127" s="23" t="s">
        <v>728</v>
      </c>
      <c r="D127" s="24">
        <f>D128</f>
        <v>3000</v>
      </c>
      <c r="E127" s="24">
        <f>E128</f>
        <v>3223.22</v>
      </c>
      <c r="F127" s="25">
        <f t="shared" si="2"/>
        <v>1.0744066666666665</v>
      </c>
      <c r="G127" s="15">
        <v>3000000</v>
      </c>
      <c r="H127" s="15">
        <v>3223224.42</v>
      </c>
    </row>
    <row r="128" spans="1:8" ht="89.25" x14ac:dyDescent="0.2">
      <c r="A128" s="21" t="s">
        <v>729</v>
      </c>
      <c r="B128" s="22" t="s">
        <v>501</v>
      </c>
      <c r="C128" s="23" t="s">
        <v>730</v>
      </c>
      <c r="D128" s="24">
        <v>3000</v>
      </c>
      <c r="E128" s="24">
        <v>3223.22</v>
      </c>
      <c r="F128" s="25">
        <f t="shared" si="2"/>
        <v>1.0744066666666665</v>
      </c>
      <c r="G128" s="15">
        <v>3000000</v>
      </c>
      <c r="H128" s="15">
        <v>3223224.42</v>
      </c>
    </row>
    <row r="129" spans="1:8" ht="25.5" x14ac:dyDescent="0.2">
      <c r="A129" s="21" t="s">
        <v>731</v>
      </c>
      <c r="B129" s="22" t="s">
        <v>501</v>
      </c>
      <c r="C129" s="23" t="s">
        <v>732</v>
      </c>
      <c r="D129" s="24">
        <f>D130</f>
        <v>0</v>
      </c>
      <c r="E129" s="24">
        <f>E130</f>
        <v>99.77</v>
      </c>
      <c r="F129" s="25" t="s">
        <v>17</v>
      </c>
      <c r="G129" s="15" t="s">
        <v>17</v>
      </c>
      <c r="H129" s="15">
        <v>99769.12</v>
      </c>
    </row>
    <row r="130" spans="1:8" ht="89.25" x14ac:dyDescent="0.2">
      <c r="A130" s="21" t="s">
        <v>733</v>
      </c>
      <c r="B130" s="22" t="s">
        <v>501</v>
      </c>
      <c r="C130" s="23" t="s">
        <v>734</v>
      </c>
      <c r="D130" s="24">
        <f>D131+D132</f>
        <v>0</v>
      </c>
      <c r="E130" s="24">
        <f>E131+E132</f>
        <v>99.77</v>
      </c>
      <c r="F130" s="25" t="s">
        <v>17</v>
      </c>
      <c r="G130" s="15" t="s">
        <v>17</v>
      </c>
      <c r="H130" s="15">
        <v>99769.12</v>
      </c>
    </row>
    <row r="131" spans="1:8" ht="76.5" x14ac:dyDescent="0.2">
      <c r="A131" s="21" t="s">
        <v>735</v>
      </c>
      <c r="B131" s="22" t="s">
        <v>501</v>
      </c>
      <c r="C131" s="23" t="s">
        <v>736</v>
      </c>
      <c r="D131" s="24">
        <v>0</v>
      </c>
      <c r="E131" s="24">
        <v>93.16</v>
      </c>
      <c r="F131" s="25" t="s">
        <v>17</v>
      </c>
      <c r="G131" s="15" t="s">
        <v>17</v>
      </c>
      <c r="H131" s="15">
        <v>93157.77</v>
      </c>
    </row>
    <row r="132" spans="1:8" ht="89.25" x14ac:dyDescent="0.2">
      <c r="A132" s="21" t="s">
        <v>737</v>
      </c>
      <c r="B132" s="22" t="s">
        <v>501</v>
      </c>
      <c r="C132" s="23" t="s">
        <v>738</v>
      </c>
      <c r="D132" s="24">
        <v>0</v>
      </c>
      <c r="E132" s="24">
        <v>6.61</v>
      </c>
      <c r="F132" s="25" t="s">
        <v>17</v>
      </c>
      <c r="G132" s="15" t="s">
        <v>17</v>
      </c>
      <c r="H132" s="15">
        <v>6611.35</v>
      </c>
    </row>
    <row r="133" spans="1:8" x14ac:dyDescent="0.2">
      <c r="A133" s="21" t="s">
        <v>739</v>
      </c>
      <c r="B133" s="22" t="s">
        <v>501</v>
      </c>
      <c r="C133" s="23" t="s">
        <v>740</v>
      </c>
      <c r="D133" s="24">
        <f>D134+D136</f>
        <v>5151.51</v>
      </c>
      <c r="E133" s="24">
        <f>E134+E136</f>
        <v>5096.88</v>
      </c>
      <c r="F133" s="25">
        <f t="shared" si="2"/>
        <v>0.98939534233651882</v>
      </c>
      <c r="G133" s="15">
        <v>5151510</v>
      </c>
      <c r="H133" s="15">
        <v>5096884.3099999996</v>
      </c>
    </row>
    <row r="134" spans="1:8" x14ac:dyDescent="0.2">
      <c r="A134" s="21" t="s">
        <v>741</v>
      </c>
      <c r="B134" s="22" t="s">
        <v>501</v>
      </c>
      <c r="C134" s="23" t="s">
        <v>742</v>
      </c>
      <c r="D134" s="24">
        <f>D135</f>
        <v>0</v>
      </c>
      <c r="E134" s="24">
        <f>E135</f>
        <v>-306.66000000000003</v>
      </c>
      <c r="F134" s="25" t="s">
        <v>17</v>
      </c>
      <c r="G134" s="15" t="s">
        <v>17</v>
      </c>
      <c r="H134" s="15">
        <v>-306657.15000000002</v>
      </c>
    </row>
    <row r="135" spans="1:8" ht="25.5" x14ac:dyDescent="0.2">
      <c r="A135" s="21" t="s">
        <v>743</v>
      </c>
      <c r="B135" s="22" t="s">
        <v>501</v>
      </c>
      <c r="C135" s="23" t="s">
        <v>744</v>
      </c>
      <c r="D135" s="24">
        <v>0</v>
      </c>
      <c r="E135" s="24">
        <v>-306.66000000000003</v>
      </c>
      <c r="F135" s="25" t="s">
        <v>17</v>
      </c>
      <c r="G135" s="15" t="s">
        <v>17</v>
      </c>
      <c r="H135" s="15">
        <v>-306657.15000000002</v>
      </c>
    </row>
    <row r="136" spans="1:8" x14ac:dyDescent="0.2">
      <c r="A136" s="21" t="s">
        <v>745</v>
      </c>
      <c r="B136" s="22" t="s">
        <v>501</v>
      </c>
      <c r="C136" s="23" t="s">
        <v>746</v>
      </c>
      <c r="D136" s="24">
        <f>D137</f>
        <v>5151.51</v>
      </c>
      <c r="E136" s="24">
        <f>E137</f>
        <v>5403.54</v>
      </c>
      <c r="F136" s="25">
        <f t="shared" si="2"/>
        <v>1.0489235195117548</v>
      </c>
      <c r="G136" s="15">
        <v>5151510</v>
      </c>
      <c r="H136" s="15">
        <v>5403541.46</v>
      </c>
    </row>
    <row r="137" spans="1:8" ht="25.5" x14ac:dyDescent="0.2">
      <c r="A137" s="21" t="s">
        <v>747</v>
      </c>
      <c r="B137" s="22" t="s">
        <v>501</v>
      </c>
      <c r="C137" s="23" t="s">
        <v>748</v>
      </c>
      <c r="D137" s="24">
        <v>5151.51</v>
      </c>
      <c r="E137" s="24">
        <v>5403.54</v>
      </c>
      <c r="F137" s="25">
        <f t="shared" si="2"/>
        <v>1.0489235195117548</v>
      </c>
      <c r="G137" s="15">
        <v>5151510</v>
      </c>
      <c r="H137" s="15">
        <v>5403541.46</v>
      </c>
    </row>
    <row r="138" spans="1:8" x14ac:dyDescent="0.2">
      <c r="A138" s="31" t="s">
        <v>749</v>
      </c>
      <c r="B138" s="32" t="s">
        <v>501</v>
      </c>
      <c r="C138" s="35" t="s">
        <v>750</v>
      </c>
      <c r="D138" s="33">
        <f>D139+D142+D185+D190</f>
        <v>450641.95999999996</v>
      </c>
      <c r="E138" s="33">
        <f>E139+E142+E185+E190</f>
        <v>434953.19999999995</v>
      </c>
      <c r="F138" s="34">
        <f t="shared" si="2"/>
        <v>0.96518575411841367</v>
      </c>
      <c r="G138" s="15">
        <v>450641955.61000001</v>
      </c>
      <c r="H138" s="15">
        <v>434953202.60000002</v>
      </c>
    </row>
    <row r="139" spans="1:8" ht="25.5" x14ac:dyDescent="0.2">
      <c r="A139" s="21" t="s">
        <v>751</v>
      </c>
      <c r="B139" s="22" t="s">
        <v>501</v>
      </c>
      <c r="C139" s="23" t="s">
        <v>752</v>
      </c>
      <c r="D139" s="24">
        <f>D140</f>
        <v>68455.53</v>
      </c>
      <c r="E139" s="24">
        <f>E140</f>
        <v>67875.100000000006</v>
      </c>
      <c r="F139" s="25">
        <f t="shared" si="2"/>
        <v>0.99152106484311797</v>
      </c>
      <c r="G139" s="15">
        <v>68455530</v>
      </c>
      <c r="H139" s="15">
        <v>67875098.049999997</v>
      </c>
    </row>
    <row r="140" spans="1:8" ht="25.5" x14ac:dyDescent="0.2">
      <c r="A140" s="21" t="s">
        <v>753</v>
      </c>
      <c r="B140" s="22" t="s">
        <v>501</v>
      </c>
      <c r="C140" s="23" t="s">
        <v>754</v>
      </c>
      <c r="D140" s="24">
        <f>D141</f>
        <v>68455.53</v>
      </c>
      <c r="E140" s="24">
        <f>E141</f>
        <v>67875.100000000006</v>
      </c>
      <c r="F140" s="25">
        <f t="shared" si="2"/>
        <v>0.99152106484311797</v>
      </c>
      <c r="G140" s="15">
        <v>68455530</v>
      </c>
      <c r="H140" s="15">
        <v>67875098.049999997</v>
      </c>
    </row>
    <row r="141" spans="1:8" ht="38.25" x14ac:dyDescent="0.2">
      <c r="A141" s="21" t="s">
        <v>755</v>
      </c>
      <c r="B141" s="22" t="s">
        <v>501</v>
      </c>
      <c r="C141" s="23" t="s">
        <v>756</v>
      </c>
      <c r="D141" s="24">
        <v>68455.53</v>
      </c>
      <c r="E141" s="24">
        <v>67875.100000000006</v>
      </c>
      <c r="F141" s="25">
        <f t="shared" si="2"/>
        <v>0.99152106484311797</v>
      </c>
      <c r="G141" s="15">
        <v>68455530</v>
      </c>
      <c r="H141" s="15">
        <v>67875098.049999997</v>
      </c>
    </row>
    <row r="142" spans="1:8" ht="38.25" x14ac:dyDescent="0.2">
      <c r="A142" s="21" t="s">
        <v>757</v>
      </c>
      <c r="B142" s="22" t="s">
        <v>501</v>
      </c>
      <c r="C142" s="23" t="s">
        <v>758</v>
      </c>
      <c r="D142" s="24">
        <f>D143+D148+D163+D176</f>
        <v>382186.42999999993</v>
      </c>
      <c r="E142" s="24">
        <f>E143+E148+E163+E176</f>
        <v>367436.12</v>
      </c>
      <c r="F142" s="25">
        <f t="shared" ref="F142:F184" si="3">E142/D142</f>
        <v>0.96140545858731841</v>
      </c>
      <c r="G142" s="15">
        <v>382186425.61000001</v>
      </c>
      <c r="H142" s="15">
        <v>367436119.19</v>
      </c>
    </row>
    <row r="143" spans="1:8" ht="25.5" x14ac:dyDescent="0.2">
      <c r="A143" s="21" t="s">
        <v>759</v>
      </c>
      <c r="B143" s="22" t="s">
        <v>501</v>
      </c>
      <c r="C143" s="23" t="s">
        <v>760</v>
      </c>
      <c r="D143" s="24">
        <f>D144+D146</f>
        <v>15966</v>
      </c>
      <c r="E143" s="24">
        <f>E144+E146</f>
        <v>15966</v>
      </c>
      <c r="F143" s="25">
        <f t="shared" si="3"/>
        <v>1</v>
      </c>
      <c r="G143" s="15">
        <v>15966000</v>
      </c>
      <c r="H143" s="15">
        <v>15966000</v>
      </c>
    </row>
    <row r="144" spans="1:8" ht="25.5" x14ac:dyDescent="0.2">
      <c r="A144" s="21" t="s">
        <v>761</v>
      </c>
      <c r="B144" s="22" t="s">
        <v>501</v>
      </c>
      <c r="C144" s="23" t="s">
        <v>762</v>
      </c>
      <c r="D144" s="24">
        <f>D145</f>
        <v>8601</v>
      </c>
      <c r="E144" s="24">
        <f>E145</f>
        <v>8601</v>
      </c>
      <c r="F144" s="25">
        <f t="shared" si="3"/>
        <v>1</v>
      </c>
      <c r="G144" s="15">
        <v>8601000</v>
      </c>
      <c r="H144" s="15">
        <v>8601000</v>
      </c>
    </row>
    <row r="145" spans="1:8" ht="51" x14ac:dyDescent="0.2">
      <c r="A145" s="21" t="s">
        <v>763</v>
      </c>
      <c r="B145" s="22" t="s">
        <v>501</v>
      </c>
      <c r="C145" s="23" t="s">
        <v>764</v>
      </c>
      <c r="D145" s="24">
        <v>8601</v>
      </c>
      <c r="E145" s="24">
        <v>8601</v>
      </c>
      <c r="F145" s="25">
        <f t="shared" si="3"/>
        <v>1</v>
      </c>
      <c r="G145" s="15">
        <v>8601000</v>
      </c>
      <c r="H145" s="15">
        <v>8601000</v>
      </c>
    </row>
    <row r="146" spans="1:8" x14ac:dyDescent="0.2">
      <c r="A146" s="21" t="s">
        <v>765</v>
      </c>
      <c r="B146" s="22" t="s">
        <v>501</v>
      </c>
      <c r="C146" s="23" t="s">
        <v>766</v>
      </c>
      <c r="D146" s="24">
        <f>D147</f>
        <v>7365</v>
      </c>
      <c r="E146" s="24">
        <f>E147</f>
        <v>7365</v>
      </c>
      <c r="F146" s="25">
        <f t="shared" si="3"/>
        <v>1</v>
      </c>
      <c r="G146" s="15">
        <v>7365000</v>
      </c>
      <c r="H146" s="15">
        <v>7365000</v>
      </c>
    </row>
    <row r="147" spans="1:8" ht="25.5" x14ac:dyDescent="0.2">
      <c r="A147" s="21" t="s">
        <v>767</v>
      </c>
      <c r="B147" s="22" t="s">
        <v>501</v>
      </c>
      <c r="C147" s="23" t="s">
        <v>768</v>
      </c>
      <c r="D147" s="24">
        <v>7365</v>
      </c>
      <c r="E147" s="24">
        <v>7365</v>
      </c>
      <c r="F147" s="25">
        <f t="shared" si="3"/>
        <v>1</v>
      </c>
      <c r="G147" s="15">
        <v>7365000</v>
      </c>
      <c r="H147" s="15">
        <v>7365000</v>
      </c>
    </row>
    <row r="148" spans="1:8" ht="38.25" x14ac:dyDescent="0.2">
      <c r="A148" s="21" t="s">
        <v>769</v>
      </c>
      <c r="B148" s="22" t="s">
        <v>501</v>
      </c>
      <c r="C148" s="23" t="s">
        <v>770</v>
      </c>
      <c r="D148" s="24">
        <f>D149+D151+D153+D155+D157+D159+D161</f>
        <v>75004.569999999992</v>
      </c>
      <c r="E148" s="24">
        <f>E149+E151+E153+E155+E157+E159+E161</f>
        <v>62354.44</v>
      </c>
      <c r="F148" s="25">
        <f t="shared" si="3"/>
        <v>0.83134187690163419</v>
      </c>
      <c r="G148" s="15">
        <v>75004565.829999998</v>
      </c>
      <c r="H148" s="15">
        <v>62354442.649999999</v>
      </c>
    </row>
    <row r="149" spans="1:8" ht="76.5" x14ac:dyDescent="0.2">
      <c r="A149" s="21" t="s">
        <v>771</v>
      </c>
      <c r="B149" s="22" t="s">
        <v>501</v>
      </c>
      <c r="C149" s="23" t="s">
        <v>772</v>
      </c>
      <c r="D149" s="24">
        <f>D150</f>
        <v>13017</v>
      </c>
      <c r="E149" s="24">
        <f>E150</f>
        <v>11180.75</v>
      </c>
      <c r="F149" s="25">
        <f t="shared" si="3"/>
        <v>0.8589344703080587</v>
      </c>
      <c r="G149" s="15">
        <v>13017000</v>
      </c>
      <c r="H149" s="15">
        <v>11180751.279999999</v>
      </c>
    </row>
    <row r="150" spans="1:8" ht="89.25" x14ac:dyDescent="0.2">
      <c r="A150" s="21" t="s">
        <v>773</v>
      </c>
      <c r="B150" s="22" t="s">
        <v>501</v>
      </c>
      <c r="C150" s="23" t="s">
        <v>774</v>
      </c>
      <c r="D150" s="24">
        <v>13017</v>
      </c>
      <c r="E150" s="24">
        <v>11180.75</v>
      </c>
      <c r="F150" s="25">
        <f t="shared" si="3"/>
        <v>0.8589344703080587</v>
      </c>
      <c r="G150" s="15">
        <v>13017000</v>
      </c>
      <c r="H150" s="15">
        <v>11180751.279999999</v>
      </c>
    </row>
    <row r="151" spans="1:8" ht="38.25" x14ac:dyDescent="0.2">
      <c r="A151" s="21" t="s">
        <v>775</v>
      </c>
      <c r="B151" s="22" t="s">
        <v>501</v>
      </c>
      <c r="C151" s="23" t="s">
        <v>776</v>
      </c>
      <c r="D151" s="24">
        <f>D152</f>
        <v>10290.530000000001</v>
      </c>
      <c r="E151" s="24">
        <f>E152</f>
        <v>0</v>
      </c>
      <c r="F151" s="25">
        <f t="shared" si="3"/>
        <v>0</v>
      </c>
      <c r="G151" s="15">
        <v>10290525.25</v>
      </c>
      <c r="H151" s="15" t="s">
        <v>17</v>
      </c>
    </row>
    <row r="152" spans="1:8" ht="38.25" x14ac:dyDescent="0.2">
      <c r="A152" s="21" t="s">
        <v>777</v>
      </c>
      <c r="B152" s="22" t="s">
        <v>501</v>
      </c>
      <c r="C152" s="23" t="s">
        <v>778</v>
      </c>
      <c r="D152" s="24">
        <v>10290.530000000001</v>
      </c>
      <c r="E152" s="24">
        <v>0</v>
      </c>
      <c r="F152" s="25">
        <f t="shared" si="3"/>
        <v>0</v>
      </c>
      <c r="G152" s="15">
        <v>10290525.25</v>
      </c>
      <c r="H152" s="15" t="s">
        <v>17</v>
      </c>
    </row>
    <row r="153" spans="1:8" ht="114.75" x14ac:dyDescent="0.2">
      <c r="A153" s="21" t="s">
        <v>779</v>
      </c>
      <c r="B153" s="22" t="s">
        <v>501</v>
      </c>
      <c r="C153" s="23" t="s">
        <v>780</v>
      </c>
      <c r="D153" s="24">
        <f>D154</f>
        <v>8470.8700000000008</v>
      </c>
      <c r="E153" s="24">
        <f>E154</f>
        <v>8470.86</v>
      </c>
      <c r="F153" s="25">
        <f t="shared" si="3"/>
        <v>0.99999881948371294</v>
      </c>
      <c r="G153" s="15">
        <v>8470863.9000000004</v>
      </c>
      <c r="H153" s="15">
        <v>8470857.2899999991</v>
      </c>
    </row>
    <row r="154" spans="1:8" ht="127.5" x14ac:dyDescent="0.2">
      <c r="A154" s="21" t="s">
        <v>781</v>
      </c>
      <c r="B154" s="22" t="s">
        <v>501</v>
      </c>
      <c r="C154" s="23" t="s">
        <v>782</v>
      </c>
      <c r="D154" s="24">
        <v>8470.8700000000008</v>
      </c>
      <c r="E154" s="24">
        <v>8470.86</v>
      </c>
      <c r="F154" s="25">
        <f t="shared" si="3"/>
        <v>0.99999881948371294</v>
      </c>
      <c r="G154" s="15">
        <v>8470863.9000000004</v>
      </c>
      <c r="H154" s="15">
        <v>8470857.2899999991</v>
      </c>
    </row>
    <row r="155" spans="1:8" ht="76.5" x14ac:dyDescent="0.2">
      <c r="A155" s="21" t="s">
        <v>783</v>
      </c>
      <c r="B155" s="22" t="s">
        <v>501</v>
      </c>
      <c r="C155" s="23" t="s">
        <v>784</v>
      </c>
      <c r="D155" s="24">
        <f>D156</f>
        <v>9130.2999999999993</v>
      </c>
      <c r="E155" s="24">
        <f>E156</f>
        <v>9130.2999999999993</v>
      </c>
      <c r="F155" s="25">
        <f t="shared" si="3"/>
        <v>1</v>
      </c>
      <c r="G155" s="15">
        <v>9130294.6500000004</v>
      </c>
      <c r="H155" s="15">
        <v>9130294.6500000004</v>
      </c>
    </row>
    <row r="156" spans="1:8" ht="76.5" x14ac:dyDescent="0.2">
      <c r="A156" s="21" t="s">
        <v>785</v>
      </c>
      <c r="B156" s="22" t="s">
        <v>501</v>
      </c>
      <c r="C156" s="23" t="s">
        <v>786</v>
      </c>
      <c r="D156" s="24">
        <v>9130.2999999999993</v>
      </c>
      <c r="E156" s="24">
        <v>9130.2999999999993</v>
      </c>
      <c r="F156" s="25">
        <f t="shared" si="3"/>
        <v>1</v>
      </c>
      <c r="G156" s="15">
        <v>9130294.6500000004</v>
      </c>
      <c r="H156" s="15">
        <v>9130294.6500000004</v>
      </c>
    </row>
    <row r="157" spans="1:8" ht="63.75" x14ac:dyDescent="0.2">
      <c r="A157" s="21" t="s">
        <v>787</v>
      </c>
      <c r="B157" s="22" t="s">
        <v>501</v>
      </c>
      <c r="C157" s="23" t="s">
        <v>788</v>
      </c>
      <c r="D157" s="24">
        <f>D158</f>
        <v>315.02</v>
      </c>
      <c r="E157" s="24">
        <f>E158</f>
        <v>315.02</v>
      </c>
      <c r="F157" s="25">
        <f t="shared" si="3"/>
        <v>1</v>
      </c>
      <c r="G157" s="15">
        <v>315022.78000000003</v>
      </c>
      <c r="H157" s="15">
        <v>315022.78000000003</v>
      </c>
    </row>
    <row r="158" spans="1:8" ht="63.75" x14ac:dyDescent="0.2">
      <c r="A158" s="21" t="s">
        <v>789</v>
      </c>
      <c r="B158" s="22" t="s">
        <v>501</v>
      </c>
      <c r="C158" s="23" t="s">
        <v>790</v>
      </c>
      <c r="D158" s="24">
        <v>315.02</v>
      </c>
      <c r="E158" s="24">
        <v>315.02</v>
      </c>
      <c r="F158" s="25">
        <f t="shared" si="3"/>
        <v>1</v>
      </c>
      <c r="G158" s="15">
        <v>315022.78000000003</v>
      </c>
      <c r="H158" s="15">
        <v>315022.78000000003</v>
      </c>
    </row>
    <row r="159" spans="1:8" ht="25.5" x14ac:dyDescent="0.2">
      <c r="A159" s="21" t="s">
        <v>791</v>
      </c>
      <c r="B159" s="22" t="s">
        <v>501</v>
      </c>
      <c r="C159" s="23" t="s">
        <v>792</v>
      </c>
      <c r="D159" s="24">
        <f>D160</f>
        <v>112</v>
      </c>
      <c r="E159" s="24">
        <f>E160</f>
        <v>112</v>
      </c>
      <c r="F159" s="25">
        <f t="shared" si="3"/>
        <v>1</v>
      </c>
      <c r="G159" s="15">
        <v>112005</v>
      </c>
      <c r="H159" s="15">
        <v>112005</v>
      </c>
    </row>
    <row r="160" spans="1:8" ht="25.5" x14ac:dyDescent="0.2">
      <c r="A160" s="21" t="s">
        <v>793</v>
      </c>
      <c r="B160" s="22" t="s">
        <v>501</v>
      </c>
      <c r="C160" s="23" t="s">
        <v>794</v>
      </c>
      <c r="D160" s="24">
        <v>112</v>
      </c>
      <c r="E160" s="24">
        <v>112</v>
      </c>
      <c r="F160" s="25">
        <f t="shared" si="3"/>
        <v>1</v>
      </c>
      <c r="G160" s="15">
        <v>112005</v>
      </c>
      <c r="H160" s="15">
        <v>112005</v>
      </c>
    </row>
    <row r="161" spans="1:8" x14ac:dyDescent="0.2">
      <c r="A161" s="21" t="s">
        <v>795</v>
      </c>
      <c r="B161" s="22" t="s">
        <v>501</v>
      </c>
      <c r="C161" s="23" t="s">
        <v>796</v>
      </c>
      <c r="D161" s="24">
        <f>D162</f>
        <v>33668.85</v>
      </c>
      <c r="E161" s="24">
        <f>E162</f>
        <v>33145.51</v>
      </c>
      <c r="F161" s="25">
        <f t="shared" si="3"/>
        <v>0.98445625555966432</v>
      </c>
      <c r="G161" s="15">
        <v>33668854.25</v>
      </c>
      <c r="H161" s="15">
        <v>33145511.649999999</v>
      </c>
    </row>
    <row r="162" spans="1:8" ht="25.5" x14ac:dyDescent="0.2">
      <c r="A162" s="21" t="s">
        <v>797</v>
      </c>
      <c r="B162" s="22" t="s">
        <v>501</v>
      </c>
      <c r="C162" s="23" t="s">
        <v>798</v>
      </c>
      <c r="D162" s="24">
        <v>33668.85</v>
      </c>
      <c r="E162" s="24">
        <v>33145.51</v>
      </c>
      <c r="F162" s="25">
        <f t="shared" si="3"/>
        <v>0.98445625555966432</v>
      </c>
      <c r="G162" s="15">
        <v>33668854.25</v>
      </c>
      <c r="H162" s="15">
        <v>33145511.649999999</v>
      </c>
    </row>
    <row r="163" spans="1:8" ht="25.5" x14ac:dyDescent="0.2">
      <c r="A163" s="21" t="s">
        <v>799</v>
      </c>
      <c r="B163" s="22" t="s">
        <v>501</v>
      </c>
      <c r="C163" s="23" t="s">
        <v>800</v>
      </c>
      <c r="D163" s="24">
        <f>D164+D166+D168+D170+D172+D174</f>
        <v>173378.89999999997</v>
      </c>
      <c r="E163" s="24">
        <f>E164+E166+E168+E170+E172+E174</f>
        <v>171666.94999999998</v>
      </c>
      <c r="F163" s="25">
        <f t="shared" si="3"/>
        <v>0.99012596111752937</v>
      </c>
      <c r="G163" s="15">
        <v>173378897.78</v>
      </c>
      <c r="H163" s="15">
        <v>171666946.50999999</v>
      </c>
    </row>
    <row r="164" spans="1:8" ht="38.25" x14ac:dyDescent="0.2">
      <c r="A164" s="21" t="s">
        <v>801</v>
      </c>
      <c r="B164" s="22" t="s">
        <v>501</v>
      </c>
      <c r="C164" s="23" t="s">
        <v>802</v>
      </c>
      <c r="D164" s="24">
        <f>D165</f>
        <v>165393.74</v>
      </c>
      <c r="E164" s="24">
        <f>E165</f>
        <v>164101.56</v>
      </c>
      <c r="F164" s="25">
        <f t="shared" si="3"/>
        <v>0.99218724965044025</v>
      </c>
      <c r="G164" s="15">
        <v>165393740.78</v>
      </c>
      <c r="H164" s="15">
        <v>164101556.21000001</v>
      </c>
    </row>
    <row r="165" spans="1:8" ht="38.25" x14ac:dyDescent="0.2">
      <c r="A165" s="21" t="s">
        <v>803</v>
      </c>
      <c r="B165" s="22" t="s">
        <v>501</v>
      </c>
      <c r="C165" s="23" t="s">
        <v>804</v>
      </c>
      <c r="D165" s="24">
        <v>165393.74</v>
      </c>
      <c r="E165" s="24">
        <v>164101.56</v>
      </c>
      <c r="F165" s="25">
        <f t="shared" si="3"/>
        <v>0.99218724965044025</v>
      </c>
      <c r="G165" s="15">
        <v>165393740.78</v>
      </c>
      <c r="H165" s="15">
        <v>164101556.21000001</v>
      </c>
    </row>
    <row r="166" spans="1:8" ht="51" x14ac:dyDescent="0.2">
      <c r="A166" s="21" t="s">
        <v>805</v>
      </c>
      <c r="B166" s="22" t="s">
        <v>501</v>
      </c>
      <c r="C166" s="23" t="s">
        <v>806</v>
      </c>
      <c r="D166" s="24">
        <f>D167</f>
        <v>5766</v>
      </c>
      <c r="E166" s="24">
        <f>E167</f>
        <v>5766</v>
      </c>
      <c r="F166" s="25">
        <f t="shared" si="3"/>
        <v>1</v>
      </c>
      <c r="G166" s="15">
        <v>5766000</v>
      </c>
      <c r="H166" s="15">
        <v>5766000</v>
      </c>
    </row>
    <row r="167" spans="1:8" ht="51" x14ac:dyDescent="0.2">
      <c r="A167" s="21" t="s">
        <v>807</v>
      </c>
      <c r="B167" s="22" t="s">
        <v>501</v>
      </c>
      <c r="C167" s="23" t="s">
        <v>808</v>
      </c>
      <c r="D167" s="24">
        <v>5766</v>
      </c>
      <c r="E167" s="24">
        <v>5766</v>
      </c>
      <c r="F167" s="25">
        <f t="shared" si="3"/>
        <v>1</v>
      </c>
      <c r="G167" s="15">
        <v>5766000</v>
      </c>
      <c r="H167" s="15">
        <v>5766000</v>
      </c>
    </row>
    <row r="168" spans="1:8" ht="51" x14ac:dyDescent="0.2">
      <c r="A168" s="21" t="s">
        <v>809</v>
      </c>
      <c r="B168" s="22" t="s">
        <v>501</v>
      </c>
      <c r="C168" s="23" t="s">
        <v>810</v>
      </c>
      <c r="D168" s="24">
        <f>D169</f>
        <v>761.3</v>
      </c>
      <c r="E168" s="24">
        <f>E169</f>
        <v>761.3</v>
      </c>
      <c r="F168" s="25">
        <f t="shared" si="3"/>
        <v>1</v>
      </c>
      <c r="G168" s="15">
        <v>761300</v>
      </c>
      <c r="H168" s="15">
        <v>761300</v>
      </c>
    </row>
    <row r="169" spans="1:8" ht="51" x14ac:dyDescent="0.2">
      <c r="A169" s="21" t="s">
        <v>811</v>
      </c>
      <c r="B169" s="22" t="s">
        <v>501</v>
      </c>
      <c r="C169" s="23" t="s">
        <v>812</v>
      </c>
      <c r="D169" s="24">
        <v>761.3</v>
      </c>
      <c r="E169" s="24">
        <v>761.3</v>
      </c>
      <c r="F169" s="25">
        <f t="shared" si="3"/>
        <v>1</v>
      </c>
      <c r="G169" s="15">
        <v>761300</v>
      </c>
      <c r="H169" s="15">
        <v>761300</v>
      </c>
    </row>
    <row r="170" spans="1:8" ht="63.75" x14ac:dyDescent="0.2">
      <c r="A170" s="21" t="s">
        <v>813</v>
      </c>
      <c r="B170" s="22" t="s">
        <v>501</v>
      </c>
      <c r="C170" s="23" t="s">
        <v>814</v>
      </c>
      <c r="D170" s="24">
        <f>D171</f>
        <v>10.9</v>
      </c>
      <c r="E170" s="24">
        <f>E171</f>
        <v>9.6</v>
      </c>
      <c r="F170" s="25">
        <f t="shared" si="3"/>
        <v>0.88073394495412838</v>
      </c>
      <c r="G170" s="15">
        <v>10900</v>
      </c>
      <c r="H170" s="15">
        <v>9600</v>
      </c>
    </row>
    <row r="171" spans="1:8" ht="76.5" x14ac:dyDescent="0.2">
      <c r="A171" s="21" t="s">
        <v>815</v>
      </c>
      <c r="B171" s="22" t="s">
        <v>501</v>
      </c>
      <c r="C171" s="23" t="s">
        <v>816</v>
      </c>
      <c r="D171" s="24">
        <v>10.9</v>
      </c>
      <c r="E171" s="24">
        <v>9.6</v>
      </c>
      <c r="F171" s="25">
        <f t="shared" si="3"/>
        <v>0.88073394495412838</v>
      </c>
      <c r="G171" s="15">
        <v>10900</v>
      </c>
      <c r="H171" s="15">
        <v>9600</v>
      </c>
    </row>
    <row r="172" spans="1:8" ht="38.25" x14ac:dyDescent="0.2">
      <c r="A172" s="21" t="s">
        <v>817</v>
      </c>
      <c r="B172" s="22" t="s">
        <v>501</v>
      </c>
      <c r="C172" s="23" t="s">
        <v>818</v>
      </c>
      <c r="D172" s="24">
        <f>D173</f>
        <v>618.46</v>
      </c>
      <c r="E172" s="24">
        <f>E173</f>
        <v>199.99</v>
      </c>
      <c r="F172" s="25">
        <f t="shared" si="3"/>
        <v>0.32336771982019857</v>
      </c>
      <c r="G172" s="15">
        <v>618457</v>
      </c>
      <c r="H172" s="15">
        <v>199990.3</v>
      </c>
    </row>
    <row r="173" spans="1:8" ht="38.25" x14ac:dyDescent="0.2">
      <c r="A173" s="21" t="s">
        <v>819</v>
      </c>
      <c r="B173" s="22" t="s">
        <v>501</v>
      </c>
      <c r="C173" s="23" t="s">
        <v>820</v>
      </c>
      <c r="D173" s="24">
        <v>618.46</v>
      </c>
      <c r="E173" s="24">
        <v>199.99</v>
      </c>
      <c r="F173" s="25">
        <f t="shared" si="3"/>
        <v>0.32336771982019857</v>
      </c>
      <c r="G173" s="15">
        <v>618457</v>
      </c>
      <c r="H173" s="15">
        <v>199990.3</v>
      </c>
    </row>
    <row r="174" spans="1:8" ht="25.5" x14ac:dyDescent="0.2">
      <c r="A174" s="21" t="s">
        <v>821</v>
      </c>
      <c r="B174" s="22" t="s">
        <v>501</v>
      </c>
      <c r="C174" s="23" t="s">
        <v>822</v>
      </c>
      <c r="D174" s="24">
        <f>D175</f>
        <v>828.5</v>
      </c>
      <c r="E174" s="24">
        <f>E175</f>
        <v>828.5</v>
      </c>
      <c r="F174" s="25">
        <f t="shared" si="3"/>
        <v>1</v>
      </c>
      <c r="G174" s="15">
        <v>828500</v>
      </c>
      <c r="H174" s="15">
        <v>828500</v>
      </c>
    </row>
    <row r="175" spans="1:8" ht="38.25" x14ac:dyDescent="0.2">
      <c r="A175" s="21" t="s">
        <v>823</v>
      </c>
      <c r="B175" s="22" t="s">
        <v>501</v>
      </c>
      <c r="C175" s="23" t="s">
        <v>824</v>
      </c>
      <c r="D175" s="24">
        <v>828.5</v>
      </c>
      <c r="E175" s="24">
        <v>828.5</v>
      </c>
      <c r="F175" s="25">
        <f t="shared" si="3"/>
        <v>1</v>
      </c>
      <c r="G175" s="15">
        <v>828500</v>
      </c>
      <c r="H175" s="15">
        <v>828500</v>
      </c>
    </row>
    <row r="176" spans="1:8" x14ac:dyDescent="0.2">
      <c r="A176" s="21" t="s">
        <v>5</v>
      </c>
      <c r="B176" s="22" t="s">
        <v>501</v>
      </c>
      <c r="C176" s="23" t="s">
        <v>825</v>
      </c>
      <c r="D176" s="24">
        <f>D177+D179+D181+D183</f>
        <v>117836.95999999999</v>
      </c>
      <c r="E176" s="24">
        <f>E177+E179+E181+E183</f>
        <v>117448.73000000001</v>
      </c>
      <c r="F176" s="25">
        <f t="shared" si="3"/>
        <v>0.99670536307114521</v>
      </c>
      <c r="G176" s="15">
        <v>117836962</v>
      </c>
      <c r="H176" s="15">
        <v>117448730.03</v>
      </c>
    </row>
    <row r="177" spans="1:8" ht="76.5" x14ac:dyDescent="0.2">
      <c r="A177" s="21" t="s">
        <v>826</v>
      </c>
      <c r="B177" s="22" t="s">
        <v>501</v>
      </c>
      <c r="C177" s="23" t="s">
        <v>827</v>
      </c>
      <c r="D177" s="24">
        <f>D178</f>
        <v>5234.04</v>
      </c>
      <c r="E177" s="24">
        <f>E178</f>
        <v>4994.24</v>
      </c>
      <c r="F177" s="25">
        <f t="shared" si="3"/>
        <v>0.95418453049651886</v>
      </c>
      <c r="G177" s="15">
        <v>5234040</v>
      </c>
      <c r="H177" s="15">
        <v>4994236.03</v>
      </c>
    </row>
    <row r="178" spans="1:8" ht="89.25" x14ac:dyDescent="0.2">
      <c r="A178" s="21" t="s">
        <v>828</v>
      </c>
      <c r="B178" s="22" t="s">
        <v>501</v>
      </c>
      <c r="C178" s="23" t="s">
        <v>829</v>
      </c>
      <c r="D178" s="24">
        <v>5234.04</v>
      </c>
      <c r="E178" s="24">
        <v>4994.24</v>
      </c>
      <c r="F178" s="25">
        <f t="shared" si="3"/>
        <v>0.95418453049651886</v>
      </c>
      <c r="G178" s="15">
        <v>5234040</v>
      </c>
      <c r="H178" s="15">
        <v>4994236.03</v>
      </c>
    </row>
    <row r="179" spans="1:8" ht="89.25" x14ac:dyDescent="0.2">
      <c r="A179" s="21" t="s">
        <v>830</v>
      </c>
      <c r="B179" s="22" t="s">
        <v>501</v>
      </c>
      <c r="C179" s="23" t="s">
        <v>831</v>
      </c>
      <c r="D179" s="24">
        <f>D180</f>
        <v>92550</v>
      </c>
      <c r="E179" s="24">
        <f>E180</f>
        <v>92550</v>
      </c>
      <c r="F179" s="25">
        <f t="shared" si="3"/>
        <v>1</v>
      </c>
      <c r="G179" s="15">
        <v>92550000</v>
      </c>
      <c r="H179" s="15">
        <v>92550000</v>
      </c>
    </row>
    <row r="180" spans="1:8" ht="89.25" x14ac:dyDescent="0.2">
      <c r="A180" s="21" t="s">
        <v>832</v>
      </c>
      <c r="B180" s="22" t="s">
        <v>501</v>
      </c>
      <c r="C180" s="23" t="s">
        <v>833</v>
      </c>
      <c r="D180" s="24">
        <v>92550</v>
      </c>
      <c r="E180" s="24">
        <v>92550</v>
      </c>
      <c r="F180" s="25">
        <f t="shared" si="3"/>
        <v>1</v>
      </c>
      <c r="G180" s="15">
        <v>92550000</v>
      </c>
      <c r="H180" s="15">
        <v>92550000</v>
      </c>
    </row>
    <row r="181" spans="1:8" ht="38.25" x14ac:dyDescent="0.2">
      <c r="A181" s="21" t="s">
        <v>834</v>
      </c>
      <c r="B181" s="22" t="s">
        <v>501</v>
      </c>
      <c r="C181" s="23" t="s">
        <v>835</v>
      </c>
      <c r="D181" s="24">
        <f>D182</f>
        <v>5000</v>
      </c>
      <c r="E181" s="24">
        <f>E182</f>
        <v>5000</v>
      </c>
      <c r="F181" s="25">
        <f t="shared" si="3"/>
        <v>1</v>
      </c>
      <c r="G181" s="15">
        <v>5000000</v>
      </c>
      <c r="H181" s="15">
        <v>5000000</v>
      </c>
    </row>
    <row r="182" spans="1:8" ht="51" x14ac:dyDescent="0.2">
      <c r="A182" s="21" t="s">
        <v>836</v>
      </c>
      <c r="B182" s="22" t="s">
        <v>501</v>
      </c>
      <c r="C182" s="23" t="s">
        <v>837</v>
      </c>
      <c r="D182" s="24">
        <v>5000</v>
      </c>
      <c r="E182" s="24">
        <v>5000</v>
      </c>
      <c r="F182" s="25">
        <f t="shared" si="3"/>
        <v>1</v>
      </c>
      <c r="G182" s="15">
        <v>5000000</v>
      </c>
      <c r="H182" s="15">
        <v>5000000</v>
      </c>
    </row>
    <row r="183" spans="1:8" ht="25.5" x14ac:dyDescent="0.2">
      <c r="A183" s="21" t="s">
        <v>838</v>
      </c>
      <c r="B183" s="22" t="s">
        <v>501</v>
      </c>
      <c r="C183" s="23" t="s">
        <v>839</v>
      </c>
      <c r="D183" s="24">
        <f>D184</f>
        <v>15052.92</v>
      </c>
      <c r="E183" s="24">
        <f>E184</f>
        <v>14904.49</v>
      </c>
      <c r="F183" s="25">
        <f t="shared" si="3"/>
        <v>0.99013945467058884</v>
      </c>
      <c r="G183" s="15">
        <v>15052922</v>
      </c>
      <c r="H183" s="15">
        <v>14904494</v>
      </c>
    </row>
    <row r="184" spans="1:8" ht="38.25" x14ac:dyDescent="0.2">
      <c r="A184" s="21" t="s">
        <v>840</v>
      </c>
      <c r="B184" s="22" t="s">
        <v>501</v>
      </c>
      <c r="C184" s="23" t="s">
        <v>841</v>
      </c>
      <c r="D184" s="24">
        <v>15052.92</v>
      </c>
      <c r="E184" s="24">
        <v>14904.49</v>
      </c>
      <c r="F184" s="25">
        <f t="shared" si="3"/>
        <v>0.99013945467058884</v>
      </c>
      <c r="G184" s="15">
        <v>15052922</v>
      </c>
      <c r="H184" s="15">
        <v>14904494</v>
      </c>
    </row>
    <row r="185" spans="1:8" ht="89.25" x14ac:dyDescent="0.2">
      <c r="A185" s="21" t="s">
        <v>842</v>
      </c>
      <c r="B185" s="22" t="s">
        <v>501</v>
      </c>
      <c r="C185" s="23" t="s">
        <v>843</v>
      </c>
      <c r="D185" s="24">
        <f t="shared" ref="D185:E188" si="4">D186</f>
        <v>0</v>
      </c>
      <c r="E185" s="24">
        <f t="shared" si="4"/>
        <v>512.25</v>
      </c>
      <c r="F185" s="25" t="s">
        <v>17</v>
      </c>
      <c r="G185" s="15" t="s">
        <v>17</v>
      </c>
      <c r="H185" s="15">
        <v>512254</v>
      </c>
    </row>
    <row r="186" spans="1:8" ht="114.75" x14ac:dyDescent="0.2">
      <c r="A186" s="21" t="s">
        <v>844</v>
      </c>
      <c r="B186" s="22" t="s">
        <v>501</v>
      </c>
      <c r="C186" s="23" t="s">
        <v>845</v>
      </c>
      <c r="D186" s="24">
        <f t="shared" si="4"/>
        <v>0</v>
      </c>
      <c r="E186" s="24">
        <f t="shared" si="4"/>
        <v>512.25</v>
      </c>
      <c r="F186" s="25" t="s">
        <v>17</v>
      </c>
      <c r="G186" s="15" t="s">
        <v>17</v>
      </c>
      <c r="H186" s="15">
        <v>512254</v>
      </c>
    </row>
    <row r="187" spans="1:8" ht="102" x14ac:dyDescent="0.2">
      <c r="A187" s="21" t="s">
        <v>846</v>
      </c>
      <c r="B187" s="22" t="s">
        <v>501</v>
      </c>
      <c r="C187" s="23" t="s">
        <v>847</v>
      </c>
      <c r="D187" s="24">
        <f t="shared" si="4"/>
        <v>0</v>
      </c>
      <c r="E187" s="24">
        <f t="shared" si="4"/>
        <v>512.25</v>
      </c>
      <c r="F187" s="25" t="s">
        <v>17</v>
      </c>
      <c r="G187" s="15" t="s">
        <v>17</v>
      </c>
      <c r="H187" s="15">
        <v>512254</v>
      </c>
    </row>
    <row r="188" spans="1:8" ht="38.25" x14ac:dyDescent="0.2">
      <c r="A188" s="21" t="s">
        <v>848</v>
      </c>
      <c r="B188" s="22" t="s">
        <v>501</v>
      </c>
      <c r="C188" s="23" t="s">
        <v>849</v>
      </c>
      <c r="D188" s="24">
        <f t="shared" si="4"/>
        <v>0</v>
      </c>
      <c r="E188" s="24">
        <f t="shared" si="4"/>
        <v>512.25</v>
      </c>
      <c r="F188" s="25" t="s">
        <v>17</v>
      </c>
      <c r="G188" s="15" t="s">
        <v>17</v>
      </c>
      <c r="H188" s="15">
        <v>512254</v>
      </c>
    </row>
    <row r="189" spans="1:8" ht="38.25" x14ac:dyDescent="0.2">
      <c r="A189" s="21" t="s">
        <v>850</v>
      </c>
      <c r="B189" s="22" t="s">
        <v>501</v>
      </c>
      <c r="C189" s="23" t="s">
        <v>851</v>
      </c>
      <c r="D189" s="24">
        <v>0</v>
      </c>
      <c r="E189" s="24">
        <v>512.25</v>
      </c>
      <c r="F189" s="25" t="s">
        <v>17</v>
      </c>
      <c r="G189" s="15" t="s">
        <v>17</v>
      </c>
      <c r="H189" s="15">
        <v>512254</v>
      </c>
    </row>
    <row r="190" spans="1:8" ht="63.75" x14ac:dyDescent="0.2">
      <c r="A190" s="21" t="s">
        <v>852</v>
      </c>
      <c r="B190" s="22" t="s">
        <v>501</v>
      </c>
      <c r="C190" s="23" t="s">
        <v>853</v>
      </c>
      <c r="D190" s="24">
        <f>D191</f>
        <v>0</v>
      </c>
      <c r="E190" s="24">
        <f>E191</f>
        <v>-870.27</v>
      </c>
      <c r="F190" s="25" t="s">
        <v>17</v>
      </c>
      <c r="G190" s="15" t="s">
        <v>17</v>
      </c>
      <c r="H190" s="15">
        <v>-870268.64</v>
      </c>
    </row>
    <row r="191" spans="1:8" ht="51" x14ac:dyDescent="0.2">
      <c r="A191" s="21" t="s">
        <v>854</v>
      </c>
      <c r="B191" s="22" t="s">
        <v>501</v>
      </c>
      <c r="C191" s="23" t="s">
        <v>855</v>
      </c>
      <c r="D191" s="24">
        <f>D192</f>
        <v>0</v>
      </c>
      <c r="E191" s="24">
        <f>E192</f>
        <v>-870.27</v>
      </c>
      <c r="F191" s="25" t="s">
        <v>17</v>
      </c>
      <c r="G191" s="15" t="s">
        <v>17</v>
      </c>
      <c r="H191" s="15">
        <v>-870268.64</v>
      </c>
    </row>
    <row r="192" spans="1:8" ht="63.75" x14ac:dyDescent="0.2">
      <c r="A192" s="21" t="s">
        <v>856</v>
      </c>
      <c r="B192" s="22" t="s">
        <v>501</v>
      </c>
      <c r="C192" s="23" t="s">
        <v>857</v>
      </c>
      <c r="D192" s="24">
        <v>0</v>
      </c>
      <c r="E192" s="24">
        <v>-870.27</v>
      </c>
      <c r="F192" s="25" t="s">
        <v>17</v>
      </c>
      <c r="G192" s="15" t="s">
        <v>17</v>
      </c>
      <c r="H192" s="15">
        <v>-870268.64</v>
      </c>
    </row>
    <row r="194" spans="1:8" ht="12.75" customHeight="1" x14ac:dyDescent="0.2">
      <c r="A194" s="130"/>
      <c r="B194" s="131"/>
      <c r="C194" s="131"/>
      <c r="D194" s="131"/>
      <c r="E194" s="131"/>
      <c r="F194" s="131"/>
      <c r="G194" s="131"/>
      <c r="H194" s="131"/>
    </row>
  </sheetData>
  <mergeCells count="9">
    <mergeCell ref="A7:F7"/>
    <mergeCell ref="A194:H194"/>
    <mergeCell ref="A8:G8"/>
    <mergeCell ref="D9:E9"/>
    <mergeCell ref="A1:F1"/>
    <mergeCell ref="A2:F2"/>
    <mergeCell ref="A3:F3"/>
    <mergeCell ref="A4:F4"/>
    <mergeCell ref="A6:F6"/>
  </mergeCells>
  <phoneticPr fontId="0" type="noConversion"/>
  <printOptions horizontalCentered="1"/>
  <pageMargins left="0.59055118110236227" right="0.19685039370078741" top="0.39370078740157483" bottom="0.19685039370078741" header="0" footer="0"/>
  <pageSetup paperSize="9" scale="85" orientation="portrait" r:id="rId1"/>
  <headerFooter alignWithMargins="0">
    <oddFooter>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59"/>
  <sheetViews>
    <sheetView showGridLines="0" zoomScale="110" zoomScaleNormal="110" zoomScaleSheetLayoutView="50" workbookViewId="0"/>
  </sheetViews>
  <sheetFormatPr defaultColWidth="9.140625" defaultRowHeight="12.75" outlineLevelRow="2" x14ac:dyDescent="0.2"/>
  <cols>
    <col min="1" max="1" width="44.7109375" style="6" customWidth="1"/>
    <col min="2" max="2" width="6.7109375" style="6" customWidth="1"/>
    <col min="3" max="3" width="20.7109375" style="6" customWidth="1"/>
    <col min="4" max="4" width="13.7109375" style="108" customWidth="1"/>
    <col min="5" max="5" width="13.28515625" style="108" customWidth="1"/>
    <col min="6" max="6" width="9.42578125" style="111" customWidth="1"/>
    <col min="7" max="8" width="16.7109375" style="6" hidden="1" customWidth="1"/>
    <col min="9" max="9" width="10.7109375" style="2" hidden="1" customWidth="1"/>
    <col min="10" max="10" width="12.7109375" style="2" hidden="1" customWidth="1"/>
    <col min="11" max="16384" width="9.140625" style="36"/>
  </cols>
  <sheetData>
    <row r="1" spans="1:10" s="68" customFormat="1" x14ac:dyDescent="0.2">
      <c r="A1" s="110"/>
      <c r="B1" s="110"/>
      <c r="C1" s="110"/>
      <c r="D1" s="108"/>
      <c r="E1" s="108"/>
      <c r="F1" s="111"/>
      <c r="G1" s="110"/>
      <c r="H1" s="110"/>
      <c r="I1" s="2"/>
      <c r="J1" s="2"/>
    </row>
    <row r="2" spans="1:10" s="68" customFormat="1" x14ac:dyDescent="0.2">
      <c r="A2" s="110"/>
      <c r="B2" s="110"/>
      <c r="C2" s="110"/>
      <c r="D2" s="108"/>
      <c r="E2" s="108"/>
      <c r="F2" s="111"/>
      <c r="G2" s="110"/>
      <c r="H2" s="110"/>
      <c r="I2" s="2"/>
      <c r="J2" s="2"/>
    </row>
    <row r="3" spans="1:10" s="68" customFormat="1" x14ac:dyDescent="0.2">
      <c r="A3" s="110"/>
      <c r="B3" s="110"/>
      <c r="C3" s="110"/>
      <c r="D3" s="108"/>
      <c r="E3" s="108"/>
      <c r="F3" s="111"/>
      <c r="G3" s="110"/>
      <c r="H3" s="110"/>
      <c r="I3" s="2"/>
      <c r="J3" s="2"/>
    </row>
    <row r="4" spans="1:10" s="68" customFormat="1" x14ac:dyDescent="0.2">
      <c r="A4" s="110"/>
      <c r="B4" s="110"/>
      <c r="C4" s="110"/>
      <c r="D4" s="108"/>
      <c r="E4" s="108"/>
      <c r="F4" s="111"/>
      <c r="G4" s="110"/>
      <c r="H4" s="110"/>
      <c r="I4" s="2"/>
      <c r="J4" s="2"/>
    </row>
    <row r="5" spans="1:10" s="68" customFormat="1" x14ac:dyDescent="0.2">
      <c r="A5" s="110"/>
      <c r="B5" s="110"/>
      <c r="C5" s="110"/>
      <c r="D5" s="108"/>
      <c r="E5" s="108"/>
      <c r="F5" s="111"/>
      <c r="G5" s="110"/>
      <c r="H5" s="110"/>
      <c r="I5" s="2"/>
      <c r="J5" s="2"/>
    </row>
    <row r="6" spans="1:10" s="68" customFormat="1" x14ac:dyDescent="0.2">
      <c r="A6" s="110"/>
      <c r="B6" s="110"/>
      <c r="C6" s="110"/>
      <c r="D6" s="108"/>
      <c r="E6" s="108"/>
      <c r="F6" s="111"/>
      <c r="G6" s="110"/>
      <c r="H6" s="110"/>
      <c r="I6" s="2"/>
      <c r="J6" s="2"/>
    </row>
    <row r="7" spans="1:10" ht="15.75" x14ac:dyDescent="0.2">
      <c r="A7" s="141" t="s">
        <v>60</v>
      </c>
      <c r="B7" s="141"/>
      <c r="C7" s="141"/>
      <c r="D7" s="141"/>
      <c r="E7" s="141"/>
      <c r="F7" s="141"/>
      <c r="G7" s="141"/>
      <c r="H7" s="141"/>
    </row>
    <row r="8" spans="1:10" ht="39.75" customHeight="1" x14ac:dyDescent="0.2">
      <c r="A8" s="18" t="s">
        <v>0</v>
      </c>
      <c r="B8" s="18" t="s">
        <v>1</v>
      </c>
      <c r="C8" s="18" t="s">
        <v>61</v>
      </c>
      <c r="D8" s="37" t="s">
        <v>858</v>
      </c>
      <c r="E8" s="37" t="s">
        <v>858</v>
      </c>
      <c r="F8" s="38" t="s">
        <v>860</v>
      </c>
      <c r="G8" s="103"/>
      <c r="H8" s="11"/>
    </row>
    <row r="9" spans="1:10" ht="13.5" customHeight="1" thickBot="1" x14ac:dyDescent="0.25">
      <c r="A9" s="20">
        <v>1</v>
      </c>
      <c r="B9" s="20">
        <v>2</v>
      </c>
      <c r="C9" s="20">
        <v>3</v>
      </c>
      <c r="D9" s="20" t="s">
        <v>866</v>
      </c>
      <c r="E9" s="20" t="s">
        <v>8</v>
      </c>
      <c r="F9" s="20" t="s">
        <v>2</v>
      </c>
      <c r="G9" s="12" t="s">
        <v>3</v>
      </c>
      <c r="H9" s="12" t="s">
        <v>9</v>
      </c>
    </row>
    <row r="10" spans="1:10" ht="24.95" customHeight="1" x14ac:dyDescent="0.2">
      <c r="A10" s="40" t="s">
        <v>62</v>
      </c>
      <c r="B10" s="27" t="s">
        <v>63</v>
      </c>
      <c r="C10" s="28" t="s">
        <v>12</v>
      </c>
      <c r="D10" s="29">
        <f>D11+D83+D92+D113+D151+D208+D266+D280+D332+D351</f>
        <v>916171.37000000011</v>
      </c>
      <c r="E10" s="29">
        <f>E11+E83+E92+E113+E151+E208+E266+E280+E332+E351</f>
        <v>836946.8899999999</v>
      </c>
      <c r="F10" s="30">
        <f>E10/D10</f>
        <v>0.91352657090779843</v>
      </c>
      <c r="G10" s="14">
        <v>916171374.30999994</v>
      </c>
      <c r="H10" s="14">
        <v>836946891.15999997</v>
      </c>
      <c r="I10" s="2">
        <f>G10/1000-D10</f>
        <v>4.3099998729303479E-3</v>
      </c>
      <c r="J10" s="2">
        <f>H10/1000-E10</f>
        <v>1.1600001016631722E-3</v>
      </c>
    </row>
    <row r="11" spans="1:10" x14ac:dyDescent="0.2">
      <c r="A11" s="31" t="s">
        <v>64</v>
      </c>
      <c r="B11" s="32" t="s">
        <v>63</v>
      </c>
      <c r="C11" s="127" t="s">
        <v>65</v>
      </c>
      <c r="D11" s="112">
        <f>D12+D21+D33+D37+D48+D51</f>
        <v>91430.2</v>
      </c>
      <c r="E11" s="112">
        <f>E12+E21+E33+E37+E48+E51</f>
        <v>84473.37</v>
      </c>
      <c r="F11" s="113">
        <f>E11/D11</f>
        <v>0.92391102720982776</v>
      </c>
      <c r="G11" s="15">
        <v>91430185.739999995</v>
      </c>
      <c r="H11" s="15">
        <v>84473361.280000001</v>
      </c>
      <c r="I11" s="2">
        <f t="shared" ref="I11:I74" si="0">G11/1000-D11</f>
        <v>-1.4259999996284023E-2</v>
      </c>
      <c r="J11" s="2">
        <f t="shared" ref="J11:J74" si="1">H11/1000-E11</f>
        <v>-8.7199999979929999E-3</v>
      </c>
    </row>
    <row r="12" spans="1:10" ht="51" x14ac:dyDescent="0.2">
      <c r="A12" s="21" t="s">
        <v>66</v>
      </c>
      <c r="B12" s="22" t="s">
        <v>63</v>
      </c>
      <c r="C12" s="114" t="s">
        <v>67</v>
      </c>
      <c r="D12" s="115">
        <f>D13+D18</f>
        <v>3706.57</v>
      </c>
      <c r="E12" s="115">
        <f>E13+E18</f>
        <v>3497.1599999999994</v>
      </c>
      <c r="F12" s="116">
        <f t="shared" ref="F12:F75" si="2">E12/D12</f>
        <v>0.94350302301049194</v>
      </c>
      <c r="G12" s="15">
        <v>3706571</v>
      </c>
      <c r="H12" s="15">
        <v>3497157.47</v>
      </c>
      <c r="I12" s="2">
        <f t="shared" si="0"/>
        <v>9.9999999974897946E-4</v>
      </c>
      <c r="J12" s="2">
        <f t="shared" si="1"/>
        <v>-2.5299999992967059E-3</v>
      </c>
    </row>
    <row r="13" spans="1:10" ht="63.75" outlineLevel="1" x14ac:dyDescent="0.2">
      <c r="A13" s="21" t="s">
        <v>68</v>
      </c>
      <c r="B13" s="22" t="s">
        <v>63</v>
      </c>
      <c r="C13" s="114" t="s">
        <v>69</v>
      </c>
      <c r="D13" s="115">
        <f>D14</f>
        <v>3560.82</v>
      </c>
      <c r="E13" s="115">
        <f>E14</f>
        <v>3483.4799999999996</v>
      </c>
      <c r="F13" s="116">
        <f t="shared" si="2"/>
        <v>0.97828028375486531</v>
      </c>
      <c r="G13" s="15">
        <v>3560821</v>
      </c>
      <c r="H13" s="15">
        <v>3483477.47</v>
      </c>
      <c r="I13" s="2">
        <f t="shared" si="0"/>
        <v>9.9999999974897946E-4</v>
      </c>
      <c r="J13" s="2">
        <f t="shared" si="1"/>
        <v>-2.5299999992967059E-3</v>
      </c>
    </row>
    <row r="14" spans="1:10" ht="25.5" outlineLevel="1" x14ac:dyDescent="0.2">
      <c r="A14" s="21" t="s">
        <v>70</v>
      </c>
      <c r="B14" s="22" t="s">
        <v>63</v>
      </c>
      <c r="C14" s="114" t="s">
        <v>71</v>
      </c>
      <c r="D14" s="115">
        <f>D15+D16+D17</f>
        <v>3560.82</v>
      </c>
      <c r="E14" s="115">
        <f>E15+E16+E17</f>
        <v>3483.4799999999996</v>
      </c>
      <c r="F14" s="116">
        <f t="shared" si="2"/>
        <v>0.97828028375486531</v>
      </c>
      <c r="G14" s="15">
        <v>3560821</v>
      </c>
      <c r="H14" s="15">
        <v>3483477.47</v>
      </c>
      <c r="I14" s="2">
        <f t="shared" si="0"/>
        <v>9.9999999974897946E-4</v>
      </c>
      <c r="J14" s="2">
        <f t="shared" si="1"/>
        <v>-2.5299999992967059E-3</v>
      </c>
    </row>
    <row r="15" spans="1:10" ht="25.5" outlineLevel="1" x14ac:dyDescent="0.2">
      <c r="A15" s="21" t="s">
        <v>72</v>
      </c>
      <c r="B15" s="22" t="s">
        <v>63</v>
      </c>
      <c r="C15" s="114" t="s">
        <v>73</v>
      </c>
      <c r="D15" s="115">
        <v>2706.53</v>
      </c>
      <c r="E15" s="115">
        <v>2702.99</v>
      </c>
      <c r="F15" s="116">
        <f t="shared" si="2"/>
        <v>0.99869205218490076</v>
      </c>
      <c r="G15" s="15">
        <v>2706531</v>
      </c>
      <c r="H15" s="15">
        <v>2702991.54</v>
      </c>
      <c r="I15" s="2">
        <f t="shared" si="0"/>
        <v>9.9999999974897946E-4</v>
      </c>
      <c r="J15" s="2">
        <f t="shared" si="1"/>
        <v>1.5400000002045999E-3</v>
      </c>
    </row>
    <row r="16" spans="1:10" ht="38.25" outlineLevel="1" x14ac:dyDescent="0.2">
      <c r="A16" s="21" t="s">
        <v>74</v>
      </c>
      <c r="B16" s="22" t="s">
        <v>63</v>
      </c>
      <c r="C16" s="114" t="s">
        <v>75</v>
      </c>
      <c r="D16" s="115">
        <v>68.69</v>
      </c>
      <c r="E16" s="115"/>
      <c r="F16" s="116">
        <f t="shared" si="2"/>
        <v>0</v>
      </c>
      <c r="G16" s="15">
        <v>68690</v>
      </c>
      <c r="H16" s="15" t="s">
        <v>17</v>
      </c>
      <c r="I16" s="2">
        <f t="shared" si="0"/>
        <v>0</v>
      </c>
      <c r="J16" s="2" t="e">
        <f t="shared" si="1"/>
        <v>#VALUE!</v>
      </c>
    </row>
    <row r="17" spans="1:10" ht="51" outlineLevel="1" x14ac:dyDescent="0.2">
      <c r="A17" s="21" t="s">
        <v>76</v>
      </c>
      <c r="B17" s="22" t="s">
        <v>63</v>
      </c>
      <c r="C17" s="114" t="s">
        <v>77</v>
      </c>
      <c r="D17" s="115">
        <v>785.6</v>
      </c>
      <c r="E17" s="115">
        <v>780.49</v>
      </c>
      <c r="F17" s="116">
        <f t="shared" si="2"/>
        <v>0.99349541751527493</v>
      </c>
      <c r="G17" s="15">
        <v>785600</v>
      </c>
      <c r="H17" s="15">
        <v>780485.93</v>
      </c>
      <c r="I17" s="2">
        <f t="shared" si="0"/>
        <v>0</v>
      </c>
      <c r="J17" s="2">
        <f t="shared" si="1"/>
        <v>-4.0699999999560532E-3</v>
      </c>
    </row>
    <row r="18" spans="1:10" ht="25.5" outlineLevel="1" x14ac:dyDescent="0.2">
      <c r="A18" s="21" t="s">
        <v>78</v>
      </c>
      <c r="B18" s="22" t="s">
        <v>63</v>
      </c>
      <c r="C18" s="114" t="s">
        <v>79</v>
      </c>
      <c r="D18" s="115">
        <f>D19</f>
        <v>145.75</v>
      </c>
      <c r="E18" s="115">
        <f>E19</f>
        <v>13.68</v>
      </c>
      <c r="F18" s="116">
        <f t="shared" si="2"/>
        <v>9.3859348198970835E-2</v>
      </c>
      <c r="G18" s="15">
        <v>145750</v>
      </c>
      <c r="H18" s="15">
        <v>13680</v>
      </c>
      <c r="I18" s="2">
        <f t="shared" si="0"/>
        <v>0</v>
      </c>
      <c r="J18" s="2">
        <f t="shared" si="1"/>
        <v>0</v>
      </c>
    </row>
    <row r="19" spans="1:10" ht="38.25" outlineLevel="1" x14ac:dyDescent="0.2">
      <c r="A19" s="21" t="s">
        <v>80</v>
      </c>
      <c r="B19" s="22" t="s">
        <v>63</v>
      </c>
      <c r="C19" s="114" t="s">
        <v>81</v>
      </c>
      <c r="D19" s="115">
        <f>D20</f>
        <v>145.75</v>
      </c>
      <c r="E19" s="115">
        <f>E20</f>
        <v>13.68</v>
      </c>
      <c r="F19" s="116">
        <f t="shared" si="2"/>
        <v>9.3859348198970835E-2</v>
      </c>
      <c r="G19" s="15">
        <v>145750</v>
      </c>
      <c r="H19" s="15">
        <v>13680</v>
      </c>
      <c r="I19" s="2">
        <f t="shared" si="0"/>
        <v>0</v>
      </c>
      <c r="J19" s="2">
        <f t="shared" si="1"/>
        <v>0</v>
      </c>
    </row>
    <row r="20" spans="1:10" outlineLevel="1" x14ac:dyDescent="0.2">
      <c r="A20" s="21" t="s">
        <v>82</v>
      </c>
      <c r="B20" s="22" t="s">
        <v>63</v>
      </c>
      <c r="C20" s="114" t="s">
        <v>83</v>
      </c>
      <c r="D20" s="115">
        <v>145.75</v>
      </c>
      <c r="E20" s="115">
        <v>13.68</v>
      </c>
      <c r="F20" s="116">
        <f t="shared" si="2"/>
        <v>9.3859348198970835E-2</v>
      </c>
      <c r="G20" s="15">
        <v>145750</v>
      </c>
      <c r="H20" s="15">
        <v>13680</v>
      </c>
      <c r="I20" s="2">
        <f t="shared" si="0"/>
        <v>0</v>
      </c>
      <c r="J20" s="2">
        <f t="shared" si="1"/>
        <v>0</v>
      </c>
    </row>
    <row r="21" spans="1:10" ht="51" x14ac:dyDescent="0.2">
      <c r="A21" s="21" t="s">
        <v>84</v>
      </c>
      <c r="B21" s="22" t="s">
        <v>63</v>
      </c>
      <c r="C21" s="114" t="s">
        <v>85</v>
      </c>
      <c r="D21" s="115">
        <f>D22+D27+D30</f>
        <v>37148.720000000001</v>
      </c>
      <c r="E21" s="115">
        <f>E22+E27+E30</f>
        <v>36230.57</v>
      </c>
      <c r="F21" s="116">
        <f t="shared" si="2"/>
        <v>0.97528447817313757</v>
      </c>
      <c r="G21" s="15">
        <v>37148711</v>
      </c>
      <c r="H21" s="15">
        <v>36230566.880000003</v>
      </c>
      <c r="I21" s="2">
        <f t="shared" si="0"/>
        <v>-8.9999999981955625E-3</v>
      </c>
      <c r="J21" s="2">
        <f t="shared" si="1"/>
        <v>-3.1199999939417467E-3</v>
      </c>
    </row>
    <row r="22" spans="1:10" ht="63.75" outlineLevel="1" x14ac:dyDescent="0.2">
      <c r="A22" s="21" t="s">
        <v>68</v>
      </c>
      <c r="B22" s="22" t="s">
        <v>63</v>
      </c>
      <c r="C22" s="114" t="s">
        <v>86</v>
      </c>
      <c r="D22" s="115">
        <f>D23</f>
        <v>34340.239999999998</v>
      </c>
      <c r="E22" s="115">
        <f>E23</f>
        <v>34097.17</v>
      </c>
      <c r="F22" s="116">
        <f t="shared" si="2"/>
        <v>0.9929217151656482</v>
      </c>
      <c r="G22" s="15">
        <v>34340233</v>
      </c>
      <c r="H22" s="15">
        <v>34097173.18</v>
      </c>
      <c r="I22" s="2">
        <f t="shared" si="0"/>
        <v>-6.9999999977881089E-3</v>
      </c>
      <c r="J22" s="2">
        <f t="shared" si="1"/>
        <v>3.1799999997019768E-3</v>
      </c>
    </row>
    <row r="23" spans="1:10" ht="25.5" outlineLevel="1" x14ac:dyDescent="0.2">
      <c r="A23" s="21" t="s">
        <v>70</v>
      </c>
      <c r="B23" s="22" t="s">
        <v>63</v>
      </c>
      <c r="C23" s="114" t="s">
        <v>87</v>
      </c>
      <c r="D23" s="115">
        <f>D24+D25+D26</f>
        <v>34340.239999999998</v>
      </c>
      <c r="E23" s="115">
        <f>E24+E25+E26</f>
        <v>34097.17</v>
      </c>
      <c r="F23" s="116">
        <f t="shared" si="2"/>
        <v>0.9929217151656482</v>
      </c>
      <c r="G23" s="15">
        <v>34340233</v>
      </c>
      <c r="H23" s="15">
        <v>34097173.18</v>
      </c>
      <c r="I23" s="2">
        <f t="shared" si="0"/>
        <v>-6.9999999977881089E-3</v>
      </c>
      <c r="J23" s="2">
        <f t="shared" si="1"/>
        <v>3.1799999997019768E-3</v>
      </c>
    </row>
    <row r="24" spans="1:10" ht="25.5" outlineLevel="1" x14ac:dyDescent="0.2">
      <c r="A24" s="21" t="s">
        <v>72</v>
      </c>
      <c r="B24" s="22" t="s">
        <v>63</v>
      </c>
      <c r="C24" s="114" t="s">
        <v>88</v>
      </c>
      <c r="D24" s="115">
        <v>26258.39</v>
      </c>
      <c r="E24" s="115">
        <v>26204.85</v>
      </c>
      <c r="F24" s="116">
        <f t="shared" si="2"/>
        <v>0.99796103264518499</v>
      </c>
      <c r="G24" s="15">
        <v>26258386</v>
      </c>
      <c r="H24" s="15">
        <v>26204852.449999999</v>
      </c>
      <c r="I24" s="2">
        <f t="shared" si="0"/>
        <v>-4.0000000008149073E-3</v>
      </c>
      <c r="J24" s="2">
        <f t="shared" si="1"/>
        <v>2.4499999999534339E-3</v>
      </c>
    </row>
    <row r="25" spans="1:10" ht="38.25" outlineLevel="1" x14ac:dyDescent="0.2">
      <c r="A25" s="21" t="s">
        <v>74</v>
      </c>
      <c r="B25" s="22" t="s">
        <v>63</v>
      </c>
      <c r="C25" s="114" t="s">
        <v>89</v>
      </c>
      <c r="D25" s="115">
        <v>282.39999999999998</v>
      </c>
      <c r="E25" s="115">
        <v>224.7</v>
      </c>
      <c r="F25" s="116">
        <f t="shared" si="2"/>
        <v>0.79567988668555245</v>
      </c>
      <c r="G25" s="15">
        <v>282400</v>
      </c>
      <c r="H25" s="15">
        <v>224700.1</v>
      </c>
      <c r="I25" s="2">
        <f t="shared" si="0"/>
        <v>0</v>
      </c>
      <c r="J25" s="2">
        <f t="shared" si="1"/>
        <v>1.0000000000331966E-4</v>
      </c>
    </row>
    <row r="26" spans="1:10" ht="51" outlineLevel="1" x14ac:dyDescent="0.2">
      <c r="A26" s="21" t="s">
        <v>76</v>
      </c>
      <c r="B26" s="22" t="s">
        <v>63</v>
      </c>
      <c r="C26" s="114" t="s">
        <v>90</v>
      </c>
      <c r="D26" s="115">
        <v>7799.45</v>
      </c>
      <c r="E26" s="115">
        <v>7667.62</v>
      </c>
      <c r="F26" s="116">
        <f t="shared" si="2"/>
        <v>0.98309752610761014</v>
      </c>
      <c r="G26" s="15">
        <v>7799447</v>
      </c>
      <c r="H26" s="15">
        <v>7667620.6299999999</v>
      </c>
      <c r="I26" s="2">
        <f t="shared" si="0"/>
        <v>-2.9999999997016857E-3</v>
      </c>
      <c r="J26" s="2">
        <f t="shared" si="1"/>
        <v>6.2999999954627128E-4</v>
      </c>
    </row>
    <row r="27" spans="1:10" ht="25.5" outlineLevel="1" x14ac:dyDescent="0.2">
      <c r="A27" s="21" t="s">
        <v>78</v>
      </c>
      <c r="B27" s="22" t="s">
        <v>63</v>
      </c>
      <c r="C27" s="114" t="s">
        <v>91</v>
      </c>
      <c r="D27" s="115">
        <f>D28</f>
        <v>2735.73</v>
      </c>
      <c r="E27" s="115">
        <f>E28</f>
        <v>2060.65</v>
      </c>
      <c r="F27" s="116">
        <f t="shared" si="2"/>
        <v>0.75323588219597692</v>
      </c>
      <c r="G27" s="15">
        <v>2735733</v>
      </c>
      <c r="H27" s="15">
        <v>2060648.75</v>
      </c>
      <c r="I27" s="2">
        <f t="shared" si="0"/>
        <v>3.0000000001564331E-3</v>
      </c>
      <c r="J27" s="2">
        <f t="shared" si="1"/>
        <v>-1.2500000002546585E-3</v>
      </c>
    </row>
    <row r="28" spans="1:10" ht="38.25" outlineLevel="1" x14ac:dyDescent="0.2">
      <c r="A28" s="21" t="s">
        <v>80</v>
      </c>
      <c r="B28" s="22" t="s">
        <v>63</v>
      </c>
      <c r="C28" s="114" t="s">
        <v>92</v>
      </c>
      <c r="D28" s="115">
        <f>D29</f>
        <v>2735.73</v>
      </c>
      <c r="E28" s="115">
        <f>E29</f>
        <v>2060.65</v>
      </c>
      <c r="F28" s="116">
        <f t="shared" si="2"/>
        <v>0.75323588219597692</v>
      </c>
      <c r="G28" s="15">
        <v>2735733</v>
      </c>
      <c r="H28" s="15">
        <v>2060648.75</v>
      </c>
      <c r="I28" s="2">
        <f t="shared" si="0"/>
        <v>3.0000000001564331E-3</v>
      </c>
      <c r="J28" s="2">
        <f t="shared" si="1"/>
        <v>-1.2500000002546585E-3</v>
      </c>
    </row>
    <row r="29" spans="1:10" outlineLevel="1" x14ac:dyDescent="0.2">
      <c r="A29" s="21" t="s">
        <v>82</v>
      </c>
      <c r="B29" s="22" t="s">
        <v>63</v>
      </c>
      <c r="C29" s="114" t="s">
        <v>93</v>
      </c>
      <c r="D29" s="115">
        <v>2735.73</v>
      </c>
      <c r="E29" s="115">
        <v>2060.65</v>
      </c>
      <c r="F29" s="116">
        <f t="shared" si="2"/>
        <v>0.75323588219597692</v>
      </c>
      <c r="G29" s="15">
        <v>2735733</v>
      </c>
      <c r="H29" s="15">
        <v>2060648.75</v>
      </c>
      <c r="I29" s="2">
        <f t="shared" si="0"/>
        <v>3.0000000001564331E-3</v>
      </c>
      <c r="J29" s="2">
        <f t="shared" si="1"/>
        <v>-1.2500000002546585E-3</v>
      </c>
    </row>
    <row r="30" spans="1:10" outlineLevel="1" x14ac:dyDescent="0.2">
      <c r="A30" s="21" t="s">
        <v>94</v>
      </c>
      <c r="B30" s="22" t="s">
        <v>63</v>
      </c>
      <c r="C30" s="114" t="s">
        <v>95</v>
      </c>
      <c r="D30" s="115">
        <f>D31</f>
        <v>72.75</v>
      </c>
      <c r="E30" s="115">
        <f>E31</f>
        <v>72.75</v>
      </c>
      <c r="F30" s="116">
        <f t="shared" si="2"/>
        <v>1</v>
      </c>
      <c r="G30" s="15">
        <v>72745</v>
      </c>
      <c r="H30" s="15">
        <v>72744.95</v>
      </c>
      <c r="I30" s="2">
        <f t="shared" si="0"/>
        <v>-4.9999999999954525E-3</v>
      </c>
      <c r="J30" s="2">
        <f t="shared" si="1"/>
        <v>-5.0499999999971124E-3</v>
      </c>
    </row>
    <row r="31" spans="1:10" outlineLevel="1" x14ac:dyDescent="0.2">
      <c r="A31" s="21" t="s">
        <v>96</v>
      </c>
      <c r="B31" s="22" t="s">
        <v>63</v>
      </c>
      <c r="C31" s="114" t="s">
        <v>97</v>
      </c>
      <c r="D31" s="115">
        <f>D32</f>
        <v>72.75</v>
      </c>
      <c r="E31" s="115">
        <f>E32</f>
        <v>72.75</v>
      </c>
      <c r="F31" s="116">
        <f t="shared" si="2"/>
        <v>1</v>
      </c>
      <c r="G31" s="15">
        <v>72745</v>
      </c>
      <c r="H31" s="15">
        <v>72744.95</v>
      </c>
      <c r="I31" s="2">
        <f t="shared" si="0"/>
        <v>-4.9999999999954525E-3</v>
      </c>
      <c r="J31" s="2">
        <f t="shared" si="1"/>
        <v>-5.0499999999971124E-3</v>
      </c>
    </row>
    <row r="32" spans="1:10" outlineLevel="1" x14ac:dyDescent="0.2">
      <c r="A32" s="21" t="s">
        <v>98</v>
      </c>
      <c r="B32" s="22" t="s">
        <v>63</v>
      </c>
      <c r="C32" s="114" t="s">
        <v>99</v>
      </c>
      <c r="D32" s="115">
        <v>72.75</v>
      </c>
      <c r="E32" s="115">
        <v>72.75</v>
      </c>
      <c r="F32" s="116">
        <f t="shared" si="2"/>
        <v>1</v>
      </c>
      <c r="G32" s="15">
        <v>72745</v>
      </c>
      <c r="H32" s="15">
        <v>72744.95</v>
      </c>
      <c r="I32" s="2">
        <f t="shared" si="0"/>
        <v>-4.9999999999954525E-3</v>
      </c>
      <c r="J32" s="2">
        <f t="shared" si="1"/>
        <v>-5.0499999999971124E-3</v>
      </c>
    </row>
    <row r="33" spans="1:10" x14ac:dyDescent="0.2">
      <c r="A33" s="21" t="s">
        <v>100</v>
      </c>
      <c r="B33" s="22" t="s">
        <v>63</v>
      </c>
      <c r="C33" s="114" t="s">
        <v>101</v>
      </c>
      <c r="D33" s="115">
        <f t="shared" ref="D33:E35" si="3">D34</f>
        <v>10.9</v>
      </c>
      <c r="E33" s="115">
        <f t="shared" si="3"/>
        <v>9.6</v>
      </c>
      <c r="F33" s="116">
        <f t="shared" si="2"/>
        <v>0.88073394495412838</v>
      </c>
      <c r="G33" s="15">
        <v>10900</v>
      </c>
      <c r="H33" s="15">
        <v>9600</v>
      </c>
      <c r="I33" s="2">
        <f t="shared" si="0"/>
        <v>0</v>
      </c>
      <c r="J33" s="2">
        <f t="shared" si="1"/>
        <v>0</v>
      </c>
    </row>
    <row r="34" spans="1:10" ht="25.5" outlineLevel="1" x14ac:dyDescent="0.2">
      <c r="A34" s="21" t="s">
        <v>78</v>
      </c>
      <c r="B34" s="22" t="s">
        <v>63</v>
      </c>
      <c r="C34" s="114" t="s">
        <v>102</v>
      </c>
      <c r="D34" s="115">
        <f t="shared" si="3"/>
        <v>10.9</v>
      </c>
      <c r="E34" s="115">
        <f t="shared" si="3"/>
        <v>9.6</v>
      </c>
      <c r="F34" s="116">
        <f t="shared" si="2"/>
        <v>0.88073394495412838</v>
      </c>
      <c r="G34" s="15">
        <v>10900</v>
      </c>
      <c r="H34" s="15">
        <v>9600</v>
      </c>
      <c r="I34" s="2">
        <f t="shared" si="0"/>
        <v>0</v>
      </c>
      <c r="J34" s="2">
        <f t="shared" si="1"/>
        <v>0</v>
      </c>
    </row>
    <row r="35" spans="1:10" ht="38.25" outlineLevel="1" x14ac:dyDescent="0.2">
      <c r="A35" s="21" t="s">
        <v>80</v>
      </c>
      <c r="B35" s="22" t="s">
        <v>63</v>
      </c>
      <c r="C35" s="114" t="s">
        <v>103</v>
      </c>
      <c r="D35" s="115">
        <f t="shared" si="3"/>
        <v>10.9</v>
      </c>
      <c r="E35" s="115">
        <f t="shared" si="3"/>
        <v>9.6</v>
      </c>
      <c r="F35" s="116">
        <f t="shared" si="2"/>
        <v>0.88073394495412838</v>
      </c>
      <c r="G35" s="15">
        <v>10900</v>
      </c>
      <c r="H35" s="15">
        <v>9600</v>
      </c>
      <c r="I35" s="2">
        <f t="shared" si="0"/>
        <v>0</v>
      </c>
      <c r="J35" s="2">
        <f t="shared" si="1"/>
        <v>0</v>
      </c>
    </row>
    <row r="36" spans="1:10" outlineLevel="1" x14ac:dyDescent="0.2">
      <c r="A36" s="21" t="s">
        <v>82</v>
      </c>
      <c r="B36" s="22" t="s">
        <v>63</v>
      </c>
      <c r="C36" s="114" t="s">
        <v>104</v>
      </c>
      <c r="D36" s="115">
        <v>10.9</v>
      </c>
      <c r="E36" s="115">
        <v>9.6</v>
      </c>
      <c r="F36" s="116">
        <f t="shared" si="2"/>
        <v>0.88073394495412838</v>
      </c>
      <c r="G36" s="15">
        <v>10900</v>
      </c>
      <c r="H36" s="15">
        <v>9600</v>
      </c>
      <c r="I36" s="2">
        <f t="shared" si="0"/>
        <v>0</v>
      </c>
      <c r="J36" s="2">
        <f t="shared" si="1"/>
        <v>0</v>
      </c>
    </row>
    <row r="37" spans="1:10" ht="38.25" x14ac:dyDescent="0.2">
      <c r="A37" s="21" t="s">
        <v>105</v>
      </c>
      <c r="B37" s="22" t="s">
        <v>63</v>
      </c>
      <c r="C37" s="114" t="s">
        <v>106</v>
      </c>
      <c r="D37" s="115">
        <f>D38+D42+D45</f>
        <v>9358.6799999999985</v>
      </c>
      <c r="E37" s="115">
        <f>E38+E42+E45</f>
        <v>9211.630000000001</v>
      </c>
      <c r="F37" s="116">
        <f t="shared" si="2"/>
        <v>0.98428731402291803</v>
      </c>
      <c r="G37" s="15">
        <v>9358679</v>
      </c>
      <c r="H37" s="15">
        <v>9211636.2899999991</v>
      </c>
      <c r="I37" s="2">
        <f t="shared" si="0"/>
        <v>-9.9999999838473741E-4</v>
      </c>
      <c r="J37" s="2">
        <f t="shared" si="1"/>
        <v>6.2899999975343235E-3</v>
      </c>
    </row>
    <row r="38" spans="1:10" ht="63.75" outlineLevel="2" x14ac:dyDescent="0.2">
      <c r="A38" s="21" t="s">
        <v>68</v>
      </c>
      <c r="B38" s="22" t="s">
        <v>63</v>
      </c>
      <c r="C38" s="114" t="s">
        <v>107</v>
      </c>
      <c r="D38" s="115">
        <f>D39</f>
        <v>8829.3799999999992</v>
      </c>
      <c r="E38" s="115">
        <f>E39</f>
        <v>8810.1</v>
      </c>
      <c r="F38" s="116">
        <f t="shared" si="2"/>
        <v>0.99781638121816041</v>
      </c>
      <c r="G38" s="15">
        <v>8829379</v>
      </c>
      <c r="H38" s="15">
        <v>8810107.3699999992</v>
      </c>
      <c r="I38" s="2">
        <f t="shared" si="0"/>
        <v>-9.9999999838473741E-4</v>
      </c>
      <c r="J38" s="2">
        <f t="shared" si="1"/>
        <v>7.3699999993550591E-3</v>
      </c>
    </row>
    <row r="39" spans="1:10" ht="25.5" outlineLevel="2" x14ac:dyDescent="0.2">
      <c r="A39" s="21" t="s">
        <v>70</v>
      </c>
      <c r="B39" s="22" t="s">
        <v>63</v>
      </c>
      <c r="C39" s="114" t="s">
        <v>108</v>
      </c>
      <c r="D39" s="115">
        <f>D40+D41</f>
        <v>8829.3799999999992</v>
      </c>
      <c r="E39" s="115">
        <f>E40+E41</f>
        <v>8810.1</v>
      </c>
      <c r="F39" s="116">
        <f t="shared" si="2"/>
        <v>0.99781638121816041</v>
      </c>
      <c r="G39" s="15">
        <v>8829379</v>
      </c>
      <c r="H39" s="15">
        <v>8810107.3699999992</v>
      </c>
      <c r="I39" s="2">
        <f t="shared" si="0"/>
        <v>-9.9999999838473741E-4</v>
      </c>
      <c r="J39" s="2">
        <f t="shared" si="1"/>
        <v>7.3699999993550591E-3</v>
      </c>
    </row>
    <row r="40" spans="1:10" ht="25.5" outlineLevel="2" x14ac:dyDescent="0.2">
      <c r="A40" s="21" t="s">
        <v>72</v>
      </c>
      <c r="B40" s="22" t="s">
        <v>63</v>
      </c>
      <c r="C40" s="114" t="s">
        <v>109</v>
      </c>
      <c r="D40" s="115">
        <v>6804.45</v>
      </c>
      <c r="E40" s="115">
        <v>6803.45</v>
      </c>
      <c r="F40" s="116">
        <f t="shared" si="2"/>
        <v>0.99985303735055731</v>
      </c>
      <c r="G40" s="15">
        <v>6804453</v>
      </c>
      <c r="H40" s="15">
        <v>6803454.2300000004</v>
      </c>
      <c r="I40" s="2">
        <f t="shared" si="0"/>
        <v>3.0000000006111804E-3</v>
      </c>
      <c r="J40" s="2">
        <f t="shared" si="1"/>
        <v>4.2300000004615868E-3</v>
      </c>
    </row>
    <row r="41" spans="1:10" ht="51" outlineLevel="2" x14ac:dyDescent="0.2">
      <c r="A41" s="21" t="s">
        <v>76</v>
      </c>
      <c r="B41" s="22" t="s">
        <v>63</v>
      </c>
      <c r="C41" s="114" t="s">
        <v>110</v>
      </c>
      <c r="D41" s="115">
        <v>2024.93</v>
      </c>
      <c r="E41" s="115">
        <v>2006.65</v>
      </c>
      <c r="F41" s="116">
        <f t="shared" si="2"/>
        <v>0.99097252744539321</v>
      </c>
      <c r="G41" s="15">
        <v>2024926</v>
      </c>
      <c r="H41" s="15">
        <v>2006653.14</v>
      </c>
      <c r="I41" s="2">
        <f t="shared" si="0"/>
        <v>-4.0000000001327862E-3</v>
      </c>
      <c r="J41" s="2">
        <f t="shared" si="1"/>
        <v>3.1399999998029671E-3</v>
      </c>
    </row>
    <row r="42" spans="1:10" ht="25.5" outlineLevel="2" x14ac:dyDescent="0.2">
      <c r="A42" s="21" t="s">
        <v>78</v>
      </c>
      <c r="B42" s="22" t="s">
        <v>63</v>
      </c>
      <c r="C42" s="114" t="s">
        <v>111</v>
      </c>
      <c r="D42" s="115">
        <f>D43</f>
        <v>524.29999999999995</v>
      </c>
      <c r="E42" s="115">
        <f>E43</f>
        <v>401.53</v>
      </c>
      <c r="F42" s="116">
        <f t="shared" si="2"/>
        <v>0.76584016784283804</v>
      </c>
      <c r="G42" s="15">
        <v>524300</v>
      </c>
      <c r="H42" s="15">
        <v>401528.92</v>
      </c>
      <c r="I42" s="2">
        <f t="shared" si="0"/>
        <v>0</v>
      </c>
      <c r="J42" s="2">
        <f t="shared" si="1"/>
        <v>-1.0800000000017462E-3</v>
      </c>
    </row>
    <row r="43" spans="1:10" ht="38.25" outlineLevel="2" x14ac:dyDescent="0.2">
      <c r="A43" s="21" t="s">
        <v>80</v>
      </c>
      <c r="B43" s="22" t="s">
        <v>63</v>
      </c>
      <c r="C43" s="114" t="s">
        <v>112</v>
      </c>
      <c r="D43" s="115">
        <f>D44</f>
        <v>524.29999999999995</v>
      </c>
      <c r="E43" s="115">
        <f>E44</f>
        <v>401.53</v>
      </c>
      <c r="F43" s="116">
        <f t="shared" si="2"/>
        <v>0.76584016784283804</v>
      </c>
      <c r="G43" s="15">
        <v>524300</v>
      </c>
      <c r="H43" s="15">
        <v>401528.92</v>
      </c>
      <c r="I43" s="2">
        <f t="shared" si="0"/>
        <v>0</v>
      </c>
      <c r="J43" s="2">
        <f t="shared" si="1"/>
        <v>-1.0800000000017462E-3</v>
      </c>
    </row>
    <row r="44" spans="1:10" outlineLevel="2" x14ac:dyDescent="0.2">
      <c r="A44" s="21" t="s">
        <v>82</v>
      </c>
      <c r="B44" s="22" t="s">
        <v>63</v>
      </c>
      <c r="C44" s="114" t="s">
        <v>113</v>
      </c>
      <c r="D44" s="115">
        <v>524.29999999999995</v>
      </c>
      <c r="E44" s="115">
        <v>401.53</v>
      </c>
      <c r="F44" s="116">
        <f t="shared" si="2"/>
        <v>0.76584016784283804</v>
      </c>
      <c r="G44" s="15">
        <v>524300</v>
      </c>
      <c r="H44" s="15">
        <v>401528.92</v>
      </c>
      <c r="I44" s="2">
        <f t="shared" si="0"/>
        <v>0</v>
      </c>
      <c r="J44" s="2">
        <f t="shared" si="1"/>
        <v>-1.0800000000017462E-3</v>
      </c>
    </row>
    <row r="45" spans="1:10" outlineLevel="2" x14ac:dyDescent="0.2">
      <c r="A45" s="21" t="s">
        <v>94</v>
      </c>
      <c r="B45" s="22" t="s">
        <v>63</v>
      </c>
      <c r="C45" s="114" t="s">
        <v>114</v>
      </c>
      <c r="D45" s="115">
        <f>D46</f>
        <v>5</v>
      </c>
      <c r="E45" s="115">
        <f>E46</f>
        <v>0</v>
      </c>
      <c r="F45" s="116">
        <f t="shared" si="2"/>
        <v>0</v>
      </c>
      <c r="G45" s="15">
        <v>5000</v>
      </c>
      <c r="H45" s="15" t="s">
        <v>17</v>
      </c>
      <c r="I45" s="2">
        <f t="shared" si="0"/>
        <v>0</v>
      </c>
      <c r="J45" s="2" t="e">
        <f t="shared" si="1"/>
        <v>#VALUE!</v>
      </c>
    </row>
    <row r="46" spans="1:10" outlineLevel="2" x14ac:dyDescent="0.2">
      <c r="A46" s="21" t="s">
        <v>96</v>
      </c>
      <c r="B46" s="22" t="s">
        <v>63</v>
      </c>
      <c r="C46" s="114" t="s">
        <v>115</v>
      </c>
      <c r="D46" s="115">
        <f>D47</f>
        <v>5</v>
      </c>
      <c r="E46" s="115">
        <f>E47</f>
        <v>0</v>
      </c>
      <c r="F46" s="116">
        <f t="shared" si="2"/>
        <v>0</v>
      </c>
      <c r="G46" s="15">
        <v>5000</v>
      </c>
      <c r="H46" s="15" t="s">
        <v>17</v>
      </c>
      <c r="I46" s="2">
        <f t="shared" si="0"/>
        <v>0</v>
      </c>
      <c r="J46" s="2" t="e">
        <f t="shared" si="1"/>
        <v>#VALUE!</v>
      </c>
    </row>
    <row r="47" spans="1:10" outlineLevel="2" x14ac:dyDescent="0.2">
      <c r="A47" s="21" t="s">
        <v>98</v>
      </c>
      <c r="B47" s="22" t="s">
        <v>63</v>
      </c>
      <c r="C47" s="114" t="s">
        <v>116</v>
      </c>
      <c r="D47" s="115">
        <v>5</v>
      </c>
      <c r="E47" s="115">
        <v>0</v>
      </c>
      <c r="F47" s="116">
        <f t="shared" si="2"/>
        <v>0</v>
      </c>
      <c r="G47" s="15">
        <v>5000</v>
      </c>
      <c r="H47" s="15" t="s">
        <v>17</v>
      </c>
      <c r="I47" s="2">
        <f t="shared" si="0"/>
        <v>0</v>
      </c>
      <c r="J47" s="2" t="e">
        <f t="shared" si="1"/>
        <v>#VALUE!</v>
      </c>
    </row>
    <row r="48" spans="1:10" x14ac:dyDescent="0.2">
      <c r="A48" s="21" t="s">
        <v>117</v>
      </c>
      <c r="B48" s="22" t="s">
        <v>63</v>
      </c>
      <c r="C48" s="114" t="s">
        <v>118</v>
      </c>
      <c r="D48" s="115">
        <f>D49</f>
        <v>4300.74</v>
      </c>
      <c r="E48" s="115">
        <f>E49</f>
        <v>0</v>
      </c>
      <c r="F48" s="116">
        <f t="shared" si="2"/>
        <v>0</v>
      </c>
      <c r="G48" s="15">
        <v>4300742</v>
      </c>
      <c r="H48" s="15" t="s">
        <v>17</v>
      </c>
      <c r="I48" s="2">
        <f t="shared" si="0"/>
        <v>2.0000000004074536E-3</v>
      </c>
      <c r="J48" s="2" t="e">
        <f t="shared" si="1"/>
        <v>#VALUE!</v>
      </c>
    </row>
    <row r="49" spans="1:10" outlineLevel="1" x14ac:dyDescent="0.2">
      <c r="A49" s="21" t="s">
        <v>94</v>
      </c>
      <c r="B49" s="22" t="s">
        <v>63</v>
      </c>
      <c r="C49" s="114" t="s">
        <v>119</v>
      </c>
      <c r="D49" s="115">
        <f>D50</f>
        <v>4300.74</v>
      </c>
      <c r="E49" s="115">
        <f>E50</f>
        <v>0</v>
      </c>
      <c r="F49" s="116">
        <f t="shared" si="2"/>
        <v>0</v>
      </c>
      <c r="G49" s="15">
        <v>4300742</v>
      </c>
      <c r="H49" s="15" t="s">
        <v>17</v>
      </c>
      <c r="I49" s="2">
        <f t="shared" si="0"/>
        <v>2.0000000004074536E-3</v>
      </c>
      <c r="J49" s="2" t="e">
        <f t="shared" si="1"/>
        <v>#VALUE!</v>
      </c>
    </row>
    <row r="50" spans="1:10" outlineLevel="1" x14ac:dyDescent="0.2">
      <c r="A50" s="21" t="s">
        <v>120</v>
      </c>
      <c r="B50" s="22" t="s">
        <v>63</v>
      </c>
      <c r="C50" s="114" t="s">
        <v>121</v>
      </c>
      <c r="D50" s="115">
        <v>4300.74</v>
      </c>
      <c r="E50" s="115">
        <v>0</v>
      </c>
      <c r="F50" s="116">
        <f t="shared" si="2"/>
        <v>0</v>
      </c>
      <c r="G50" s="15">
        <v>4300742</v>
      </c>
      <c r="H50" s="15" t="s">
        <v>17</v>
      </c>
      <c r="I50" s="2">
        <f t="shared" si="0"/>
        <v>2.0000000004074536E-3</v>
      </c>
      <c r="J50" s="2" t="e">
        <f t="shared" si="1"/>
        <v>#VALUE!</v>
      </c>
    </row>
    <row r="51" spans="1:10" x14ac:dyDescent="0.2">
      <c r="A51" s="21" t="s">
        <v>122</v>
      </c>
      <c r="B51" s="22" t="s">
        <v>63</v>
      </c>
      <c r="C51" s="114" t="s">
        <v>123</v>
      </c>
      <c r="D51" s="115">
        <f>D52+D60+D65+D68+D74</f>
        <v>36904.589999999997</v>
      </c>
      <c r="E51" s="115">
        <f>E52+E60+E65+E68+E74</f>
        <v>35524.410000000003</v>
      </c>
      <c r="F51" s="116">
        <f t="shared" si="2"/>
        <v>0.96260139998845695</v>
      </c>
      <c r="G51" s="15">
        <v>36904582.740000002</v>
      </c>
      <c r="H51" s="15">
        <v>35524400.640000001</v>
      </c>
      <c r="I51" s="2">
        <f t="shared" si="0"/>
        <v>-7.2599999912199564E-3</v>
      </c>
      <c r="J51" s="2">
        <f t="shared" si="1"/>
        <v>-9.3600000036531128E-3</v>
      </c>
    </row>
    <row r="52" spans="1:10" ht="63.75" outlineLevel="1" x14ac:dyDescent="0.2">
      <c r="A52" s="21" t="s">
        <v>68</v>
      </c>
      <c r="B52" s="22" t="s">
        <v>63</v>
      </c>
      <c r="C52" s="114" t="s">
        <v>124</v>
      </c>
      <c r="D52" s="115">
        <f>D53+D57</f>
        <v>19022.62</v>
      </c>
      <c r="E52" s="115">
        <f>E53+E57</f>
        <v>18994.420000000002</v>
      </c>
      <c r="F52" s="116">
        <f t="shared" si="2"/>
        <v>0.99851755436422551</v>
      </c>
      <c r="G52" s="15">
        <v>19022620</v>
      </c>
      <c r="H52" s="15">
        <v>18994412.710000001</v>
      </c>
      <c r="I52" s="2">
        <f t="shared" si="0"/>
        <v>0</v>
      </c>
      <c r="J52" s="2">
        <f t="shared" si="1"/>
        <v>-7.2900000013760291E-3</v>
      </c>
    </row>
    <row r="53" spans="1:10" ht="25.5" outlineLevel="1" x14ac:dyDescent="0.2">
      <c r="A53" s="21" t="s">
        <v>125</v>
      </c>
      <c r="B53" s="22" t="s">
        <v>63</v>
      </c>
      <c r="C53" s="114" t="s">
        <v>126</v>
      </c>
      <c r="D53" s="115">
        <f>D54+D55+D56</f>
        <v>17040.059999999998</v>
      </c>
      <c r="E53" s="115">
        <f>E54+E55+E56</f>
        <v>17026.86</v>
      </c>
      <c r="F53" s="116">
        <f t="shared" si="2"/>
        <v>0.99922535484030006</v>
      </c>
      <c r="G53" s="15">
        <v>17040059</v>
      </c>
      <c r="H53" s="15">
        <v>17026847.449999999</v>
      </c>
      <c r="I53" s="2">
        <f t="shared" si="0"/>
        <v>-9.9999999656574801E-4</v>
      </c>
      <c r="J53" s="2">
        <f t="shared" si="1"/>
        <v>-1.2550000003102468E-2</v>
      </c>
    </row>
    <row r="54" spans="1:10" outlineLevel="1" x14ac:dyDescent="0.2">
      <c r="A54" s="21" t="s">
        <v>127</v>
      </c>
      <c r="B54" s="22" t="s">
        <v>63</v>
      </c>
      <c r="C54" s="114" t="s">
        <v>128</v>
      </c>
      <c r="D54" s="115">
        <v>13062.81</v>
      </c>
      <c r="E54" s="115">
        <v>13053.61</v>
      </c>
      <c r="F54" s="116">
        <f t="shared" si="2"/>
        <v>0.99929571049414334</v>
      </c>
      <c r="G54" s="15">
        <v>13062813</v>
      </c>
      <c r="H54" s="15">
        <v>13053605.640000001</v>
      </c>
      <c r="I54" s="2">
        <f t="shared" si="0"/>
        <v>3.0000000006111804E-3</v>
      </c>
      <c r="J54" s="2">
        <f t="shared" si="1"/>
        <v>-4.3600000008154893E-3</v>
      </c>
    </row>
    <row r="55" spans="1:10" ht="25.5" outlineLevel="1" x14ac:dyDescent="0.2">
      <c r="A55" s="21" t="s">
        <v>129</v>
      </c>
      <c r="B55" s="22" t="s">
        <v>63</v>
      </c>
      <c r="C55" s="114" t="s">
        <v>130</v>
      </c>
      <c r="D55" s="115">
        <v>67.22</v>
      </c>
      <c r="E55" s="115">
        <v>67.22</v>
      </c>
      <c r="F55" s="116">
        <f t="shared" si="2"/>
        <v>1</v>
      </c>
      <c r="G55" s="15">
        <v>67214.33</v>
      </c>
      <c r="H55" s="15">
        <v>67214.33</v>
      </c>
      <c r="I55" s="2">
        <f t="shared" si="0"/>
        <v>-5.6699999999949569E-3</v>
      </c>
      <c r="J55" s="2">
        <f t="shared" si="1"/>
        <v>-5.6699999999949569E-3</v>
      </c>
    </row>
    <row r="56" spans="1:10" ht="51" outlineLevel="1" x14ac:dyDescent="0.2">
      <c r="A56" s="21" t="s">
        <v>131</v>
      </c>
      <c r="B56" s="22" t="s">
        <v>63</v>
      </c>
      <c r="C56" s="114" t="s">
        <v>132</v>
      </c>
      <c r="D56" s="115">
        <v>3910.03</v>
      </c>
      <c r="E56" s="115">
        <v>3906.03</v>
      </c>
      <c r="F56" s="116">
        <f t="shared" si="2"/>
        <v>0.99897698994636874</v>
      </c>
      <c r="G56" s="15">
        <v>3910031.67</v>
      </c>
      <c r="H56" s="15">
        <v>3906027.48</v>
      </c>
      <c r="I56" s="2">
        <f t="shared" si="0"/>
        <v>1.6699999996490078E-3</v>
      </c>
      <c r="J56" s="2">
        <f t="shared" si="1"/>
        <v>-2.5200000000040745E-3</v>
      </c>
    </row>
    <row r="57" spans="1:10" ht="25.5" outlineLevel="1" x14ac:dyDescent="0.2">
      <c r="A57" s="21" t="s">
        <v>70</v>
      </c>
      <c r="B57" s="22" t="s">
        <v>63</v>
      </c>
      <c r="C57" s="114" t="s">
        <v>133</v>
      </c>
      <c r="D57" s="115">
        <f>D58+D59</f>
        <v>1982.56</v>
      </c>
      <c r="E57" s="115">
        <f>E58+E59</f>
        <v>1967.56</v>
      </c>
      <c r="F57" s="116">
        <f t="shared" si="2"/>
        <v>0.99243402469534336</v>
      </c>
      <c r="G57" s="15">
        <v>1982561</v>
      </c>
      <c r="H57" s="15">
        <v>1967565.26</v>
      </c>
      <c r="I57" s="2">
        <f t="shared" si="0"/>
        <v>9.9999999997635314E-4</v>
      </c>
      <c r="J57" s="2">
        <f t="shared" si="1"/>
        <v>5.2600000001348235E-3</v>
      </c>
    </row>
    <row r="58" spans="1:10" ht="25.5" outlineLevel="1" x14ac:dyDescent="0.2">
      <c r="A58" s="21" t="s">
        <v>72</v>
      </c>
      <c r="B58" s="22" t="s">
        <v>63</v>
      </c>
      <c r="C58" s="114" t="s">
        <v>134</v>
      </c>
      <c r="D58" s="115">
        <v>1535.12</v>
      </c>
      <c r="E58" s="115">
        <v>1523.48</v>
      </c>
      <c r="F58" s="116">
        <f t="shared" si="2"/>
        <v>0.99241753087706508</v>
      </c>
      <c r="G58" s="15">
        <v>1535118.91</v>
      </c>
      <c r="H58" s="15">
        <v>1523481.61</v>
      </c>
      <c r="I58" s="2">
        <f t="shared" si="0"/>
        <v>-1.0899999999764987E-3</v>
      </c>
      <c r="J58" s="2">
        <f t="shared" si="1"/>
        <v>1.6100000000278669E-3</v>
      </c>
    </row>
    <row r="59" spans="1:10" ht="51" outlineLevel="1" x14ac:dyDescent="0.2">
      <c r="A59" s="21" t="s">
        <v>76</v>
      </c>
      <c r="B59" s="22" t="s">
        <v>63</v>
      </c>
      <c r="C59" s="114" t="s">
        <v>135</v>
      </c>
      <c r="D59" s="115">
        <v>447.44</v>
      </c>
      <c r="E59" s="115">
        <v>444.08</v>
      </c>
      <c r="F59" s="116">
        <f t="shared" si="2"/>
        <v>0.99249061326658317</v>
      </c>
      <c r="G59" s="15">
        <v>447442.09</v>
      </c>
      <c r="H59" s="15">
        <v>444083.65</v>
      </c>
      <c r="I59" s="2">
        <f t="shared" si="0"/>
        <v>2.0900000000096952E-3</v>
      </c>
      <c r="J59" s="2">
        <f t="shared" si="1"/>
        <v>3.6500000000501132E-3</v>
      </c>
    </row>
    <row r="60" spans="1:10" ht="25.5" outlineLevel="1" x14ac:dyDescent="0.2">
      <c r="A60" s="21" t="s">
        <v>78</v>
      </c>
      <c r="B60" s="22" t="s">
        <v>63</v>
      </c>
      <c r="C60" s="114" t="s">
        <v>136</v>
      </c>
      <c r="D60" s="115">
        <f>D61</f>
        <v>11516.94</v>
      </c>
      <c r="E60" s="115">
        <f>E61</f>
        <v>10684.66</v>
      </c>
      <c r="F60" s="116">
        <f t="shared" si="2"/>
        <v>0.92773427663945451</v>
      </c>
      <c r="G60" s="15">
        <v>11516935</v>
      </c>
      <c r="H60" s="15">
        <v>10684660.630000001</v>
      </c>
      <c r="I60" s="2">
        <f t="shared" si="0"/>
        <v>-5.0000000010186341E-3</v>
      </c>
      <c r="J60" s="2">
        <f t="shared" si="1"/>
        <v>6.3000000045576598E-4</v>
      </c>
    </row>
    <row r="61" spans="1:10" ht="38.25" outlineLevel="1" x14ac:dyDescent="0.2">
      <c r="A61" s="21" t="s">
        <v>80</v>
      </c>
      <c r="B61" s="22" t="s">
        <v>63</v>
      </c>
      <c r="C61" s="114" t="s">
        <v>137</v>
      </c>
      <c r="D61" s="115">
        <f>D62+D63+D64</f>
        <v>11516.94</v>
      </c>
      <c r="E61" s="115">
        <f>E62+E63+E64</f>
        <v>10684.66</v>
      </c>
      <c r="F61" s="116">
        <f t="shared" si="2"/>
        <v>0.92773427663945451</v>
      </c>
      <c r="G61" s="15">
        <v>11516935</v>
      </c>
      <c r="H61" s="15">
        <v>10684660.630000001</v>
      </c>
      <c r="I61" s="2">
        <f t="shared" si="0"/>
        <v>-5.0000000010186341E-3</v>
      </c>
      <c r="J61" s="2">
        <f t="shared" si="1"/>
        <v>6.3000000045576598E-4</v>
      </c>
    </row>
    <row r="62" spans="1:10" outlineLevel="1" x14ac:dyDescent="0.2">
      <c r="A62" s="21" t="s">
        <v>82</v>
      </c>
      <c r="B62" s="22" t="s">
        <v>63</v>
      </c>
      <c r="C62" s="114" t="s">
        <v>138</v>
      </c>
      <c r="D62" s="115">
        <v>9548.67</v>
      </c>
      <c r="E62" s="115">
        <v>8747.6200000000008</v>
      </c>
      <c r="F62" s="116">
        <f t="shared" si="2"/>
        <v>0.91610873556212546</v>
      </c>
      <c r="G62" s="15">
        <v>9548666</v>
      </c>
      <c r="H62" s="15">
        <v>8747623.8900000006</v>
      </c>
      <c r="I62" s="2">
        <f t="shared" si="0"/>
        <v>-4.0000000008149073E-3</v>
      </c>
      <c r="J62" s="2">
        <f t="shared" si="1"/>
        <v>3.8899999999557622E-3</v>
      </c>
    </row>
    <row r="63" spans="1:10" ht="51" outlineLevel="1" x14ac:dyDescent="0.2">
      <c r="A63" s="21" t="s">
        <v>139</v>
      </c>
      <c r="B63" s="22" t="s">
        <v>63</v>
      </c>
      <c r="C63" s="114" t="s">
        <v>140</v>
      </c>
      <c r="D63" s="115">
        <v>279</v>
      </c>
      <c r="E63" s="115">
        <v>279</v>
      </c>
      <c r="F63" s="116">
        <f t="shared" si="2"/>
        <v>1</v>
      </c>
      <c r="G63" s="15">
        <v>279000</v>
      </c>
      <c r="H63" s="15">
        <v>279000</v>
      </c>
      <c r="I63" s="2">
        <f t="shared" si="0"/>
        <v>0</v>
      </c>
      <c r="J63" s="2">
        <f t="shared" si="1"/>
        <v>0</v>
      </c>
    </row>
    <row r="64" spans="1:10" outlineLevel="1" x14ac:dyDescent="0.2">
      <c r="A64" s="21" t="s">
        <v>141</v>
      </c>
      <c r="B64" s="22" t="s">
        <v>63</v>
      </c>
      <c r="C64" s="114" t="s">
        <v>142</v>
      </c>
      <c r="D64" s="115">
        <v>1689.27</v>
      </c>
      <c r="E64" s="115">
        <v>1658.04</v>
      </c>
      <c r="F64" s="116">
        <f t="shared" si="2"/>
        <v>0.98151272443126325</v>
      </c>
      <c r="G64" s="15">
        <v>1689269</v>
      </c>
      <c r="H64" s="15">
        <v>1658036.74</v>
      </c>
      <c r="I64" s="2">
        <f t="shared" si="0"/>
        <v>-9.9999999997635314E-4</v>
      </c>
      <c r="J64" s="2">
        <f t="shared" si="1"/>
        <v>-3.2599999999547435E-3</v>
      </c>
    </row>
    <row r="65" spans="1:10" ht="25.5" outlineLevel="1" x14ac:dyDescent="0.2">
      <c r="A65" s="21" t="s">
        <v>143</v>
      </c>
      <c r="B65" s="22" t="s">
        <v>63</v>
      </c>
      <c r="C65" s="114" t="s">
        <v>144</v>
      </c>
      <c r="D65" s="115">
        <f>D66</f>
        <v>360</v>
      </c>
      <c r="E65" s="115">
        <f>E66</f>
        <v>360</v>
      </c>
      <c r="F65" s="116">
        <f t="shared" si="2"/>
        <v>1</v>
      </c>
      <c r="G65" s="15">
        <v>360000</v>
      </c>
      <c r="H65" s="15">
        <v>360000</v>
      </c>
      <c r="I65" s="2">
        <f t="shared" si="0"/>
        <v>0</v>
      </c>
      <c r="J65" s="2">
        <f t="shared" si="1"/>
        <v>0</v>
      </c>
    </row>
    <row r="66" spans="1:10" ht="25.5" outlineLevel="1" x14ac:dyDescent="0.2">
      <c r="A66" s="21" t="s">
        <v>145</v>
      </c>
      <c r="B66" s="22" t="s">
        <v>63</v>
      </c>
      <c r="C66" s="114" t="s">
        <v>146</v>
      </c>
      <c r="D66" s="115">
        <f>D67</f>
        <v>360</v>
      </c>
      <c r="E66" s="115">
        <f>E67</f>
        <v>360</v>
      </c>
      <c r="F66" s="116">
        <f t="shared" si="2"/>
        <v>1</v>
      </c>
      <c r="G66" s="15">
        <v>360000</v>
      </c>
      <c r="H66" s="15">
        <v>360000</v>
      </c>
      <c r="I66" s="2">
        <f t="shared" si="0"/>
        <v>0</v>
      </c>
      <c r="J66" s="2">
        <f t="shared" si="1"/>
        <v>0</v>
      </c>
    </row>
    <row r="67" spans="1:10" ht="38.25" outlineLevel="1" x14ac:dyDescent="0.2">
      <c r="A67" s="21" t="s">
        <v>147</v>
      </c>
      <c r="B67" s="22" t="s">
        <v>63</v>
      </c>
      <c r="C67" s="114" t="s">
        <v>148</v>
      </c>
      <c r="D67" s="115">
        <v>360</v>
      </c>
      <c r="E67" s="115">
        <v>360</v>
      </c>
      <c r="F67" s="116">
        <f t="shared" si="2"/>
        <v>1</v>
      </c>
      <c r="G67" s="15">
        <v>360000</v>
      </c>
      <c r="H67" s="15">
        <v>360000</v>
      </c>
      <c r="I67" s="2">
        <f t="shared" si="0"/>
        <v>0</v>
      </c>
      <c r="J67" s="2">
        <f t="shared" si="1"/>
        <v>0</v>
      </c>
    </row>
    <row r="68" spans="1:10" ht="38.25" outlineLevel="1" x14ac:dyDescent="0.2">
      <c r="A68" s="21" t="s">
        <v>149</v>
      </c>
      <c r="B68" s="22" t="s">
        <v>63</v>
      </c>
      <c r="C68" s="114" t="s">
        <v>150</v>
      </c>
      <c r="D68" s="115">
        <f>D69+D71</f>
        <v>5065.9000000000005</v>
      </c>
      <c r="E68" s="115">
        <f>E69+E71</f>
        <v>4701.25</v>
      </c>
      <c r="F68" s="116">
        <f t="shared" si="2"/>
        <v>0.92801871335794217</v>
      </c>
      <c r="G68" s="15">
        <v>5065895.68</v>
      </c>
      <c r="H68" s="15">
        <v>4701250</v>
      </c>
      <c r="I68" s="2">
        <f t="shared" si="0"/>
        <v>-4.3200000009164796E-3</v>
      </c>
      <c r="J68" s="2">
        <f t="shared" si="1"/>
        <v>0</v>
      </c>
    </row>
    <row r="69" spans="1:10" outlineLevel="1" x14ac:dyDescent="0.2">
      <c r="A69" s="21" t="s">
        <v>151</v>
      </c>
      <c r="B69" s="22" t="s">
        <v>63</v>
      </c>
      <c r="C69" s="114" t="s">
        <v>152</v>
      </c>
      <c r="D69" s="115">
        <f>D70</f>
        <v>272.8</v>
      </c>
      <c r="E69" s="115">
        <f>E70</f>
        <v>0</v>
      </c>
      <c r="F69" s="116">
        <f t="shared" si="2"/>
        <v>0</v>
      </c>
      <c r="G69" s="15">
        <v>272795.68</v>
      </c>
      <c r="H69" s="15" t="s">
        <v>17</v>
      </c>
      <c r="I69" s="2">
        <f t="shared" si="0"/>
        <v>-4.3200000000069849E-3</v>
      </c>
      <c r="J69" s="2" t="e">
        <f t="shared" si="1"/>
        <v>#VALUE!</v>
      </c>
    </row>
    <row r="70" spans="1:10" outlineLevel="1" x14ac:dyDescent="0.2">
      <c r="A70" s="21" t="s">
        <v>153</v>
      </c>
      <c r="B70" s="22" t="s">
        <v>63</v>
      </c>
      <c r="C70" s="114" t="s">
        <v>154</v>
      </c>
      <c r="D70" s="115">
        <v>272.8</v>
      </c>
      <c r="E70" s="115"/>
      <c r="F70" s="116">
        <f t="shared" si="2"/>
        <v>0</v>
      </c>
      <c r="G70" s="15">
        <v>272795.68</v>
      </c>
      <c r="H70" s="15" t="s">
        <v>17</v>
      </c>
      <c r="I70" s="2">
        <f t="shared" si="0"/>
        <v>-4.3200000000069849E-3</v>
      </c>
      <c r="J70" s="2" t="e">
        <f t="shared" si="1"/>
        <v>#VALUE!</v>
      </c>
    </row>
    <row r="71" spans="1:10" outlineLevel="1" x14ac:dyDescent="0.2">
      <c r="A71" s="21" t="s">
        <v>155</v>
      </c>
      <c r="B71" s="22" t="s">
        <v>63</v>
      </c>
      <c r="C71" s="114" t="s">
        <v>156</v>
      </c>
      <c r="D71" s="115">
        <f>D72+D73</f>
        <v>4793.1000000000004</v>
      </c>
      <c r="E71" s="115">
        <f>E72+E73</f>
        <v>4701.25</v>
      </c>
      <c r="F71" s="116">
        <f t="shared" si="2"/>
        <v>0.98083703657340748</v>
      </c>
      <c r="G71" s="15">
        <v>4793100</v>
      </c>
      <c r="H71" s="15">
        <v>4701250</v>
      </c>
      <c r="I71" s="2">
        <f t="shared" si="0"/>
        <v>0</v>
      </c>
      <c r="J71" s="2">
        <f t="shared" si="1"/>
        <v>0</v>
      </c>
    </row>
    <row r="72" spans="1:10" ht="63.75" outlineLevel="1" x14ac:dyDescent="0.2">
      <c r="A72" s="21" t="s">
        <v>157</v>
      </c>
      <c r="B72" s="22" t="s">
        <v>63</v>
      </c>
      <c r="C72" s="114" t="s">
        <v>158</v>
      </c>
      <c r="D72" s="115">
        <v>3483.7</v>
      </c>
      <c r="E72" s="115">
        <v>3483.7</v>
      </c>
      <c r="F72" s="116">
        <f t="shared" si="2"/>
        <v>1</v>
      </c>
      <c r="G72" s="15">
        <v>3483700</v>
      </c>
      <c r="H72" s="15">
        <v>3483700</v>
      </c>
      <c r="I72" s="2">
        <f t="shared" si="0"/>
        <v>0</v>
      </c>
      <c r="J72" s="2">
        <f t="shared" si="1"/>
        <v>0</v>
      </c>
    </row>
    <row r="73" spans="1:10" ht="25.5" outlineLevel="1" x14ac:dyDescent="0.2">
      <c r="A73" s="21" t="s">
        <v>159</v>
      </c>
      <c r="B73" s="22" t="s">
        <v>63</v>
      </c>
      <c r="C73" s="114" t="s">
        <v>160</v>
      </c>
      <c r="D73" s="115">
        <v>1309.4000000000001</v>
      </c>
      <c r="E73" s="115">
        <v>1217.55</v>
      </c>
      <c r="F73" s="116">
        <f t="shared" si="2"/>
        <v>0.92985336795478835</v>
      </c>
      <c r="G73" s="15">
        <v>1309400</v>
      </c>
      <c r="H73" s="15">
        <v>1217550</v>
      </c>
      <c r="I73" s="2">
        <f t="shared" si="0"/>
        <v>0</v>
      </c>
      <c r="J73" s="2">
        <f t="shared" si="1"/>
        <v>0</v>
      </c>
    </row>
    <row r="74" spans="1:10" outlineLevel="1" x14ac:dyDescent="0.2">
      <c r="A74" s="21" t="s">
        <v>94</v>
      </c>
      <c r="B74" s="22" t="s">
        <v>63</v>
      </c>
      <c r="C74" s="114" t="s">
        <v>161</v>
      </c>
      <c r="D74" s="115">
        <f>D75+D77+D79</f>
        <v>939.13</v>
      </c>
      <c r="E74" s="115">
        <f>E75+E77+E79</f>
        <v>784.08</v>
      </c>
      <c r="F74" s="116">
        <f t="shared" si="2"/>
        <v>0.83490038652795673</v>
      </c>
      <c r="G74" s="15">
        <v>939132.06</v>
      </c>
      <c r="H74" s="15">
        <v>784077.3</v>
      </c>
      <c r="I74" s="2">
        <f t="shared" si="0"/>
        <v>2.0600000000285945E-3</v>
      </c>
      <c r="J74" s="2">
        <f t="shared" si="1"/>
        <v>-2.7000000000043656E-3</v>
      </c>
    </row>
    <row r="75" spans="1:10" ht="51" outlineLevel="1" x14ac:dyDescent="0.2">
      <c r="A75" s="21" t="s">
        <v>162</v>
      </c>
      <c r="B75" s="22" t="s">
        <v>63</v>
      </c>
      <c r="C75" s="114" t="s">
        <v>163</v>
      </c>
      <c r="D75" s="115">
        <f>D76</f>
        <v>50</v>
      </c>
      <c r="E75" s="115">
        <f>E76</f>
        <v>50</v>
      </c>
      <c r="F75" s="116">
        <f t="shared" si="2"/>
        <v>1</v>
      </c>
      <c r="G75" s="15">
        <v>50000</v>
      </c>
      <c r="H75" s="15">
        <v>50000</v>
      </c>
      <c r="I75" s="2">
        <f t="shared" ref="I75:I138" si="4">G75/1000-D75</f>
        <v>0</v>
      </c>
      <c r="J75" s="2">
        <f t="shared" ref="J75:J138" si="5">H75/1000-E75</f>
        <v>0</v>
      </c>
    </row>
    <row r="76" spans="1:10" ht="63.75" outlineLevel="1" x14ac:dyDescent="0.2">
      <c r="A76" s="21" t="s">
        <v>164</v>
      </c>
      <c r="B76" s="22" t="s">
        <v>63</v>
      </c>
      <c r="C76" s="114" t="s">
        <v>165</v>
      </c>
      <c r="D76" s="115">
        <v>50</v>
      </c>
      <c r="E76" s="115">
        <v>50</v>
      </c>
      <c r="F76" s="116">
        <f t="shared" ref="F76:F139" si="6">E76/D76</f>
        <v>1</v>
      </c>
      <c r="G76" s="15">
        <v>50000</v>
      </c>
      <c r="H76" s="15">
        <v>50000</v>
      </c>
      <c r="I76" s="2">
        <f t="shared" si="4"/>
        <v>0</v>
      </c>
      <c r="J76" s="2">
        <f t="shared" si="5"/>
        <v>0</v>
      </c>
    </row>
    <row r="77" spans="1:10" outlineLevel="1" x14ac:dyDescent="0.2">
      <c r="A77" s="21" t="s">
        <v>166</v>
      </c>
      <c r="B77" s="22" t="s">
        <v>63</v>
      </c>
      <c r="C77" s="114" t="s">
        <v>167</v>
      </c>
      <c r="D77" s="115">
        <f>D78</f>
        <v>824.95</v>
      </c>
      <c r="E77" s="115">
        <f>E78</f>
        <v>669.97</v>
      </c>
      <c r="F77" s="116">
        <f t="shared" si="6"/>
        <v>0.81213406873143823</v>
      </c>
      <c r="G77" s="15">
        <v>824952.06</v>
      </c>
      <c r="H77" s="15">
        <v>669967.4</v>
      </c>
      <c r="I77" s="2">
        <f t="shared" si="4"/>
        <v>2.0600000000285945E-3</v>
      </c>
      <c r="J77" s="2">
        <f t="shared" si="5"/>
        <v>-2.6000000000294676E-3</v>
      </c>
    </row>
    <row r="78" spans="1:10" ht="38.25" outlineLevel="1" x14ac:dyDescent="0.2">
      <c r="A78" s="21" t="s">
        <v>168</v>
      </c>
      <c r="B78" s="22" t="s">
        <v>63</v>
      </c>
      <c r="C78" s="114" t="s">
        <v>169</v>
      </c>
      <c r="D78" s="115">
        <v>824.95</v>
      </c>
      <c r="E78" s="115">
        <v>669.97</v>
      </c>
      <c r="F78" s="116">
        <f t="shared" si="6"/>
        <v>0.81213406873143823</v>
      </c>
      <c r="G78" s="15">
        <v>824952.06</v>
      </c>
      <c r="H78" s="15">
        <v>669967.4</v>
      </c>
      <c r="I78" s="2">
        <f t="shared" si="4"/>
        <v>2.0600000000285945E-3</v>
      </c>
      <c r="J78" s="2">
        <f t="shared" si="5"/>
        <v>-2.6000000000294676E-3</v>
      </c>
    </row>
    <row r="79" spans="1:10" outlineLevel="1" x14ac:dyDescent="0.2">
      <c r="A79" s="21" t="s">
        <v>96</v>
      </c>
      <c r="B79" s="22" t="s">
        <v>63</v>
      </c>
      <c r="C79" s="114" t="s">
        <v>170</v>
      </c>
      <c r="D79" s="115">
        <f>D80+D81+D82</f>
        <v>64.179999999999993</v>
      </c>
      <c r="E79" s="115">
        <f>E80+E81+E82</f>
        <v>64.11</v>
      </c>
      <c r="F79" s="116">
        <f t="shared" si="6"/>
        <v>0.99890931754440648</v>
      </c>
      <c r="G79" s="15">
        <v>64180</v>
      </c>
      <c r="H79" s="15">
        <v>64109.9</v>
      </c>
      <c r="I79" s="2">
        <f t="shared" si="4"/>
        <v>0</v>
      </c>
      <c r="J79" s="2">
        <f t="shared" si="5"/>
        <v>-1.0000000000331966E-4</v>
      </c>
    </row>
    <row r="80" spans="1:10" ht="25.5" outlineLevel="1" x14ac:dyDescent="0.2">
      <c r="A80" s="21" t="s">
        <v>171</v>
      </c>
      <c r="B80" s="22" t="s">
        <v>63</v>
      </c>
      <c r="C80" s="114" t="s">
        <v>172</v>
      </c>
      <c r="D80" s="115">
        <v>54.78</v>
      </c>
      <c r="E80" s="115">
        <v>54.72</v>
      </c>
      <c r="F80" s="116">
        <f t="shared" si="6"/>
        <v>0.99890470974808321</v>
      </c>
      <c r="G80" s="15">
        <v>54780</v>
      </c>
      <c r="H80" s="15">
        <v>54724</v>
      </c>
      <c r="I80" s="2">
        <f t="shared" si="4"/>
        <v>0</v>
      </c>
      <c r="J80" s="2">
        <f t="shared" si="5"/>
        <v>3.9999999999977831E-3</v>
      </c>
    </row>
    <row r="81" spans="1:10" outlineLevel="1" x14ac:dyDescent="0.2">
      <c r="A81" s="21" t="s">
        <v>173</v>
      </c>
      <c r="B81" s="22" t="s">
        <v>63</v>
      </c>
      <c r="C81" s="114" t="s">
        <v>174</v>
      </c>
      <c r="D81" s="115">
        <v>9.27</v>
      </c>
      <c r="E81" s="115">
        <v>9.27</v>
      </c>
      <c r="F81" s="116">
        <f t="shared" si="6"/>
        <v>1</v>
      </c>
      <c r="G81" s="15">
        <v>9272.84</v>
      </c>
      <c r="H81" s="15">
        <v>9272.84</v>
      </c>
      <c r="I81" s="2">
        <f t="shared" si="4"/>
        <v>2.8400000000008419E-3</v>
      </c>
      <c r="J81" s="2">
        <f t="shared" si="5"/>
        <v>2.8400000000008419E-3</v>
      </c>
    </row>
    <row r="82" spans="1:10" outlineLevel="1" x14ac:dyDescent="0.2">
      <c r="A82" s="21" t="s">
        <v>98</v>
      </c>
      <c r="B82" s="22" t="s">
        <v>63</v>
      </c>
      <c r="C82" s="114" t="s">
        <v>175</v>
      </c>
      <c r="D82" s="115">
        <v>0.13</v>
      </c>
      <c r="E82" s="115">
        <v>0.12</v>
      </c>
      <c r="F82" s="116">
        <f t="shared" si="6"/>
        <v>0.92307692307692302</v>
      </c>
      <c r="G82" s="15">
        <v>127.16</v>
      </c>
      <c r="H82" s="15">
        <v>113.06</v>
      </c>
      <c r="I82" s="2">
        <f t="shared" si="4"/>
        <v>-2.8400000000000092E-3</v>
      </c>
      <c r="J82" s="2">
        <f t="shared" si="5"/>
        <v>-6.9399999999999878E-3</v>
      </c>
    </row>
    <row r="83" spans="1:10" s="106" customFormat="1" x14ac:dyDescent="0.2">
      <c r="A83" s="31" t="s">
        <v>176</v>
      </c>
      <c r="B83" s="32" t="s">
        <v>63</v>
      </c>
      <c r="C83" s="127" t="s">
        <v>177</v>
      </c>
      <c r="D83" s="112">
        <f>D84</f>
        <v>761.3</v>
      </c>
      <c r="E83" s="112">
        <f>E84</f>
        <v>761.3</v>
      </c>
      <c r="F83" s="113">
        <f t="shared" si="6"/>
        <v>1</v>
      </c>
      <c r="G83" s="104">
        <v>761300</v>
      </c>
      <c r="H83" s="104">
        <v>761300</v>
      </c>
      <c r="I83" s="105">
        <f t="shared" si="4"/>
        <v>0</v>
      </c>
      <c r="J83" s="105">
        <f t="shared" si="5"/>
        <v>0</v>
      </c>
    </row>
    <row r="84" spans="1:10" x14ac:dyDescent="0.2">
      <c r="A84" s="21" t="s">
        <v>178</v>
      </c>
      <c r="B84" s="22" t="s">
        <v>63</v>
      </c>
      <c r="C84" s="114" t="s">
        <v>179</v>
      </c>
      <c r="D84" s="115">
        <f>D85+D89</f>
        <v>761.3</v>
      </c>
      <c r="E84" s="115">
        <f>E85+E89</f>
        <v>761.3</v>
      </c>
      <c r="F84" s="116">
        <f t="shared" si="6"/>
        <v>1</v>
      </c>
      <c r="G84" s="15">
        <v>761300</v>
      </c>
      <c r="H84" s="15">
        <v>761300</v>
      </c>
      <c r="I84" s="2">
        <f t="shared" si="4"/>
        <v>0</v>
      </c>
      <c r="J84" s="2">
        <f t="shared" si="5"/>
        <v>0</v>
      </c>
    </row>
    <row r="85" spans="1:10" ht="63.75" outlineLevel="1" x14ac:dyDescent="0.2">
      <c r="A85" s="21" t="s">
        <v>68</v>
      </c>
      <c r="B85" s="22" t="s">
        <v>63</v>
      </c>
      <c r="C85" s="114" t="s">
        <v>180</v>
      </c>
      <c r="D85" s="115">
        <f>D86</f>
        <v>721.82999999999993</v>
      </c>
      <c r="E85" s="115">
        <f>E86</f>
        <v>721.82999999999993</v>
      </c>
      <c r="F85" s="116">
        <f t="shared" si="6"/>
        <v>1</v>
      </c>
      <c r="G85" s="15">
        <v>721830</v>
      </c>
      <c r="H85" s="15">
        <v>721830</v>
      </c>
      <c r="I85" s="2">
        <f t="shared" si="4"/>
        <v>0</v>
      </c>
      <c r="J85" s="2">
        <f t="shared" si="5"/>
        <v>0</v>
      </c>
    </row>
    <row r="86" spans="1:10" ht="25.5" outlineLevel="1" x14ac:dyDescent="0.2">
      <c r="A86" s="21" t="s">
        <v>70</v>
      </c>
      <c r="B86" s="22" t="s">
        <v>63</v>
      </c>
      <c r="C86" s="114" t="s">
        <v>181</v>
      </c>
      <c r="D86" s="115">
        <f>D87+D88</f>
        <v>721.82999999999993</v>
      </c>
      <c r="E86" s="115">
        <f>E87+E88</f>
        <v>721.82999999999993</v>
      </c>
      <c r="F86" s="116">
        <f t="shared" si="6"/>
        <v>1</v>
      </c>
      <c r="G86" s="15">
        <v>721830</v>
      </c>
      <c r="H86" s="15">
        <v>721830</v>
      </c>
      <c r="I86" s="2">
        <f t="shared" si="4"/>
        <v>0</v>
      </c>
      <c r="J86" s="2">
        <f t="shared" si="5"/>
        <v>0</v>
      </c>
    </row>
    <row r="87" spans="1:10" ht="25.5" outlineLevel="1" x14ac:dyDescent="0.2">
      <c r="A87" s="21" t="s">
        <v>72</v>
      </c>
      <c r="B87" s="22" t="s">
        <v>63</v>
      </c>
      <c r="C87" s="114" t="s">
        <v>182</v>
      </c>
      <c r="D87" s="115">
        <v>552.28</v>
      </c>
      <c r="E87" s="115">
        <v>552.28</v>
      </c>
      <c r="F87" s="116">
        <f t="shared" si="6"/>
        <v>1</v>
      </c>
      <c r="G87" s="15">
        <v>552280.30000000005</v>
      </c>
      <c r="H87" s="15">
        <v>552280.30000000005</v>
      </c>
      <c r="I87" s="2">
        <f t="shared" si="4"/>
        <v>3.0000000003838068E-4</v>
      </c>
      <c r="J87" s="2">
        <f t="shared" si="5"/>
        <v>3.0000000003838068E-4</v>
      </c>
    </row>
    <row r="88" spans="1:10" ht="51" outlineLevel="1" x14ac:dyDescent="0.2">
      <c r="A88" s="21" t="s">
        <v>76</v>
      </c>
      <c r="B88" s="22" t="s">
        <v>63</v>
      </c>
      <c r="C88" s="114" t="s">
        <v>183</v>
      </c>
      <c r="D88" s="115">
        <v>169.55</v>
      </c>
      <c r="E88" s="115">
        <v>169.55</v>
      </c>
      <c r="F88" s="116">
        <f t="shared" si="6"/>
        <v>1</v>
      </c>
      <c r="G88" s="15">
        <v>169549.7</v>
      </c>
      <c r="H88" s="15">
        <v>169549.7</v>
      </c>
      <c r="I88" s="2">
        <f t="shared" si="4"/>
        <v>-3.0000000000995897E-4</v>
      </c>
      <c r="J88" s="2">
        <f t="shared" si="5"/>
        <v>-3.0000000000995897E-4</v>
      </c>
    </row>
    <row r="89" spans="1:10" ht="25.5" outlineLevel="1" x14ac:dyDescent="0.2">
      <c r="A89" s="21" t="s">
        <v>78</v>
      </c>
      <c r="B89" s="22" t="s">
        <v>63</v>
      </c>
      <c r="C89" s="114" t="s">
        <v>184</v>
      </c>
      <c r="D89" s="115">
        <f>D90</f>
        <v>39.47</v>
      </c>
      <c r="E89" s="115">
        <f>E90</f>
        <v>39.47</v>
      </c>
      <c r="F89" s="116">
        <f t="shared" si="6"/>
        <v>1</v>
      </c>
      <c r="G89" s="15">
        <v>39470</v>
      </c>
      <c r="H89" s="15">
        <v>39470</v>
      </c>
      <c r="I89" s="2">
        <f t="shared" si="4"/>
        <v>0</v>
      </c>
      <c r="J89" s="2">
        <f t="shared" si="5"/>
        <v>0</v>
      </c>
    </row>
    <row r="90" spans="1:10" ht="38.25" outlineLevel="1" x14ac:dyDescent="0.2">
      <c r="A90" s="21" t="s">
        <v>80</v>
      </c>
      <c r="B90" s="22" t="s">
        <v>63</v>
      </c>
      <c r="C90" s="114" t="s">
        <v>185</v>
      </c>
      <c r="D90" s="115">
        <f>D91</f>
        <v>39.47</v>
      </c>
      <c r="E90" s="115">
        <f>E91</f>
        <v>39.47</v>
      </c>
      <c r="F90" s="116">
        <f t="shared" si="6"/>
        <v>1</v>
      </c>
      <c r="G90" s="15">
        <v>39470</v>
      </c>
      <c r="H90" s="15">
        <v>39470</v>
      </c>
      <c r="I90" s="2">
        <f t="shared" si="4"/>
        <v>0</v>
      </c>
      <c r="J90" s="2">
        <f t="shared" si="5"/>
        <v>0</v>
      </c>
    </row>
    <row r="91" spans="1:10" outlineLevel="1" x14ac:dyDescent="0.2">
      <c r="A91" s="21" t="s">
        <v>82</v>
      </c>
      <c r="B91" s="22" t="s">
        <v>63</v>
      </c>
      <c r="C91" s="114" t="s">
        <v>186</v>
      </c>
      <c r="D91" s="115">
        <v>39.47</v>
      </c>
      <c r="E91" s="115">
        <v>39.47</v>
      </c>
      <c r="F91" s="116">
        <f t="shared" si="6"/>
        <v>1</v>
      </c>
      <c r="G91" s="15">
        <v>39470</v>
      </c>
      <c r="H91" s="15">
        <v>39470</v>
      </c>
      <c r="I91" s="2">
        <f t="shared" si="4"/>
        <v>0</v>
      </c>
      <c r="J91" s="2">
        <f t="shared" si="5"/>
        <v>0</v>
      </c>
    </row>
    <row r="92" spans="1:10" ht="25.5" x14ac:dyDescent="0.2">
      <c r="A92" s="31" t="s">
        <v>187</v>
      </c>
      <c r="B92" s="32" t="s">
        <v>63</v>
      </c>
      <c r="C92" s="127" t="s">
        <v>188</v>
      </c>
      <c r="D92" s="112">
        <f>D93+D109</f>
        <v>12741.43</v>
      </c>
      <c r="E92" s="112">
        <f>E93+E109</f>
        <v>11464.07</v>
      </c>
      <c r="F92" s="113">
        <f t="shared" si="6"/>
        <v>0.89974751656603691</v>
      </c>
      <c r="G92" s="15">
        <v>12741418</v>
      </c>
      <c r="H92" s="15">
        <v>11464067.65</v>
      </c>
      <c r="I92" s="2">
        <f t="shared" si="4"/>
        <v>-1.2000000000625732E-2</v>
      </c>
      <c r="J92" s="2">
        <f t="shared" si="5"/>
        <v>-2.3499999988416675E-3</v>
      </c>
    </row>
    <row r="93" spans="1:10" x14ac:dyDescent="0.2">
      <c r="A93" s="21" t="s">
        <v>189</v>
      </c>
      <c r="B93" s="22" t="s">
        <v>63</v>
      </c>
      <c r="C93" s="114" t="s">
        <v>190</v>
      </c>
      <c r="D93" s="115">
        <f>D94+D99+D103</f>
        <v>11665.210000000001</v>
      </c>
      <c r="E93" s="115">
        <f>E94+E99+E103</f>
        <v>10698.029999999999</v>
      </c>
      <c r="F93" s="116">
        <f t="shared" si="6"/>
        <v>0.91708850505048756</v>
      </c>
      <c r="G93" s="15">
        <v>11665203</v>
      </c>
      <c r="H93" s="15">
        <v>10698029.92</v>
      </c>
      <c r="I93" s="2">
        <f t="shared" si="4"/>
        <v>-7.0000000014260877E-3</v>
      </c>
      <c r="J93" s="2">
        <f t="shared" si="5"/>
        <v>-7.9999999798019417E-5</v>
      </c>
    </row>
    <row r="94" spans="1:10" ht="63.75" outlineLevel="1" x14ac:dyDescent="0.2">
      <c r="A94" s="21" t="s">
        <v>68</v>
      </c>
      <c r="B94" s="22" t="s">
        <v>63</v>
      </c>
      <c r="C94" s="114" t="s">
        <v>191</v>
      </c>
      <c r="D94" s="115">
        <f>D95</f>
        <v>7797.28</v>
      </c>
      <c r="E94" s="115">
        <f>E95</f>
        <v>7490.74</v>
      </c>
      <c r="F94" s="116">
        <f t="shared" si="6"/>
        <v>0.96068629060390287</v>
      </c>
      <c r="G94" s="15">
        <v>7797274</v>
      </c>
      <c r="H94" s="15">
        <v>7490738.8099999996</v>
      </c>
      <c r="I94" s="2">
        <f t="shared" si="4"/>
        <v>-5.9999999994033715E-3</v>
      </c>
      <c r="J94" s="2">
        <f t="shared" si="5"/>
        <v>-1.1899999999513966E-3</v>
      </c>
    </row>
    <row r="95" spans="1:10" ht="25.5" outlineLevel="1" x14ac:dyDescent="0.2">
      <c r="A95" s="21" t="s">
        <v>125</v>
      </c>
      <c r="B95" s="22" t="s">
        <v>63</v>
      </c>
      <c r="C95" s="114" t="s">
        <v>192</v>
      </c>
      <c r="D95" s="115">
        <f>D96+D97+D98</f>
        <v>7797.28</v>
      </c>
      <c r="E95" s="115">
        <f>E96+E97+E98</f>
        <v>7490.74</v>
      </c>
      <c r="F95" s="116">
        <f t="shared" si="6"/>
        <v>0.96068629060390287</v>
      </c>
      <c r="G95" s="15">
        <v>7797274</v>
      </c>
      <c r="H95" s="15">
        <v>7490738.8099999996</v>
      </c>
      <c r="I95" s="2">
        <f t="shared" si="4"/>
        <v>-5.9999999994033715E-3</v>
      </c>
      <c r="J95" s="2">
        <f t="shared" si="5"/>
        <v>-1.1899999999513966E-3</v>
      </c>
    </row>
    <row r="96" spans="1:10" outlineLevel="1" x14ac:dyDescent="0.2">
      <c r="A96" s="21" t="s">
        <v>127</v>
      </c>
      <c r="B96" s="22" t="s">
        <v>63</v>
      </c>
      <c r="C96" s="114" t="s">
        <v>193</v>
      </c>
      <c r="D96" s="115">
        <v>5980.8</v>
      </c>
      <c r="E96" s="115">
        <v>5757.58</v>
      </c>
      <c r="F96" s="116">
        <f t="shared" si="6"/>
        <v>0.96267723381487424</v>
      </c>
      <c r="G96" s="15">
        <v>5980799</v>
      </c>
      <c r="H96" s="15">
        <v>5757583.9400000004</v>
      </c>
      <c r="I96" s="2">
        <f t="shared" si="4"/>
        <v>-1.0000000002037268E-3</v>
      </c>
      <c r="J96" s="2">
        <f t="shared" si="5"/>
        <v>3.9400000005116453E-3</v>
      </c>
    </row>
    <row r="97" spans="1:10" ht="25.5" outlineLevel="1" x14ac:dyDescent="0.2">
      <c r="A97" s="21" t="s">
        <v>129</v>
      </c>
      <c r="B97" s="22" t="s">
        <v>63</v>
      </c>
      <c r="C97" s="114" t="s">
        <v>194</v>
      </c>
      <c r="D97" s="115">
        <v>14.7</v>
      </c>
      <c r="E97" s="115">
        <v>0</v>
      </c>
      <c r="F97" s="116">
        <f t="shared" si="6"/>
        <v>0</v>
      </c>
      <c r="G97" s="15">
        <v>14700</v>
      </c>
      <c r="H97" s="15" t="s">
        <v>17</v>
      </c>
      <c r="I97" s="2">
        <f t="shared" si="4"/>
        <v>0</v>
      </c>
      <c r="J97" s="2" t="e">
        <f t="shared" si="5"/>
        <v>#VALUE!</v>
      </c>
    </row>
    <row r="98" spans="1:10" ht="51" outlineLevel="1" x14ac:dyDescent="0.2">
      <c r="A98" s="21" t="s">
        <v>131</v>
      </c>
      <c r="B98" s="22" t="s">
        <v>63</v>
      </c>
      <c r="C98" s="114" t="s">
        <v>195</v>
      </c>
      <c r="D98" s="115">
        <v>1801.78</v>
      </c>
      <c r="E98" s="115">
        <v>1733.16</v>
      </c>
      <c r="F98" s="116">
        <f t="shared" si="6"/>
        <v>0.9619154391768141</v>
      </c>
      <c r="G98" s="15">
        <v>1801775</v>
      </c>
      <c r="H98" s="15">
        <v>1733154.87</v>
      </c>
      <c r="I98" s="2">
        <f t="shared" si="4"/>
        <v>-4.9999999998817657E-3</v>
      </c>
      <c r="J98" s="2">
        <f t="shared" si="5"/>
        <v>-5.1300000000082946E-3</v>
      </c>
    </row>
    <row r="99" spans="1:10" ht="25.5" outlineLevel="1" x14ac:dyDescent="0.2">
      <c r="A99" s="21" t="s">
        <v>78</v>
      </c>
      <c r="B99" s="22" t="s">
        <v>63</v>
      </c>
      <c r="C99" s="114" t="s">
        <v>196</v>
      </c>
      <c r="D99" s="115">
        <f>D100</f>
        <v>3769.76</v>
      </c>
      <c r="E99" s="115">
        <f>E100</f>
        <v>3198.24</v>
      </c>
      <c r="F99" s="116">
        <f t="shared" si="6"/>
        <v>0.84839353168371445</v>
      </c>
      <c r="G99" s="15">
        <v>3769760</v>
      </c>
      <c r="H99" s="15">
        <v>3198235.74</v>
      </c>
      <c r="I99" s="2">
        <f t="shared" si="4"/>
        <v>0</v>
      </c>
      <c r="J99" s="2">
        <f t="shared" si="5"/>
        <v>-4.259999999703723E-3</v>
      </c>
    </row>
    <row r="100" spans="1:10" ht="38.25" outlineLevel="1" x14ac:dyDescent="0.2">
      <c r="A100" s="21" t="s">
        <v>80</v>
      </c>
      <c r="B100" s="22" t="s">
        <v>63</v>
      </c>
      <c r="C100" s="114" t="s">
        <v>197</v>
      </c>
      <c r="D100" s="115">
        <f>D101+D102</f>
        <v>3769.76</v>
      </c>
      <c r="E100" s="115">
        <f>E101+E102</f>
        <v>3198.24</v>
      </c>
      <c r="F100" s="116">
        <f t="shared" si="6"/>
        <v>0.84839353168371445</v>
      </c>
      <c r="G100" s="15">
        <v>3769760</v>
      </c>
      <c r="H100" s="15">
        <v>3198235.74</v>
      </c>
      <c r="I100" s="2">
        <f t="shared" si="4"/>
        <v>0</v>
      </c>
      <c r="J100" s="2">
        <f t="shared" si="5"/>
        <v>-4.259999999703723E-3</v>
      </c>
    </row>
    <row r="101" spans="1:10" outlineLevel="1" x14ac:dyDescent="0.2">
      <c r="A101" s="21" t="s">
        <v>82</v>
      </c>
      <c r="B101" s="22" t="s">
        <v>63</v>
      </c>
      <c r="C101" s="114" t="s">
        <v>198</v>
      </c>
      <c r="D101" s="115">
        <v>3014.76</v>
      </c>
      <c r="E101" s="115">
        <v>2469.19</v>
      </c>
      <c r="F101" s="116">
        <f t="shared" si="6"/>
        <v>0.81903368759038853</v>
      </c>
      <c r="G101" s="15">
        <v>3014760</v>
      </c>
      <c r="H101" s="15">
        <v>2469186.5699999998</v>
      </c>
      <c r="I101" s="2">
        <f t="shared" si="4"/>
        <v>0</v>
      </c>
      <c r="J101" s="2">
        <f t="shared" si="5"/>
        <v>-3.4300000002076558E-3</v>
      </c>
    </row>
    <row r="102" spans="1:10" outlineLevel="1" x14ac:dyDescent="0.2">
      <c r="A102" s="21" t="s">
        <v>141</v>
      </c>
      <c r="B102" s="22" t="s">
        <v>63</v>
      </c>
      <c r="C102" s="114" t="s">
        <v>199</v>
      </c>
      <c r="D102" s="115">
        <v>755</v>
      </c>
      <c r="E102" s="115">
        <v>729.05</v>
      </c>
      <c r="F102" s="116">
        <f t="shared" si="6"/>
        <v>0.96562913907284764</v>
      </c>
      <c r="G102" s="15">
        <v>755000</v>
      </c>
      <c r="H102" s="15">
        <v>729049.17</v>
      </c>
      <c r="I102" s="2">
        <f t="shared" si="4"/>
        <v>0</v>
      </c>
      <c r="J102" s="2">
        <f t="shared" si="5"/>
        <v>-8.2999999995081453E-4</v>
      </c>
    </row>
    <row r="103" spans="1:10" outlineLevel="1" x14ac:dyDescent="0.2">
      <c r="A103" s="21" t="s">
        <v>94</v>
      </c>
      <c r="B103" s="22" t="s">
        <v>63</v>
      </c>
      <c r="C103" s="114" t="s">
        <v>200</v>
      </c>
      <c r="D103" s="115">
        <f>D104+D106</f>
        <v>98.17</v>
      </c>
      <c r="E103" s="115">
        <f>E104+E106</f>
        <v>9.0499999999999989</v>
      </c>
      <c r="F103" s="116">
        <f t="shared" si="6"/>
        <v>9.2187022511969016E-2</v>
      </c>
      <c r="G103" s="15">
        <v>98169</v>
      </c>
      <c r="H103" s="15">
        <v>9055.3700000000008</v>
      </c>
      <c r="I103" s="2">
        <f t="shared" si="4"/>
        <v>-1.0000000000047748E-3</v>
      </c>
      <c r="J103" s="2">
        <f t="shared" si="5"/>
        <v>5.3700000000009851E-3</v>
      </c>
    </row>
    <row r="104" spans="1:10" ht="51" outlineLevel="1" x14ac:dyDescent="0.2">
      <c r="A104" s="21" t="s">
        <v>162</v>
      </c>
      <c r="B104" s="22" t="s">
        <v>63</v>
      </c>
      <c r="C104" s="114" t="s">
        <v>201</v>
      </c>
      <c r="D104" s="115">
        <f>D105</f>
        <v>63</v>
      </c>
      <c r="E104" s="115">
        <f>E105</f>
        <v>0</v>
      </c>
      <c r="F104" s="116">
        <f t="shared" si="6"/>
        <v>0</v>
      </c>
      <c r="G104" s="15">
        <v>63000</v>
      </c>
      <c r="H104" s="15" t="s">
        <v>17</v>
      </c>
      <c r="I104" s="2">
        <f t="shared" si="4"/>
        <v>0</v>
      </c>
      <c r="J104" s="2" t="e">
        <f t="shared" si="5"/>
        <v>#VALUE!</v>
      </c>
    </row>
    <row r="105" spans="1:10" ht="63.75" outlineLevel="1" x14ac:dyDescent="0.2">
      <c r="A105" s="21" t="s">
        <v>164</v>
      </c>
      <c r="B105" s="22" t="s">
        <v>63</v>
      </c>
      <c r="C105" s="114" t="s">
        <v>202</v>
      </c>
      <c r="D105" s="115">
        <v>63</v>
      </c>
      <c r="E105" s="115">
        <v>0</v>
      </c>
      <c r="F105" s="116">
        <f t="shared" si="6"/>
        <v>0</v>
      </c>
      <c r="G105" s="15">
        <v>63000</v>
      </c>
      <c r="H105" s="15" t="s">
        <v>17</v>
      </c>
      <c r="I105" s="2">
        <f t="shared" si="4"/>
        <v>0</v>
      </c>
      <c r="J105" s="2" t="e">
        <f t="shared" si="5"/>
        <v>#VALUE!</v>
      </c>
    </row>
    <row r="106" spans="1:10" outlineLevel="1" x14ac:dyDescent="0.2">
      <c r="A106" s="21" t="s">
        <v>96</v>
      </c>
      <c r="B106" s="22" t="s">
        <v>63</v>
      </c>
      <c r="C106" s="114" t="s">
        <v>203</v>
      </c>
      <c r="D106" s="115">
        <f>D107+D108</f>
        <v>35.17</v>
      </c>
      <c r="E106" s="115">
        <f>E107+E108</f>
        <v>9.0499999999999989</v>
      </c>
      <c r="F106" s="116">
        <f t="shared" si="6"/>
        <v>0.25732158089280632</v>
      </c>
      <c r="G106" s="15">
        <v>35169</v>
      </c>
      <c r="H106" s="15">
        <v>9055.3700000000008</v>
      </c>
      <c r="I106" s="2">
        <f t="shared" si="4"/>
        <v>-1.0000000000047748E-3</v>
      </c>
      <c r="J106" s="2">
        <f t="shared" si="5"/>
        <v>5.3700000000009851E-3</v>
      </c>
    </row>
    <row r="107" spans="1:10" outlineLevel="1" x14ac:dyDescent="0.2">
      <c r="A107" s="21" t="s">
        <v>173</v>
      </c>
      <c r="B107" s="22" t="s">
        <v>63</v>
      </c>
      <c r="C107" s="114" t="s">
        <v>204</v>
      </c>
      <c r="D107" s="115">
        <v>35.15</v>
      </c>
      <c r="E107" s="115">
        <v>9.0399999999999991</v>
      </c>
      <c r="F107" s="116">
        <f t="shared" si="6"/>
        <v>0.25718349928876244</v>
      </c>
      <c r="G107" s="15">
        <v>35154</v>
      </c>
      <c r="H107" s="15">
        <v>9042</v>
      </c>
      <c r="I107" s="2">
        <f t="shared" si="4"/>
        <v>4.0000000000048885E-3</v>
      </c>
      <c r="J107" s="2">
        <f t="shared" si="5"/>
        <v>2.0000000000006679E-3</v>
      </c>
    </row>
    <row r="108" spans="1:10" outlineLevel="1" x14ac:dyDescent="0.2">
      <c r="A108" s="21" t="s">
        <v>98</v>
      </c>
      <c r="B108" s="22" t="s">
        <v>63</v>
      </c>
      <c r="C108" s="114" t="s">
        <v>205</v>
      </c>
      <c r="D108" s="115">
        <v>0.02</v>
      </c>
      <c r="E108" s="115">
        <v>0.01</v>
      </c>
      <c r="F108" s="116">
        <f t="shared" si="6"/>
        <v>0.5</v>
      </c>
      <c r="G108" s="15">
        <v>15</v>
      </c>
      <c r="H108" s="15">
        <v>13.37</v>
      </c>
      <c r="I108" s="2">
        <f t="shared" si="4"/>
        <v>-5.000000000000001E-3</v>
      </c>
      <c r="J108" s="2">
        <f t="shared" si="5"/>
        <v>3.3699999999999997E-3</v>
      </c>
    </row>
    <row r="109" spans="1:10" ht="25.5" x14ac:dyDescent="0.2">
      <c r="A109" s="21" t="s">
        <v>206</v>
      </c>
      <c r="B109" s="22" t="s">
        <v>63</v>
      </c>
      <c r="C109" s="114" t="s">
        <v>207</v>
      </c>
      <c r="D109" s="115">
        <f t="shared" ref="D109:E111" si="7">D110</f>
        <v>1076.22</v>
      </c>
      <c r="E109" s="115">
        <f t="shared" si="7"/>
        <v>766.04</v>
      </c>
      <c r="F109" s="116">
        <f t="shared" si="6"/>
        <v>0.71178755273085426</v>
      </c>
      <c r="G109" s="15">
        <v>1076215</v>
      </c>
      <c r="H109" s="15">
        <v>766037.73</v>
      </c>
      <c r="I109" s="2">
        <f t="shared" si="4"/>
        <v>-5.0000000001091394E-3</v>
      </c>
      <c r="J109" s="2">
        <f t="shared" si="5"/>
        <v>-2.2699999999531428E-3</v>
      </c>
    </row>
    <row r="110" spans="1:10" ht="25.5" outlineLevel="1" x14ac:dyDescent="0.2">
      <c r="A110" s="21" t="s">
        <v>78</v>
      </c>
      <c r="B110" s="22" t="s">
        <v>63</v>
      </c>
      <c r="C110" s="114" t="s">
        <v>208</v>
      </c>
      <c r="D110" s="115">
        <f t="shared" si="7"/>
        <v>1076.22</v>
      </c>
      <c r="E110" s="115">
        <f t="shared" si="7"/>
        <v>766.04</v>
      </c>
      <c r="F110" s="116">
        <f t="shared" si="6"/>
        <v>0.71178755273085426</v>
      </c>
      <c r="G110" s="15">
        <v>1076215</v>
      </c>
      <c r="H110" s="15">
        <v>766037.73</v>
      </c>
      <c r="I110" s="2">
        <f t="shared" si="4"/>
        <v>-5.0000000001091394E-3</v>
      </c>
      <c r="J110" s="2">
        <f t="shared" si="5"/>
        <v>-2.2699999999531428E-3</v>
      </c>
    </row>
    <row r="111" spans="1:10" ht="38.25" outlineLevel="1" x14ac:dyDescent="0.2">
      <c r="A111" s="21" t="s">
        <v>80</v>
      </c>
      <c r="B111" s="22" t="s">
        <v>63</v>
      </c>
      <c r="C111" s="114" t="s">
        <v>209</v>
      </c>
      <c r="D111" s="115">
        <f t="shared" si="7"/>
        <v>1076.22</v>
      </c>
      <c r="E111" s="115">
        <f t="shared" si="7"/>
        <v>766.04</v>
      </c>
      <c r="F111" s="116">
        <f t="shared" si="6"/>
        <v>0.71178755273085426</v>
      </c>
      <c r="G111" s="15">
        <v>1076215</v>
      </c>
      <c r="H111" s="15">
        <v>766037.73</v>
      </c>
      <c r="I111" s="2">
        <f t="shared" si="4"/>
        <v>-5.0000000001091394E-3</v>
      </c>
      <c r="J111" s="2">
        <f t="shared" si="5"/>
        <v>-2.2699999999531428E-3</v>
      </c>
    </row>
    <row r="112" spans="1:10" outlineLevel="1" x14ac:dyDescent="0.2">
      <c r="A112" s="21" t="s">
        <v>82</v>
      </c>
      <c r="B112" s="22" t="s">
        <v>63</v>
      </c>
      <c r="C112" s="114" t="s">
        <v>210</v>
      </c>
      <c r="D112" s="115">
        <v>1076.22</v>
      </c>
      <c r="E112" s="115">
        <v>766.04</v>
      </c>
      <c r="F112" s="116">
        <f t="shared" si="6"/>
        <v>0.71178755273085426</v>
      </c>
      <c r="G112" s="15">
        <v>1076215</v>
      </c>
      <c r="H112" s="15">
        <v>766037.73</v>
      </c>
      <c r="I112" s="2">
        <f t="shared" si="4"/>
        <v>-5.0000000001091394E-3</v>
      </c>
      <c r="J112" s="2">
        <f t="shared" si="5"/>
        <v>-2.2699999999531428E-3</v>
      </c>
    </row>
    <row r="113" spans="1:10" x14ac:dyDescent="0.2">
      <c r="A113" s="31" t="s">
        <v>211</v>
      </c>
      <c r="B113" s="32" t="s">
        <v>63</v>
      </c>
      <c r="C113" s="127" t="s">
        <v>212</v>
      </c>
      <c r="D113" s="112">
        <f>D114+D119+D127</f>
        <v>112562.19</v>
      </c>
      <c r="E113" s="112">
        <f>E114+E119+E127</f>
        <v>76337.09</v>
      </c>
      <c r="F113" s="113">
        <f t="shared" si="6"/>
        <v>0.67817701485729798</v>
      </c>
      <c r="G113" s="15">
        <v>112562196.8</v>
      </c>
      <c r="H113" s="15">
        <v>76337092.790000007</v>
      </c>
      <c r="I113" s="2">
        <f t="shared" si="4"/>
        <v>6.7999999882886186E-3</v>
      </c>
      <c r="J113" s="2">
        <f t="shared" si="5"/>
        <v>2.7900000131921843E-3</v>
      </c>
    </row>
    <row r="114" spans="1:10" x14ac:dyDescent="0.2">
      <c r="A114" s="21" t="s">
        <v>213</v>
      </c>
      <c r="B114" s="22" t="s">
        <v>63</v>
      </c>
      <c r="C114" s="114" t="s">
        <v>214</v>
      </c>
      <c r="D114" s="115">
        <f>D115</f>
        <v>21.6</v>
      </c>
      <c r="E114" s="115">
        <f>E115</f>
        <v>21.6</v>
      </c>
      <c r="F114" s="116">
        <f t="shared" si="6"/>
        <v>1</v>
      </c>
      <c r="G114" s="15">
        <v>21600</v>
      </c>
      <c r="H114" s="15">
        <v>21600</v>
      </c>
      <c r="I114" s="2">
        <f t="shared" si="4"/>
        <v>0</v>
      </c>
      <c r="J114" s="2">
        <f t="shared" si="5"/>
        <v>0</v>
      </c>
    </row>
    <row r="115" spans="1:10" ht="63.75" outlineLevel="1" x14ac:dyDescent="0.2">
      <c r="A115" s="21" t="s">
        <v>68</v>
      </c>
      <c r="B115" s="22" t="s">
        <v>63</v>
      </c>
      <c r="C115" s="114" t="s">
        <v>215</v>
      </c>
      <c r="D115" s="115">
        <f>D116</f>
        <v>21.6</v>
      </c>
      <c r="E115" s="115">
        <f>E116</f>
        <v>21.6</v>
      </c>
      <c r="F115" s="116">
        <f t="shared" si="6"/>
        <v>1</v>
      </c>
      <c r="G115" s="15">
        <v>21600</v>
      </c>
      <c r="H115" s="15">
        <v>21600</v>
      </c>
      <c r="I115" s="2">
        <f t="shared" si="4"/>
        <v>0</v>
      </c>
      <c r="J115" s="2">
        <f t="shared" si="5"/>
        <v>0</v>
      </c>
    </row>
    <row r="116" spans="1:10" ht="25.5" outlineLevel="1" x14ac:dyDescent="0.2">
      <c r="A116" s="21" t="s">
        <v>70</v>
      </c>
      <c r="B116" s="22" t="s">
        <v>63</v>
      </c>
      <c r="C116" s="114" t="s">
        <v>216</v>
      </c>
      <c r="D116" s="115">
        <f>D117+D118</f>
        <v>21.6</v>
      </c>
      <c r="E116" s="115">
        <f>E117+E118</f>
        <v>21.6</v>
      </c>
      <c r="F116" s="116">
        <f t="shared" si="6"/>
        <v>1</v>
      </c>
      <c r="G116" s="15">
        <v>21600</v>
      </c>
      <c r="H116" s="15">
        <v>21600</v>
      </c>
      <c r="I116" s="2">
        <f t="shared" si="4"/>
        <v>0</v>
      </c>
      <c r="J116" s="2">
        <f t="shared" si="5"/>
        <v>0</v>
      </c>
    </row>
    <row r="117" spans="1:10" ht="25.5" outlineLevel="1" x14ac:dyDescent="0.2">
      <c r="A117" s="21" t="s">
        <v>72</v>
      </c>
      <c r="B117" s="22" t="s">
        <v>63</v>
      </c>
      <c r="C117" s="114" t="s">
        <v>217</v>
      </c>
      <c r="D117" s="115">
        <v>16.59</v>
      </c>
      <c r="E117" s="115">
        <v>16.59</v>
      </c>
      <c r="F117" s="116">
        <f t="shared" si="6"/>
        <v>1</v>
      </c>
      <c r="G117" s="15">
        <v>16589.87</v>
      </c>
      <c r="H117" s="15">
        <v>16589.87</v>
      </c>
      <c r="I117" s="2">
        <f t="shared" si="4"/>
        <v>-1.3000000000218392E-4</v>
      </c>
      <c r="J117" s="2">
        <f t="shared" si="5"/>
        <v>-1.3000000000218392E-4</v>
      </c>
    </row>
    <row r="118" spans="1:10" ht="51" outlineLevel="1" x14ac:dyDescent="0.2">
      <c r="A118" s="21" t="s">
        <v>76</v>
      </c>
      <c r="B118" s="22" t="s">
        <v>63</v>
      </c>
      <c r="C118" s="114" t="s">
        <v>218</v>
      </c>
      <c r="D118" s="115">
        <v>5.01</v>
      </c>
      <c r="E118" s="115">
        <v>5.01</v>
      </c>
      <c r="F118" s="116">
        <f t="shared" si="6"/>
        <v>1</v>
      </c>
      <c r="G118" s="15">
        <v>5010.13</v>
      </c>
      <c r="H118" s="15">
        <v>5010.13</v>
      </c>
      <c r="I118" s="2">
        <f t="shared" si="4"/>
        <v>1.3000000000040757E-4</v>
      </c>
      <c r="J118" s="2">
        <f t="shared" si="5"/>
        <v>1.3000000000040757E-4</v>
      </c>
    </row>
    <row r="119" spans="1:10" x14ac:dyDescent="0.2">
      <c r="A119" s="21" t="s">
        <v>219</v>
      </c>
      <c r="B119" s="22" t="s">
        <v>63</v>
      </c>
      <c r="C119" s="114" t="s">
        <v>220</v>
      </c>
      <c r="D119" s="115">
        <f>D120+D124</f>
        <v>85605.95</v>
      </c>
      <c r="E119" s="115">
        <f>E120+E124</f>
        <v>50770.450000000004</v>
      </c>
      <c r="F119" s="116">
        <f t="shared" si="6"/>
        <v>0.59307150963221611</v>
      </c>
      <c r="G119" s="15">
        <v>85605946</v>
      </c>
      <c r="H119" s="15">
        <v>50770447.579999998</v>
      </c>
      <c r="I119" s="2">
        <f t="shared" si="4"/>
        <v>-4.0000000008149073E-3</v>
      </c>
      <c r="J119" s="2">
        <f t="shared" si="5"/>
        <v>-2.4200000043492764E-3</v>
      </c>
    </row>
    <row r="120" spans="1:10" ht="25.5" outlineLevel="1" x14ac:dyDescent="0.2">
      <c r="A120" s="21" t="s">
        <v>78</v>
      </c>
      <c r="B120" s="22" t="s">
        <v>63</v>
      </c>
      <c r="C120" s="114" t="s">
        <v>221</v>
      </c>
      <c r="D120" s="115">
        <f>D121</f>
        <v>65060.36</v>
      </c>
      <c r="E120" s="115">
        <f>E121</f>
        <v>38449.880000000005</v>
      </c>
      <c r="F120" s="116">
        <f t="shared" si="6"/>
        <v>0.59098781500747932</v>
      </c>
      <c r="G120" s="15">
        <v>65060358.950000003</v>
      </c>
      <c r="H120" s="15">
        <v>38449873.530000001</v>
      </c>
      <c r="I120" s="2">
        <f t="shared" si="4"/>
        <v>-1.0499999989406206E-3</v>
      </c>
      <c r="J120" s="2">
        <f t="shared" si="5"/>
        <v>-6.4700000002630986E-3</v>
      </c>
    </row>
    <row r="121" spans="1:10" ht="38.25" outlineLevel="1" x14ac:dyDescent="0.2">
      <c r="A121" s="21" t="s">
        <v>80</v>
      </c>
      <c r="B121" s="22" t="s">
        <v>63</v>
      </c>
      <c r="C121" s="114" t="s">
        <v>222</v>
      </c>
      <c r="D121" s="115">
        <f>D122+D123</f>
        <v>65060.36</v>
      </c>
      <c r="E121" s="115">
        <f>E122+E123</f>
        <v>38449.880000000005</v>
      </c>
      <c r="F121" s="116">
        <f t="shared" si="6"/>
        <v>0.59098781500747932</v>
      </c>
      <c r="G121" s="15">
        <v>65060358.950000003</v>
      </c>
      <c r="H121" s="15">
        <v>38449873.530000001</v>
      </c>
      <c r="I121" s="2">
        <f t="shared" si="4"/>
        <v>-1.0499999989406206E-3</v>
      </c>
      <c r="J121" s="2">
        <f t="shared" si="5"/>
        <v>-6.4700000002630986E-3</v>
      </c>
    </row>
    <row r="122" spans="1:10" ht="38.25" outlineLevel="1" x14ac:dyDescent="0.2">
      <c r="A122" s="21" t="s">
        <v>223</v>
      </c>
      <c r="B122" s="22" t="s">
        <v>63</v>
      </c>
      <c r="C122" s="114" t="s">
        <v>224</v>
      </c>
      <c r="D122" s="115">
        <v>48812.99</v>
      </c>
      <c r="E122" s="115">
        <v>24443.47</v>
      </c>
      <c r="F122" s="116">
        <f t="shared" si="6"/>
        <v>0.50075748279300247</v>
      </c>
      <c r="G122" s="15">
        <v>48812986</v>
      </c>
      <c r="H122" s="15">
        <v>24443468.02</v>
      </c>
      <c r="I122" s="2">
        <f t="shared" si="4"/>
        <v>-4.0000000008149073E-3</v>
      </c>
      <c r="J122" s="2">
        <f t="shared" si="5"/>
        <v>-1.9800000009126961E-3</v>
      </c>
    </row>
    <row r="123" spans="1:10" outlineLevel="1" x14ac:dyDescent="0.2">
      <c r="A123" s="21" t="s">
        <v>82</v>
      </c>
      <c r="B123" s="22" t="s">
        <v>63</v>
      </c>
      <c r="C123" s="114" t="s">
        <v>225</v>
      </c>
      <c r="D123" s="115">
        <v>16247.37</v>
      </c>
      <c r="E123" s="115">
        <v>14006.41</v>
      </c>
      <c r="F123" s="116">
        <f t="shared" si="6"/>
        <v>0.86207244618667511</v>
      </c>
      <c r="G123" s="15">
        <v>16247372.949999999</v>
      </c>
      <c r="H123" s="15">
        <v>14006405.51</v>
      </c>
      <c r="I123" s="2">
        <f t="shared" si="4"/>
        <v>2.9499999982363079E-3</v>
      </c>
      <c r="J123" s="2">
        <f t="shared" si="5"/>
        <v>-4.4899999993504025E-3</v>
      </c>
    </row>
    <row r="124" spans="1:10" ht="38.25" outlineLevel="1" x14ac:dyDescent="0.2">
      <c r="A124" s="21" t="s">
        <v>149</v>
      </c>
      <c r="B124" s="22" t="s">
        <v>63</v>
      </c>
      <c r="C124" s="114" t="s">
        <v>226</v>
      </c>
      <c r="D124" s="115">
        <f>D125</f>
        <v>20545.59</v>
      </c>
      <c r="E124" s="115">
        <f>E125</f>
        <v>12320.57</v>
      </c>
      <c r="F124" s="116">
        <f t="shared" si="6"/>
        <v>0.59966980748666743</v>
      </c>
      <c r="G124" s="15">
        <v>20545587.050000001</v>
      </c>
      <c r="H124" s="15">
        <v>12320574.050000001</v>
      </c>
      <c r="I124" s="2">
        <f t="shared" si="4"/>
        <v>-2.9499999982363079E-3</v>
      </c>
      <c r="J124" s="2">
        <f t="shared" si="5"/>
        <v>4.0500000013707904E-3</v>
      </c>
    </row>
    <row r="125" spans="1:10" outlineLevel="1" x14ac:dyDescent="0.2">
      <c r="A125" s="21" t="s">
        <v>151</v>
      </c>
      <c r="B125" s="22" t="s">
        <v>63</v>
      </c>
      <c r="C125" s="114" t="s">
        <v>227</v>
      </c>
      <c r="D125" s="115">
        <f>D126</f>
        <v>20545.59</v>
      </c>
      <c r="E125" s="115">
        <f>E126</f>
        <v>12320.57</v>
      </c>
      <c r="F125" s="116">
        <f t="shared" si="6"/>
        <v>0.59966980748666743</v>
      </c>
      <c r="G125" s="15">
        <v>20545587.050000001</v>
      </c>
      <c r="H125" s="15">
        <v>12320574.050000001</v>
      </c>
      <c r="I125" s="2">
        <f t="shared" si="4"/>
        <v>-2.9499999982363079E-3</v>
      </c>
      <c r="J125" s="2">
        <f t="shared" si="5"/>
        <v>4.0500000013707904E-3</v>
      </c>
    </row>
    <row r="126" spans="1:10" outlineLevel="1" x14ac:dyDescent="0.2">
      <c r="A126" s="21" t="s">
        <v>153</v>
      </c>
      <c r="B126" s="22" t="s">
        <v>63</v>
      </c>
      <c r="C126" s="114" t="s">
        <v>228</v>
      </c>
      <c r="D126" s="115">
        <v>20545.59</v>
      </c>
      <c r="E126" s="115">
        <v>12320.57</v>
      </c>
      <c r="F126" s="116">
        <f t="shared" si="6"/>
        <v>0.59966980748666743</v>
      </c>
      <c r="G126" s="15">
        <v>20545587.050000001</v>
      </c>
      <c r="H126" s="15">
        <v>12320574.050000001</v>
      </c>
      <c r="I126" s="2">
        <f t="shared" si="4"/>
        <v>-2.9499999982363079E-3</v>
      </c>
      <c r="J126" s="2">
        <f t="shared" si="5"/>
        <v>4.0500000013707904E-3</v>
      </c>
    </row>
    <row r="127" spans="1:10" ht="25.5" x14ac:dyDescent="0.2">
      <c r="A127" s="21" t="s">
        <v>229</v>
      </c>
      <c r="B127" s="22" t="s">
        <v>63</v>
      </c>
      <c r="C127" s="114" t="s">
        <v>230</v>
      </c>
      <c r="D127" s="115">
        <f>D128+D137+D140+D146</f>
        <v>26934.639999999999</v>
      </c>
      <c r="E127" s="115">
        <f>E128+E137+E140+E146</f>
        <v>25545.039999999997</v>
      </c>
      <c r="F127" s="116">
        <f t="shared" si="6"/>
        <v>0.94840844355075837</v>
      </c>
      <c r="G127" s="15">
        <v>26934650.800000001</v>
      </c>
      <c r="H127" s="15">
        <v>25545045.210000001</v>
      </c>
      <c r="I127" s="2">
        <f t="shared" si="4"/>
        <v>1.0800000000017462E-2</v>
      </c>
      <c r="J127" s="2">
        <f t="shared" si="5"/>
        <v>5.2100000029895455E-3</v>
      </c>
    </row>
    <row r="128" spans="1:10" ht="63.75" outlineLevel="1" x14ac:dyDescent="0.2">
      <c r="A128" s="21" t="s">
        <v>68</v>
      </c>
      <c r="B128" s="22" t="s">
        <v>63</v>
      </c>
      <c r="C128" s="114" t="s">
        <v>231</v>
      </c>
      <c r="D128" s="115">
        <f>D129+D133</f>
        <v>3564.1</v>
      </c>
      <c r="E128" s="115">
        <f>E129+E133</f>
        <v>3419.63</v>
      </c>
      <c r="F128" s="116">
        <f t="shared" si="6"/>
        <v>0.95946522263685086</v>
      </c>
      <c r="G128" s="15">
        <v>3564107.74</v>
      </c>
      <c r="H128" s="15">
        <v>3419633.18</v>
      </c>
      <c r="I128" s="2">
        <f t="shared" si="4"/>
        <v>7.740000000467262E-3</v>
      </c>
      <c r="J128" s="2">
        <f t="shared" si="5"/>
        <v>3.1800000001567241E-3</v>
      </c>
    </row>
    <row r="129" spans="1:10" ht="25.5" outlineLevel="1" x14ac:dyDescent="0.2">
      <c r="A129" s="21" t="s">
        <v>125</v>
      </c>
      <c r="B129" s="22" t="s">
        <v>63</v>
      </c>
      <c r="C129" s="114" t="s">
        <v>232</v>
      </c>
      <c r="D129" s="115">
        <f>D130+D131+D132</f>
        <v>2272.94</v>
      </c>
      <c r="E129" s="115">
        <f>E130+E131+E132</f>
        <v>2272.94</v>
      </c>
      <c r="F129" s="116">
        <f t="shared" si="6"/>
        <v>1</v>
      </c>
      <c r="G129" s="15">
        <v>2272943.7400000002</v>
      </c>
      <c r="H129" s="15">
        <v>2272943.7400000002</v>
      </c>
      <c r="I129" s="2">
        <f t="shared" si="4"/>
        <v>3.7400000001071021E-3</v>
      </c>
      <c r="J129" s="2">
        <f t="shared" si="5"/>
        <v>3.7400000001071021E-3</v>
      </c>
    </row>
    <row r="130" spans="1:10" outlineLevel="1" x14ac:dyDescent="0.2">
      <c r="A130" s="21" t="s">
        <v>127</v>
      </c>
      <c r="B130" s="22" t="s">
        <v>63</v>
      </c>
      <c r="C130" s="114" t="s">
        <v>233</v>
      </c>
      <c r="D130" s="115">
        <v>1747.32</v>
      </c>
      <c r="E130" s="115">
        <v>1747.32</v>
      </c>
      <c r="F130" s="116">
        <f t="shared" si="6"/>
        <v>1</v>
      </c>
      <c r="G130" s="15">
        <v>1747321.85</v>
      </c>
      <c r="H130" s="15">
        <v>1747321.85</v>
      </c>
      <c r="I130" s="2">
        <f t="shared" si="4"/>
        <v>1.8500000001040462E-3</v>
      </c>
      <c r="J130" s="2">
        <f t="shared" si="5"/>
        <v>1.8500000001040462E-3</v>
      </c>
    </row>
    <row r="131" spans="1:10" ht="25.5" outlineLevel="1" x14ac:dyDescent="0.2">
      <c r="A131" s="21" t="s">
        <v>129</v>
      </c>
      <c r="B131" s="22" t="s">
        <v>63</v>
      </c>
      <c r="C131" s="114" t="s">
        <v>234</v>
      </c>
      <c r="D131" s="115">
        <v>0.42</v>
      </c>
      <c r="E131" s="115">
        <v>0.42</v>
      </c>
      <c r="F131" s="116">
        <f t="shared" si="6"/>
        <v>1</v>
      </c>
      <c r="G131" s="15">
        <v>420</v>
      </c>
      <c r="H131" s="15">
        <v>420</v>
      </c>
      <c r="I131" s="2">
        <f t="shared" si="4"/>
        <v>0</v>
      </c>
      <c r="J131" s="2">
        <f t="shared" si="5"/>
        <v>0</v>
      </c>
    </row>
    <row r="132" spans="1:10" ht="51" outlineLevel="1" x14ac:dyDescent="0.2">
      <c r="A132" s="21" t="s">
        <v>131</v>
      </c>
      <c r="B132" s="22" t="s">
        <v>63</v>
      </c>
      <c r="C132" s="114" t="s">
        <v>235</v>
      </c>
      <c r="D132" s="115">
        <v>525.20000000000005</v>
      </c>
      <c r="E132" s="115">
        <v>525.20000000000005</v>
      </c>
      <c r="F132" s="116">
        <f t="shared" si="6"/>
        <v>1</v>
      </c>
      <c r="G132" s="15">
        <v>525201.89</v>
      </c>
      <c r="H132" s="15">
        <v>525201.89</v>
      </c>
      <c r="I132" s="2">
        <f t="shared" si="4"/>
        <v>1.8900000000030559E-3</v>
      </c>
      <c r="J132" s="2">
        <f t="shared" si="5"/>
        <v>1.8900000000030559E-3</v>
      </c>
    </row>
    <row r="133" spans="1:10" ht="25.5" outlineLevel="1" x14ac:dyDescent="0.2">
      <c r="A133" s="21" t="s">
        <v>70</v>
      </c>
      <c r="B133" s="22" t="s">
        <v>63</v>
      </c>
      <c r="C133" s="114" t="s">
        <v>236</v>
      </c>
      <c r="D133" s="115">
        <f>D134+D135+D136</f>
        <v>1291.1599999999999</v>
      </c>
      <c r="E133" s="115">
        <f>E134+E135+E136</f>
        <v>1146.69</v>
      </c>
      <c r="F133" s="116">
        <f t="shared" si="6"/>
        <v>0.88810836766938273</v>
      </c>
      <c r="G133" s="15">
        <v>1291164</v>
      </c>
      <c r="H133" s="15">
        <v>1146689.44</v>
      </c>
      <c r="I133" s="2">
        <f t="shared" si="4"/>
        <v>4.0000000001327862E-3</v>
      </c>
      <c r="J133" s="2">
        <f t="shared" si="5"/>
        <v>-5.6000000017775164E-4</v>
      </c>
    </row>
    <row r="134" spans="1:10" ht="25.5" outlineLevel="1" x14ac:dyDescent="0.2">
      <c r="A134" s="21" t="s">
        <v>72</v>
      </c>
      <c r="B134" s="22" t="s">
        <v>63</v>
      </c>
      <c r="C134" s="114" t="s">
        <v>237</v>
      </c>
      <c r="D134" s="115">
        <v>915.87</v>
      </c>
      <c r="E134" s="115">
        <v>884.95</v>
      </c>
      <c r="F134" s="116">
        <f t="shared" si="6"/>
        <v>0.96623975018288621</v>
      </c>
      <c r="G134" s="15">
        <v>915871</v>
      </c>
      <c r="H134" s="15">
        <v>884953.76</v>
      </c>
      <c r="I134" s="2">
        <f t="shared" si="4"/>
        <v>9.9999999997635314E-4</v>
      </c>
      <c r="J134" s="2">
        <f t="shared" si="5"/>
        <v>3.7599999999429201E-3</v>
      </c>
    </row>
    <row r="135" spans="1:10" ht="38.25" outlineLevel="1" x14ac:dyDescent="0.2">
      <c r="A135" s="21" t="s">
        <v>74</v>
      </c>
      <c r="B135" s="22" t="s">
        <v>63</v>
      </c>
      <c r="C135" s="114" t="s">
        <v>238</v>
      </c>
      <c r="D135" s="115">
        <v>98.69</v>
      </c>
      <c r="E135" s="115">
        <v>0</v>
      </c>
      <c r="F135" s="116">
        <f t="shared" si="6"/>
        <v>0</v>
      </c>
      <c r="G135" s="15">
        <v>98693</v>
      </c>
      <c r="H135" s="15" t="s">
        <v>17</v>
      </c>
      <c r="I135" s="2">
        <f t="shared" si="4"/>
        <v>3.0000000000001137E-3</v>
      </c>
      <c r="J135" s="2" t="e">
        <f t="shared" si="5"/>
        <v>#VALUE!</v>
      </c>
    </row>
    <row r="136" spans="1:10" ht="51" outlineLevel="1" x14ac:dyDescent="0.2">
      <c r="A136" s="21" t="s">
        <v>76</v>
      </c>
      <c r="B136" s="22" t="s">
        <v>63</v>
      </c>
      <c r="C136" s="114" t="s">
        <v>239</v>
      </c>
      <c r="D136" s="115">
        <v>276.60000000000002</v>
      </c>
      <c r="E136" s="115">
        <v>261.74</v>
      </c>
      <c r="F136" s="116">
        <f t="shared" si="6"/>
        <v>0.94627621113521321</v>
      </c>
      <c r="G136" s="15">
        <v>276600</v>
      </c>
      <c r="H136" s="15">
        <v>261735.67999999999</v>
      </c>
      <c r="I136" s="2">
        <f t="shared" si="4"/>
        <v>0</v>
      </c>
      <c r="J136" s="2">
        <f t="shared" si="5"/>
        <v>-4.3200000000069849E-3</v>
      </c>
    </row>
    <row r="137" spans="1:10" ht="25.5" outlineLevel="1" x14ac:dyDescent="0.2">
      <c r="A137" s="21" t="s">
        <v>78</v>
      </c>
      <c r="B137" s="22" t="s">
        <v>63</v>
      </c>
      <c r="C137" s="114" t="s">
        <v>240</v>
      </c>
      <c r="D137" s="115">
        <f>D138</f>
        <v>11657.33</v>
      </c>
      <c r="E137" s="115">
        <f>E138</f>
        <v>10764.41</v>
      </c>
      <c r="F137" s="116">
        <f t="shared" si="6"/>
        <v>0.92340270027527749</v>
      </c>
      <c r="G137" s="15">
        <v>11657333.43</v>
      </c>
      <c r="H137" s="15">
        <v>10764412.609999999</v>
      </c>
      <c r="I137" s="2">
        <f t="shared" si="4"/>
        <v>3.4300000006624032E-3</v>
      </c>
      <c r="J137" s="2">
        <f t="shared" si="5"/>
        <v>2.6099999995494727E-3</v>
      </c>
    </row>
    <row r="138" spans="1:10" ht="38.25" outlineLevel="1" x14ac:dyDescent="0.2">
      <c r="A138" s="21" t="s">
        <v>80</v>
      </c>
      <c r="B138" s="22" t="s">
        <v>63</v>
      </c>
      <c r="C138" s="114" t="s">
        <v>241</v>
      </c>
      <c r="D138" s="115">
        <f>D139</f>
        <v>11657.33</v>
      </c>
      <c r="E138" s="115">
        <f>E139</f>
        <v>10764.41</v>
      </c>
      <c r="F138" s="116">
        <f t="shared" si="6"/>
        <v>0.92340270027527749</v>
      </c>
      <c r="G138" s="15">
        <v>11657333.43</v>
      </c>
      <c r="H138" s="15">
        <v>10764412.609999999</v>
      </c>
      <c r="I138" s="2">
        <f t="shared" si="4"/>
        <v>3.4300000006624032E-3</v>
      </c>
      <c r="J138" s="2">
        <f t="shared" si="5"/>
        <v>2.6099999995494727E-3</v>
      </c>
    </row>
    <row r="139" spans="1:10" outlineLevel="1" x14ac:dyDescent="0.2">
      <c r="A139" s="21" t="s">
        <v>82</v>
      </c>
      <c r="B139" s="22" t="s">
        <v>63</v>
      </c>
      <c r="C139" s="114" t="s">
        <v>242</v>
      </c>
      <c r="D139" s="115">
        <v>11657.33</v>
      </c>
      <c r="E139" s="115">
        <v>10764.41</v>
      </c>
      <c r="F139" s="116">
        <f t="shared" si="6"/>
        <v>0.92340270027527749</v>
      </c>
      <c r="G139" s="15">
        <v>11657333.43</v>
      </c>
      <c r="H139" s="15">
        <v>10764412.609999999</v>
      </c>
      <c r="I139" s="2">
        <f t="shared" ref="I139:I202" si="8">G139/1000-D139</f>
        <v>3.4300000006624032E-3</v>
      </c>
      <c r="J139" s="2">
        <f t="shared" ref="J139:J202" si="9">H139/1000-E139</f>
        <v>2.6099999995494727E-3</v>
      </c>
    </row>
    <row r="140" spans="1:10" ht="38.25" outlineLevel="1" x14ac:dyDescent="0.2">
      <c r="A140" s="21" t="s">
        <v>149</v>
      </c>
      <c r="B140" s="22" t="s">
        <v>63</v>
      </c>
      <c r="C140" s="114" t="s">
        <v>243</v>
      </c>
      <c r="D140" s="115">
        <f>D141+D144</f>
        <v>11353.16</v>
      </c>
      <c r="E140" s="115">
        <f>E141+E144</f>
        <v>11045.24</v>
      </c>
      <c r="F140" s="116">
        <f t="shared" ref="F140:F203" si="10">E140/D140</f>
        <v>0.9728780357186898</v>
      </c>
      <c r="G140" s="15">
        <v>11353159.630000001</v>
      </c>
      <c r="H140" s="15">
        <v>11045239.43</v>
      </c>
      <c r="I140" s="2">
        <f t="shared" si="8"/>
        <v>-3.6999999974796083E-4</v>
      </c>
      <c r="J140" s="2">
        <f t="shared" si="9"/>
        <v>-5.7000000015250407E-4</v>
      </c>
    </row>
    <row r="141" spans="1:10" outlineLevel="1" x14ac:dyDescent="0.2">
      <c r="A141" s="21" t="s">
        <v>151</v>
      </c>
      <c r="B141" s="22" t="s">
        <v>63</v>
      </c>
      <c r="C141" s="114" t="s">
        <v>244</v>
      </c>
      <c r="D141" s="115">
        <f>D142+D143</f>
        <v>10994.16</v>
      </c>
      <c r="E141" s="115">
        <f>E142+E143</f>
        <v>10686.3</v>
      </c>
      <c r="F141" s="116">
        <f t="shared" si="10"/>
        <v>0.97199786068239857</v>
      </c>
      <c r="G141" s="15">
        <v>10994159.630000001</v>
      </c>
      <c r="H141" s="15">
        <v>10686299.43</v>
      </c>
      <c r="I141" s="2">
        <f t="shared" si="8"/>
        <v>-3.6999999974796083E-4</v>
      </c>
      <c r="J141" s="2">
        <f t="shared" si="9"/>
        <v>-5.7000000015250407E-4</v>
      </c>
    </row>
    <row r="142" spans="1:10" ht="63.75" outlineLevel="1" x14ac:dyDescent="0.2">
      <c r="A142" s="21" t="s">
        <v>245</v>
      </c>
      <c r="B142" s="22" t="s">
        <v>63</v>
      </c>
      <c r="C142" s="114" t="s">
        <v>246</v>
      </c>
      <c r="D142" s="115">
        <v>10479.16</v>
      </c>
      <c r="E142" s="115">
        <v>10479.16</v>
      </c>
      <c r="F142" s="116">
        <f t="shared" si="10"/>
        <v>1</v>
      </c>
      <c r="G142" s="15">
        <v>10479159.630000001</v>
      </c>
      <c r="H142" s="15">
        <v>10479159.43</v>
      </c>
      <c r="I142" s="2">
        <f t="shared" si="8"/>
        <v>-3.6999999974796083E-4</v>
      </c>
      <c r="J142" s="2">
        <f t="shared" si="9"/>
        <v>-5.7000000015250407E-4</v>
      </c>
    </row>
    <row r="143" spans="1:10" outlineLevel="1" x14ac:dyDescent="0.2">
      <c r="A143" s="21" t="s">
        <v>153</v>
      </c>
      <c r="B143" s="22" t="s">
        <v>63</v>
      </c>
      <c r="C143" s="114" t="s">
        <v>247</v>
      </c>
      <c r="D143" s="115">
        <v>515</v>
      </c>
      <c r="E143" s="115">
        <v>207.14</v>
      </c>
      <c r="F143" s="116">
        <f t="shared" si="10"/>
        <v>0.40221359223300968</v>
      </c>
      <c r="G143" s="15">
        <v>515000</v>
      </c>
      <c r="H143" s="15">
        <v>207140</v>
      </c>
      <c r="I143" s="2">
        <f t="shared" si="8"/>
        <v>0</v>
      </c>
      <c r="J143" s="2">
        <f t="shared" si="9"/>
        <v>0</v>
      </c>
    </row>
    <row r="144" spans="1:10" outlineLevel="1" x14ac:dyDescent="0.2">
      <c r="A144" s="21" t="s">
        <v>155</v>
      </c>
      <c r="B144" s="22" t="s">
        <v>63</v>
      </c>
      <c r="C144" s="114" t="s">
        <v>248</v>
      </c>
      <c r="D144" s="115">
        <f>D145</f>
        <v>359</v>
      </c>
      <c r="E144" s="115">
        <f>E145</f>
        <v>358.94</v>
      </c>
      <c r="F144" s="116">
        <f t="shared" si="10"/>
        <v>0.99983286908077995</v>
      </c>
      <c r="G144" s="15">
        <v>359000</v>
      </c>
      <c r="H144" s="15">
        <v>358940</v>
      </c>
      <c r="I144" s="2">
        <f t="shared" si="8"/>
        <v>0</v>
      </c>
      <c r="J144" s="2">
        <f t="shared" si="9"/>
        <v>0</v>
      </c>
    </row>
    <row r="145" spans="1:10" ht="25.5" outlineLevel="1" x14ac:dyDescent="0.2">
      <c r="A145" s="21" t="s">
        <v>159</v>
      </c>
      <c r="B145" s="22" t="s">
        <v>63</v>
      </c>
      <c r="C145" s="114" t="s">
        <v>249</v>
      </c>
      <c r="D145" s="115">
        <v>359</v>
      </c>
      <c r="E145" s="115">
        <v>358.94</v>
      </c>
      <c r="F145" s="116">
        <f t="shared" si="10"/>
        <v>0.99983286908077995</v>
      </c>
      <c r="G145" s="15">
        <v>359000</v>
      </c>
      <c r="H145" s="15">
        <v>358940</v>
      </c>
      <c r="I145" s="2">
        <f t="shared" si="8"/>
        <v>0</v>
      </c>
      <c r="J145" s="2">
        <f t="shared" si="9"/>
        <v>0</v>
      </c>
    </row>
    <row r="146" spans="1:10" outlineLevel="1" x14ac:dyDescent="0.2">
      <c r="A146" s="21" t="s">
        <v>94</v>
      </c>
      <c r="B146" s="22" t="s">
        <v>63</v>
      </c>
      <c r="C146" s="114" t="s">
        <v>250</v>
      </c>
      <c r="D146" s="115">
        <f>D147+D149</f>
        <v>360.05</v>
      </c>
      <c r="E146" s="115">
        <f>E147+E149</f>
        <v>315.76</v>
      </c>
      <c r="F146" s="116">
        <f t="shared" si="10"/>
        <v>0.87698930704068878</v>
      </c>
      <c r="G146" s="15">
        <v>360050</v>
      </c>
      <c r="H146" s="15">
        <v>315759.99</v>
      </c>
      <c r="I146" s="2">
        <f t="shared" si="8"/>
        <v>0</v>
      </c>
      <c r="J146" s="2">
        <f t="shared" si="9"/>
        <v>-9.9999999747524271E-6</v>
      </c>
    </row>
    <row r="147" spans="1:10" outlineLevel="1" x14ac:dyDescent="0.2">
      <c r="A147" s="21" t="s">
        <v>96</v>
      </c>
      <c r="B147" s="22" t="s">
        <v>63</v>
      </c>
      <c r="C147" s="114" t="s">
        <v>251</v>
      </c>
      <c r="D147" s="115">
        <f>D148</f>
        <v>0.05</v>
      </c>
      <c r="E147" s="115">
        <f>E148</f>
        <v>0.05</v>
      </c>
      <c r="F147" s="116">
        <f t="shared" si="10"/>
        <v>1</v>
      </c>
      <c r="G147" s="15">
        <v>50</v>
      </c>
      <c r="H147" s="15">
        <v>50</v>
      </c>
      <c r="I147" s="2">
        <f t="shared" si="8"/>
        <v>0</v>
      </c>
      <c r="J147" s="2">
        <f t="shared" si="9"/>
        <v>0</v>
      </c>
    </row>
    <row r="148" spans="1:10" outlineLevel="1" x14ac:dyDescent="0.2">
      <c r="A148" s="21" t="s">
        <v>173</v>
      </c>
      <c r="B148" s="22" t="s">
        <v>63</v>
      </c>
      <c r="C148" s="114" t="s">
        <v>252</v>
      </c>
      <c r="D148" s="115">
        <v>0.05</v>
      </c>
      <c r="E148" s="115">
        <v>0.05</v>
      </c>
      <c r="F148" s="116">
        <f t="shared" si="10"/>
        <v>1</v>
      </c>
      <c r="G148" s="15">
        <v>50</v>
      </c>
      <c r="H148" s="15">
        <v>50</v>
      </c>
      <c r="I148" s="2">
        <f t="shared" si="8"/>
        <v>0</v>
      </c>
      <c r="J148" s="2">
        <f t="shared" si="9"/>
        <v>0</v>
      </c>
    </row>
    <row r="149" spans="1:10" ht="25.5" outlineLevel="1" x14ac:dyDescent="0.2">
      <c r="A149" s="21" t="s">
        <v>253</v>
      </c>
      <c r="B149" s="22" t="s">
        <v>63</v>
      </c>
      <c r="C149" s="114" t="s">
        <v>254</v>
      </c>
      <c r="D149" s="115">
        <f>D150</f>
        <v>360</v>
      </c>
      <c r="E149" s="115">
        <f>E150</f>
        <v>315.70999999999998</v>
      </c>
      <c r="F149" s="116">
        <f t="shared" si="10"/>
        <v>0.87697222222222215</v>
      </c>
      <c r="G149" s="15">
        <v>360000</v>
      </c>
      <c r="H149" s="15">
        <v>315709.99</v>
      </c>
      <c r="I149" s="2">
        <f t="shared" si="8"/>
        <v>0</v>
      </c>
      <c r="J149" s="2">
        <f t="shared" si="9"/>
        <v>-9.9999999747524271E-6</v>
      </c>
    </row>
    <row r="150" spans="1:10" outlineLevel="1" x14ac:dyDescent="0.2">
      <c r="A150" s="21" t="s">
        <v>255</v>
      </c>
      <c r="B150" s="22" t="s">
        <v>63</v>
      </c>
      <c r="C150" s="114" t="s">
        <v>256</v>
      </c>
      <c r="D150" s="115">
        <v>360</v>
      </c>
      <c r="E150" s="115">
        <v>315.70999999999998</v>
      </c>
      <c r="F150" s="116">
        <f t="shared" si="10"/>
        <v>0.87697222222222215</v>
      </c>
      <c r="G150" s="15">
        <v>360000</v>
      </c>
      <c r="H150" s="15">
        <v>315709.99</v>
      </c>
      <c r="I150" s="2">
        <f t="shared" si="8"/>
        <v>0</v>
      </c>
      <c r="J150" s="2">
        <f t="shared" si="9"/>
        <v>-9.9999999747524271E-6</v>
      </c>
    </row>
    <row r="151" spans="1:10" x14ac:dyDescent="0.2">
      <c r="A151" s="31" t="s">
        <v>257</v>
      </c>
      <c r="B151" s="32" t="s">
        <v>63</v>
      </c>
      <c r="C151" s="127" t="s">
        <v>258</v>
      </c>
      <c r="D151" s="112">
        <f>D152+D163+D176+D190</f>
        <v>304957.19</v>
      </c>
      <c r="E151" s="112">
        <f>E152+E163+E176+E190</f>
        <v>290443.61</v>
      </c>
      <c r="F151" s="113">
        <f t="shared" si="10"/>
        <v>0.95240781173252542</v>
      </c>
      <c r="G151" s="15">
        <v>304957200</v>
      </c>
      <c r="H151" s="15">
        <v>290443608.83999997</v>
      </c>
      <c r="I151" s="2">
        <f t="shared" si="8"/>
        <v>1.0000000009313226E-2</v>
      </c>
      <c r="J151" s="2">
        <f t="shared" si="9"/>
        <v>-1.1599999852478504E-3</v>
      </c>
    </row>
    <row r="152" spans="1:10" x14ac:dyDescent="0.2">
      <c r="A152" s="21" t="s">
        <v>259</v>
      </c>
      <c r="B152" s="22" t="s">
        <v>63</v>
      </c>
      <c r="C152" s="114" t="s">
        <v>260</v>
      </c>
      <c r="D152" s="115">
        <f>D153+D157+D160</f>
        <v>18525.14</v>
      </c>
      <c r="E152" s="115">
        <f>E153+E157+E160</f>
        <v>15638.439999999999</v>
      </c>
      <c r="F152" s="116">
        <f t="shared" si="10"/>
        <v>0.84417391717417511</v>
      </c>
      <c r="G152" s="15">
        <v>18525144.940000001</v>
      </c>
      <c r="H152" s="15">
        <v>15638450.140000001</v>
      </c>
      <c r="I152" s="2">
        <f t="shared" si="8"/>
        <v>4.9400000025343616E-3</v>
      </c>
      <c r="J152" s="2">
        <f t="shared" si="9"/>
        <v>1.0140000002138549E-2</v>
      </c>
    </row>
    <row r="153" spans="1:10" ht="25.5" outlineLevel="1" x14ac:dyDescent="0.2">
      <c r="A153" s="21" t="s">
        <v>78</v>
      </c>
      <c r="B153" s="22" t="s">
        <v>63</v>
      </c>
      <c r="C153" s="114" t="s">
        <v>261</v>
      </c>
      <c r="D153" s="115">
        <f>D154</f>
        <v>8175.2899999999991</v>
      </c>
      <c r="E153" s="115">
        <f>E154</f>
        <v>7475.87</v>
      </c>
      <c r="F153" s="116">
        <f t="shared" si="10"/>
        <v>0.91444707160235306</v>
      </c>
      <c r="G153" s="15">
        <v>8175295.04</v>
      </c>
      <c r="H153" s="15">
        <v>7475878.2400000002</v>
      </c>
      <c r="I153" s="2">
        <f t="shared" si="8"/>
        <v>5.0400000009176438E-3</v>
      </c>
      <c r="J153" s="2">
        <f t="shared" si="9"/>
        <v>8.2400000001143781E-3</v>
      </c>
    </row>
    <row r="154" spans="1:10" ht="38.25" outlineLevel="1" x14ac:dyDescent="0.2">
      <c r="A154" s="21" t="s">
        <v>80</v>
      </c>
      <c r="B154" s="22" t="s">
        <v>63</v>
      </c>
      <c r="C154" s="114" t="s">
        <v>262</v>
      </c>
      <c r="D154" s="115">
        <f>D155+D156</f>
        <v>8175.2899999999991</v>
      </c>
      <c r="E154" s="115">
        <f>E155+E156</f>
        <v>7475.87</v>
      </c>
      <c r="F154" s="116">
        <f t="shared" si="10"/>
        <v>0.91444707160235306</v>
      </c>
      <c r="G154" s="15">
        <v>8175295.04</v>
      </c>
      <c r="H154" s="15">
        <v>7475878.2400000002</v>
      </c>
      <c r="I154" s="2">
        <f t="shared" si="8"/>
        <v>5.0400000009176438E-3</v>
      </c>
      <c r="J154" s="2">
        <f t="shared" si="9"/>
        <v>8.2400000001143781E-3</v>
      </c>
    </row>
    <row r="155" spans="1:10" ht="38.25" outlineLevel="1" x14ac:dyDescent="0.2">
      <c r="A155" s="21" t="s">
        <v>223</v>
      </c>
      <c r="B155" s="22" t="s">
        <v>63</v>
      </c>
      <c r="C155" s="114" t="s">
        <v>263</v>
      </c>
      <c r="D155" s="115">
        <v>3679.64</v>
      </c>
      <c r="E155" s="115">
        <v>3679.64</v>
      </c>
      <c r="F155" s="116">
        <f t="shared" si="10"/>
        <v>1</v>
      </c>
      <c r="G155" s="15">
        <v>3679644.1</v>
      </c>
      <c r="H155" s="15">
        <v>3679644.1</v>
      </c>
      <c r="I155" s="2">
        <f t="shared" si="8"/>
        <v>4.1000000001076842E-3</v>
      </c>
      <c r="J155" s="2">
        <f t="shared" si="9"/>
        <v>4.1000000001076842E-3</v>
      </c>
    </row>
    <row r="156" spans="1:10" outlineLevel="1" x14ac:dyDescent="0.2">
      <c r="A156" s="21" t="s">
        <v>82</v>
      </c>
      <c r="B156" s="22" t="s">
        <v>63</v>
      </c>
      <c r="C156" s="114" t="s">
        <v>264</v>
      </c>
      <c r="D156" s="115">
        <v>4495.6499999999996</v>
      </c>
      <c r="E156" s="115">
        <v>3796.23</v>
      </c>
      <c r="F156" s="116">
        <f t="shared" si="10"/>
        <v>0.8444229421774383</v>
      </c>
      <c r="G156" s="15">
        <v>4495650.9400000004</v>
      </c>
      <c r="H156" s="15">
        <v>3796234.14</v>
      </c>
      <c r="I156" s="2">
        <f t="shared" si="8"/>
        <v>9.400000008099596E-4</v>
      </c>
      <c r="J156" s="2">
        <f t="shared" si="9"/>
        <v>4.1400000000066939E-3</v>
      </c>
    </row>
    <row r="157" spans="1:10" ht="25.5" outlineLevel="1" x14ac:dyDescent="0.2">
      <c r="A157" s="21" t="s">
        <v>265</v>
      </c>
      <c r="B157" s="22" t="s">
        <v>63</v>
      </c>
      <c r="C157" s="114" t="s">
        <v>266</v>
      </c>
      <c r="D157" s="115">
        <f>D158</f>
        <v>2187.2800000000002</v>
      </c>
      <c r="E157" s="115">
        <f>E158</f>
        <v>0</v>
      </c>
      <c r="F157" s="116">
        <f t="shared" si="10"/>
        <v>0</v>
      </c>
      <c r="G157" s="15">
        <v>2187278</v>
      </c>
      <c r="H157" s="15" t="s">
        <v>17</v>
      </c>
      <c r="I157" s="2">
        <f t="shared" si="8"/>
        <v>-2.0000000004074536E-3</v>
      </c>
      <c r="J157" s="2" t="e">
        <f t="shared" si="9"/>
        <v>#VALUE!</v>
      </c>
    </row>
    <row r="158" spans="1:10" outlineLevel="1" x14ac:dyDescent="0.2">
      <c r="A158" s="21" t="s">
        <v>267</v>
      </c>
      <c r="B158" s="22" t="s">
        <v>63</v>
      </c>
      <c r="C158" s="114" t="s">
        <v>268</v>
      </c>
      <c r="D158" s="115">
        <f>D159</f>
        <v>2187.2800000000002</v>
      </c>
      <c r="E158" s="115">
        <f>E159</f>
        <v>0</v>
      </c>
      <c r="F158" s="116">
        <f t="shared" si="10"/>
        <v>0</v>
      </c>
      <c r="G158" s="15">
        <v>2187278</v>
      </c>
      <c r="H158" s="15" t="s">
        <v>17</v>
      </c>
      <c r="I158" s="2">
        <f t="shared" si="8"/>
        <v>-2.0000000004074536E-3</v>
      </c>
      <c r="J158" s="2" t="e">
        <f t="shared" si="9"/>
        <v>#VALUE!</v>
      </c>
    </row>
    <row r="159" spans="1:10" ht="38.25" outlineLevel="1" x14ac:dyDescent="0.2">
      <c r="A159" s="21" t="s">
        <v>269</v>
      </c>
      <c r="B159" s="22" t="s">
        <v>63</v>
      </c>
      <c r="C159" s="114" t="s">
        <v>270</v>
      </c>
      <c r="D159" s="115">
        <v>2187.2800000000002</v>
      </c>
      <c r="E159" s="115">
        <v>0</v>
      </c>
      <c r="F159" s="116">
        <f t="shared" si="10"/>
        <v>0</v>
      </c>
      <c r="G159" s="15">
        <v>2187278</v>
      </c>
      <c r="H159" s="15" t="s">
        <v>17</v>
      </c>
      <c r="I159" s="2">
        <f t="shared" si="8"/>
        <v>-2.0000000004074536E-3</v>
      </c>
      <c r="J159" s="2" t="e">
        <f t="shared" si="9"/>
        <v>#VALUE!</v>
      </c>
    </row>
    <row r="160" spans="1:10" ht="38.25" outlineLevel="1" x14ac:dyDescent="0.2">
      <c r="A160" s="21" t="s">
        <v>149</v>
      </c>
      <c r="B160" s="22" t="s">
        <v>63</v>
      </c>
      <c r="C160" s="114" t="s">
        <v>271</v>
      </c>
      <c r="D160" s="115">
        <f>D161</f>
        <v>8162.57</v>
      </c>
      <c r="E160" s="115">
        <f>E161</f>
        <v>8162.57</v>
      </c>
      <c r="F160" s="116">
        <f t="shared" si="10"/>
        <v>1</v>
      </c>
      <c r="G160" s="15">
        <v>8162571.9000000004</v>
      </c>
      <c r="H160" s="15">
        <v>8162571.9000000004</v>
      </c>
      <c r="I160" s="2">
        <f t="shared" si="8"/>
        <v>1.9000000011146767E-3</v>
      </c>
      <c r="J160" s="2">
        <f t="shared" si="9"/>
        <v>1.9000000011146767E-3</v>
      </c>
    </row>
    <row r="161" spans="1:10" outlineLevel="1" x14ac:dyDescent="0.2">
      <c r="A161" s="21" t="s">
        <v>151</v>
      </c>
      <c r="B161" s="22" t="s">
        <v>63</v>
      </c>
      <c r="C161" s="114" t="s">
        <v>272</v>
      </c>
      <c r="D161" s="115">
        <f>D162</f>
        <v>8162.57</v>
      </c>
      <c r="E161" s="115">
        <f>E162</f>
        <v>8162.57</v>
      </c>
      <c r="F161" s="116">
        <f t="shared" si="10"/>
        <v>1</v>
      </c>
      <c r="G161" s="15">
        <v>8162571.9000000004</v>
      </c>
      <c r="H161" s="15">
        <v>8162571.9000000004</v>
      </c>
      <c r="I161" s="2">
        <f t="shared" si="8"/>
        <v>1.9000000011146767E-3</v>
      </c>
      <c r="J161" s="2">
        <f t="shared" si="9"/>
        <v>1.9000000011146767E-3</v>
      </c>
    </row>
    <row r="162" spans="1:10" outlineLevel="1" x14ac:dyDescent="0.2">
      <c r="A162" s="21" t="s">
        <v>153</v>
      </c>
      <c r="B162" s="22" t="s">
        <v>63</v>
      </c>
      <c r="C162" s="114" t="s">
        <v>273</v>
      </c>
      <c r="D162" s="115">
        <v>8162.57</v>
      </c>
      <c r="E162" s="115">
        <v>8162.57</v>
      </c>
      <c r="F162" s="116">
        <f t="shared" si="10"/>
        <v>1</v>
      </c>
      <c r="G162" s="15">
        <v>8162571.9000000004</v>
      </c>
      <c r="H162" s="15">
        <v>8162571.9000000004</v>
      </c>
      <c r="I162" s="2">
        <f t="shared" si="8"/>
        <v>1.9000000011146767E-3</v>
      </c>
      <c r="J162" s="2">
        <f t="shared" si="9"/>
        <v>1.9000000011146767E-3</v>
      </c>
    </row>
    <row r="163" spans="1:10" x14ac:dyDescent="0.2">
      <c r="A163" s="21" t="s">
        <v>274</v>
      </c>
      <c r="B163" s="22" t="s">
        <v>63</v>
      </c>
      <c r="C163" s="114" t="s">
        <v>275</v>
      </c>
      <c r="D163" s="115">
        <f>D164+D168+D171</f>
        <v>67490.05</v>
      </c>
      <c r="E163" s="115">
        <f>E164+E168+E171</f>
        <v>62799.5</v>
      </c>
      <c r="F163" s="116">
        <f t="shared" si="10"/>
        <v>0.93050012557406603</v>
      </c>
      <c r="G163" s="15">
        <v>67490051.239999995</v>
      </c>
      <c r="H163" s="15">
        <v>62799501.380000003</v>
      </c>
      <c r="I163" s="2">
        <f t="shared" si="8"/>
        <v>1.2399999977787957E-3</v>
      </c>
      <c r="J163" s="2">
        <f t="shared" si="9"/>
        <v>1.3800000015180558E-3</v>
      </c>
    </row>
    <row r="164" spans="1:10" ht="25.5" outlineLevel="1" x14ac:dyDescent="0.2">
      <c r="A164" s="21" t="s">
        <v>78</v>
      </c>
      <c r="B164" s="22" t="s">
        <v>63</v>
      </c>
      <c r="C164" s="114" t="s">
        <v>276</v>
      </c>
      <c r="D164" s="115">
        <f>D165</f>
        <v>14892.81</v>
      </c>
      <c r="E164" s="115">
        <f>E165</f>
        <v>12748.779999999999</v>
      </c>
      <c r="F164" s="116">
        <f t="shared" si="10"/>
        <v>0.85603589920236678</v>
      </c>
      <c r="G164" s="15">
        <v>14892811.24</v>
      </c>
      <c r="H164" s="15">
        <v>12748784.85</v>
      </c>
      <c r="I164" s="2">
        <f t="shared" si="8"/>
        <v>1.2400000014167745E-3</v>
      </c>
      <c r="J164" s="2">
        <f t="shared" si="9"/>
        <v>4.850000001169974E-3</v>
      </c>
    </row>
    <row r="165" spans="1:10" ht="38.25" outlineLevel="1" x14ac:dyDescent="0.2">
      <c r="A165" s="21" t="s">
        <v>80</v>
      </c>
      <c r="B165" s="22" t="s">
        <v>63</v>
      </c>
      <c r="C165" s="114" t="s">
        <v>277</v>
      </c>
      <c r="D165" s="115">
        <f>D166+D167</f>
        <v>14892.81</v>
      </c>
      <c r="E165" s="115">
        <f>E166+E167</f>
        <v>12748.779999999999</v>
      </c>
      <c r="F165" s="116">
        <f t="shared" si="10"/>
        <v>0.85603589920236678</v>
      </c>
      <c r="G165" s="15">
        <v>14892811.24</v>
      </c>
      <c r="H165" s="15">
        <v>12748784.85</v>
      </c>
      <c r="I165" s="2">
        <f t="shared" si="8"/>
        <v>1.2400000014167745E-3</v>
      </c>
      <c r="J165" s="2">
        <f t="shared" si="9"/>
        <v>4.850000001169974E-3</v>
      </c>
    </row>
    <row r="166" spans="1:10" ht="38.25" outlineLevel="1" x14ac:dyDescent="0.2">
      <c r="A166" s="21" t="s">
        <v>223</v>
      </c>
      <c r="B166" s="22" t="s">
        <v>63</v>
      </c>
      <c r="C166" s="114" t="s">
        <v>278</v>
      </c>
      <c r="D166" s="115">
        <v>2532.31</v>
      </c>
      <c r="E166" s="115">
        <v>2532.31</v>
      </c>
      <c r="F166" s="116">
        <f t="shared" si="10"/>
        <v>1</v>
      </c>
      <c r="G166" s="15">
        <v>2532311.2400000002</v>
      </c>
      <c r="H166" s="15">
        <v>2532311.2400000002</v>
      </c>
      <c r="I166" s="2">
        <f t="shared" si="8"/>
        <v>1.2400000000525324E-3</v>
      </c>
      <c r="J166" s="2">
        <f t="shared" si="9"/>
        <v>1.2400000000525324E-3</v>
      </c>
    </row>
    <row r="167" spans="1:10" outlineLevel="1" x14ac:dyDescent="0.2">
      <c r="A167" s="21" t="s">
        <v>82</v>
      </c>
      <c r="B167" s="22" t="s">
        <v>63</v>
      </c>
      <c r="C167" s="114" t="s">
        <v>279</v>
      </c>
      <c r="D167" s="115">
        <v>12360.5</v>
      </c>
      <c r="E167" s="115">
        <v>10216.469999999999</v>
      </c>
      <c r="F167" s="116">
        <f t="shared" si="10"/>
        <v>0.82654180656122322</v>
      </c>
      <c r="G167" s="15">
        <v>12360500</v>
      </c>
      <c r="H167" s="15">
        <v>10216473.609999999</v>
      </c>
      <c r="I167" s="2">
        <f t="shared" si="8"/>
        <v>0</v>
      </c>
      <c r="J167" s="2">
        <f t="shared" si="9"/>
        <v>3.6099999997531995E-3</v>
      </c>
    </row>
    <row r="168" spans="1:10" ht="25.5" outlineLevel="1" x14ac:dyDescent="0.2">
      <c r="A168" s="21" t="s">
        <v>265</v>
      </c>
      <c r="B168" s="22" t="s">
        <v>63</v>
      </c>
      <c r="C168" s="114" t="s">
        <v>280</v>
      </c>
      <c r="D168" s="115">
        <f>D169</f>
        <v>370</v>
      </c>
      <c r="E168" s="115">
        <f>E169</f>
        <v>370</v>
      </c>
      <c r="F168" s="116">
        <f t="shared" si="10"/>
        <v>1</v>
      </c>
      <c r="G168" s="15">
        <v>370000</v>
      </c>
      <c r="H168" s="15">
        <v>370000</v>
      </c>
      <c r="I168" s="2">
        <f t="shared" si="8"/>
        <v>0</v>
      </c>
      <c r="J168" s="2">
        <f t="shared" si="9"/>
        <v>0</v>
      </c>
    </row>
    <row r="169" spans="1:10" outlineLevel="1" x14ac:dyDescent="0.2">
      <c r="A169" s="21" t="s">
        <v>267</v>
      </c>
      <c r="B169" s="22" t="s">
        <v>63</v>
      </c>
      <c r="C169" s="114" t="s">
        <v>281</v>
      </c>
      <c r="D169" s="115">
        <f>D170</f>
        <v>370</v>
      </c>
      <c r="E169" s="115">
        <f>E170</f>
        <v>370</v>
      </c>
      <c r="F169" s="116">
        <f t="shared" si="10"/>
        <v>1</v>
      </c>
      <c r="G169" s="15">
        <v>370000</v>
      </c>
      <c r="H169" s="15">
        <v>370000</v>
      </c>
      <c r="I169" s="2">
        <f t="shared" si="8"/>
        <v>0</v>
      </c>
      <c r="J169" s="2">
        <f t="shared" si="9"/>
        <v>0</v>
      </c>
    </row>
    <row r="170" spans="1:10" ht="38.25" outlineLevel="1" x14ac:dyDescent="0.2">
      <c r="A170" s="21" t="s">
        <v>282</v>
      </c>
      <c r="B170" s="22" t="s">
        <v>63</v>
      </c>
      <c r="C170" s="114" t="s">
        <v>283</v>
      </c>
      <c r="D170" s="115">
        <v>370</v>
      </c>
      <c r="E170" s="115">
        <v>370</v>
      </c>
      <c r="F170" s="116">
        <f t="shared" si="10"/>
        <v>1</v>
      </c>
      <c r="G170" s="15">
        <v>370000</v>
      </c>
      <c r="H170" s="15">
        <v>370000</v>
      </c>
      <c r="I170" s="2">
        <f t="shared" si="8"/>
        <v>0</v>
      </c>
      <c r="J170" s="2">
        <f t="shared" si="9"/>
        <v>0</v>
      </c>
    </row>
    <row r="171" spans="1:10" outlineLevel="1" x14ac:dyDescent="0.2">
      <c r="A171" s="21" t="s">
        <v>94</v>
      </c>
      <c r="B171" s="22" t="s">
        <v>63</v>
      </c>
      <c r="C171" s="114" t="s">
        <v>284</v>
      </c>
      <c r="D171" s="115">
        <f>D172+D174</f>
        <v>52227.24</v>
      </c>
      <c r="E171" s="115">
        <f>E172+E174</f>
        <v>49680.72</v>
      </c>
      <c r="F171" s="116">
        <f t="shared" si="10"/>
        <v>0.9512415360260279</v>
      </c>
      <c r="G171" s="15">
        <v>52227240</v>
      </c>
      <c r="H171" s="15">
        <v>49680716.530000001</v>
      </c>
      <c r="I171" s="2">
        <f t="shared" si="8"/>
        <v>0</v>
      </c>
      <c r="J171" s="2">
        <f t="shared" si="9"/>
        <v>-3.470000003289897E-3</v>
      </c>
    </row>
    <row r="172" spans="1:10" ht="51" outlineLevel="1" x14ac:dyDescent="0.2">
      <c r="A172" s="21" t="s">
        <v>162</v>
      </c>
      <c r="B172" s="22" t="s">
        <v>63</v>
      </c>
      <c r="C172" s="114" t="s">
        <v>285</v>
      </c>
      <c r="D172" s="115">
        <f>D173</f>
        <v>50346.85</v>
      </c>
      <c r="E172" s="115">
        <f>E173</f>
        <v>49680.72</v>
      </c>
      <c r="F172" s="116">
        <f t="shared" si="10"/>
        <v>0.9867691821831952</v>
      </c>
      <c r="G172" s="15">
        <v>50346850</v>
      </c>
      <c r="H172" s="15">
        <v>49680716.530000001</v>
      </c>
      <c r="I172" s="2">
        <f t="shared" si="8"/>
        <v>0</v>
      </c>
      <c r="J172" s="2">
        <f t="shared" si="9"/>
        <v>-3.470000003289897E-3</v>
      </c>
    </row>
    <row r="173" spans="1:10" ht="63.75" outlineLevel="1" x14ac:dyDescent="0.2">
      <c r="A173" s="21" t="s">
        <v>164</v>
      </c>
      <c r="B173" s="22" t="s">
        <v>63</v>
      </c>
      <c r="C173" s="114" t="s">
        <v>286</v>
      </c>
      <c r="D173" s="115">
        <v>50346.85</v>
      </c>
      <c r="E173" s="115">
        <v>49680.72</v>
      </c>
      <c r="F173" s="116">
        <f t="shared" si="10"/>
        <v>0.9867691821831952</v>
      </c>
      <c r="G173" s="15">
        <v>50346850</v>
      </c>
      <c r="H173" s="15">
        <v>49680716.530000001</v>
      </c>
      <c r="I173" s="2">
        <f t="shared" si="8"/>
        <v>0</v>
      </c>
      <c r="J173" s="2">
        <f t="shared" si="9"/>
        <v>-3.470000003289897E-3</v>
      </c>
    </row>
    <row r="174" spans="1:10" outlineLevel="1" x14ac:dyDescent="0.2">
      <c r="A174" s="21" t="s">
        <v>166</v>
      </c>
      <c r="B174" s="22" t="s">
        <v>63</v>
      </c>
      <c r="C174" s="114" t="s">
        <v>287</v>
      </c>
      <c r="D174" s="115">
        <f>D175</f>
        <v>1880.39</v>
      </c>
      <c r="E174" s="115">
        <f>E175</f>
        <v>0</v>
      </c>
      <c r="F174" s="116">
        <f t="shared" si="10"/>
        <v>0</v>
      </c>
      <c r="G174" s="15">
        <v>1880390</v>
      </c>
      <c r="H174" s="15" t="s">
        <v>17</v>
      </c>
      <c r="I174" s="2">
        <f t="shared" si="8"/>
        <v>0</v>
      </c>
      <c r="J174" s="2" t="e">
        <f t="shared" si="9"/>
        <v>#VALUE!</v>
      </c>
    </row>
    <row r="175" spans="1:10" ht="38.25" outlineLevel="1" x14ac:dyDescent="0.2">
      <c r="A175" s="21" t="s">
        <v>168</v>
      </c>
      <c r="B175" s="22" t="s">
        <v>63</v>
      </c>
      <c r="C175" s="114" t="s">
        <v>288</v>
      </c>
      <c r="D175" s="115">
        <v>1880.39</v>
      </c>
      <c r="E175" s="115">
        <v>0</v>
      </c>
      <c r="F175" s="116">
        <f t="shared" si="10"/>
        <v>0</v>
      </c>
      <c r="G175" s="15">
        <v>1880390</v>
      </c>
      <c r="H175" s="15" t="s">
        <v>17</v>
      </c>
      <c r="I175" s="2">
        <f t="shared" si="8"/>
        <v>0</v>
      </c>
      <c r="J175" s="2" t="e">
        <f t="shared" si="9"/>
        <v>#VALUE!</v>
      </c>
    </row>
    <row r="176" spans="1:10" x14ac:dyDescent="0.2">
      <c r="A176" s="21" t="s">
        <v>289</v>
      </c>
      <c r="B176" s="22" t="s">
        <v>63</v>
      </c>
      <c r="C176" s="114" t="s">
        <v>290</v>
      </c>
      <c r="D176" s="115">
        <f>D177+D181+D185</f>
        <v>90328.260000000009</v>
      </c>
      <c r="E176" s="115">
        <f>E177+E181+E185</f>
        <v>84881.64</v>
      </c>
      <c r="F176" s="116">
        <f t="shared" si="10"/>
        <v>0.93970192717096501</v>
      </c>
      <c r="G176" s="15">
        <v>90328266.400000006</v>
      </c>
      <c r="H176" s="15">
        <v>84881647.489999995</v>
      </c>
      <c r="I176" s="2">
        <f t="shared" si="8"/>
        <v>6.3999999983934686E-3</v>
      </c>
      <c r="J176" s="2">
        <f t="shared" si="9"/>
        <v>7.4899999890476465E-3</v>
      </c>
    </row>
    <row r="177" spans="1:10" ht="25.5" outlineLevel="1" x14ac:dyDescent="0.2">
      <c r="A177" s="21" t="s">
        <v>78</v>
      </c>
      <c r="B177" s="22" t="s">
        <v>63</v>
      </c>
      <c r="C177" s="114" t="s">
        <v>291</v>
      </c>
      <c r="D177" s="115">
        <f>D178</f>
        <v>45371.6</v>
      </c>
      <c r="E177" s="115">
        <f>E178</f>
        <v>41109.199999999997</v>
      </c>
      <c r="F177" s="116">
        <f t="shared" si="10"/>
        <v>0.90605577057013631</v>
      </c>
      <c r="G177" s="15">
        <v>45371606.399999999</v>
      </c>
      <c r="H177" s="15">
        <v>41109207.450000003</v>
      </c>
      <c r="I177" s="2">
        <f t="shared" si="8"/>
        <v>6.3999999983934686E-3</v>
      </c>
      <c r="J177" s="2">
        <f t="shared" si="9"/>
        <v>7.4500000046100467E-3</v>
      </c>
    </row>
    <row r="178" spans="1:10" ht="38.25" outlineLevel="1" x14ac:dyDescent="0.2">
      <c r="A178" s="21" t="s">
        <v>80</v>
      </c>
      <c r="B178" s="22" t="s">
        <v>63</v>
      </c>
      <c r="C178" s="114" t="s">
        <v>292</v>
      </c>
      <c r="D178" s="115">
        <f>D179+D180</f>
        <v>45371.6</v>
      </c>
      <c r="E178" s="115">
        <f>E179+E180</f>
        <v>41109.199999999997</v>
      </c>
      <c r="F178" s="116">
        <f t="shared" si="10"/>
        <v>0.90605577057013631</v>
      </c>
      <c r="G178" s="15">
        <v>45371606.399999999</v>
      </c>
      <c r="H178" s="15">
        <v>41109207.450000003</v>
      </c>
      <c r="I178" s="2">
        <f t="shared" si="8"/>
        <v>6.3999999983934686E-3</v>
      </c>
      <c r="J178" s="2">
        <f t="shared" si="9"/>
        <v>7.4500000046100467E-3</v>
      </c>
    </row>
    <row r="179" spans="1:10" outlineLevel="1" x14ac:dyDescent="0.2">
      <c r="A179" s="21" t="s">
        <v>82</v>
      </c>
      <c r="B179" s="22" t="s">
        <v>63</v>
      </c>
      <c r="C179" s="114" t="s">
        <v>293</v>
      </c>
      <c r="D179" s="115">
        <v>32215.21</v>
      </c>
      <c r="E179" s="115">
        <v>27952.81</v>
      </c>
      <c r="F179" s="116">
        <f t="shared" si="10"/>
        <v>0.86768982725861488</v>
      </c>
      <c r="G179" s="15">
        <v>32215213.800000001</v>
      </c>
      <c r="H179" s="15">
        <v>27952814.850000001</v>
      </c>
      <c r="I179" s="2">
        <f t="shared" si="8"/>
        <v>3.8000000022293534E-3</v>
      </c>
      <c r="J179" s="2">
        <f t="shared" si="9"/>
        <v>4.850000001169974E-3</v>
      </c>
    </row>
    <row r="180" spans="1:10" outlineLevel="1" x14ac:dyDescent="0.2">
      <c r="A180" s="21" t="s">
        <v>141</v>
      </c>
      <c r="B180" s="22" t="s">
        <v>63</v>
      </c>
      <c r="C180" s="114" t="s">
        <v>294</v>
      </c>
      <c r="D180" s="115">
        <v>13156.39</v>
      </c>
      <c r="E180" s="115">
        <v>13156.39</v>
      </c>
      <c r="F180" s="116">
        <f t="shared" si="10"/>
        <v>1</v>
      </c>
      <c r="G180" s="15">
        <v>13156392.6</v>
      </c>
      <c r="H180" s="15">
        <v>13156392.6</v>
      </c>
      <c r="I180" s="2">
        <f t="shared" si="8"/>
        <v>2.599999999802094E-3</v>
      </c>
      <c r="J180" s="2">
        <f t="shared" si="9"/>
        <v>2.599999999802094E-3</v>
      </c>
    </row>
    <row r="181" spans="1:10" ht="38.25" outlineLevel="1" x14ac:dyDescent="0.2">
      <c r="A181" s="21" t="s">
        <v>149</v>
      </c>
      <c r="B181" s="22" t="s">
        <v>63</v>
      </c>
      <c r="C181" s="114" t="s">
        <v>295</v>
      </c>
      <c r="D181" s="115">
        <f>D182</f>
        <v>43142.66</v>
      </c>
      <c r="E181" s="115">
        <f>E182</f>
        <v>41959.94</v>
      </c>
      <c r="F181" s="116">
        <f t="shared" si="10"/>
        <v>0.97258583499487516</v>
      </c>
      <c r="G181" s="15">
        <v>43142660</v>
      </c>
      <c r="H181" s="15">
        <v>41959940.039999999</v>
      </c>
      <c r="I181" s="2">
        <f t="shared" si="8"/>
        <v>0</v>
      </c>
      <c r="J181" s="2">
        <f t="shared" si="9"/>
        <v>3.9999998989515007E-5</v>
      </c>
    </row>
    <row r="182" spans="1:10" outlineLevel="1" x14ac:dyDescent="0.2">
      <c r="A182" s="21" t="s">
        <v>151</v>
      </c>
      <c r="B182" s="22" t="s">
        <v>63</v>
      </c>
      <c r="C182" s="114" t="s">
        <v>296</v>
      </c>
      <c r="D182" s="115">
        <f>D183+D184</f>
        <v>43142.66</v>
      </c>
      <c r="E182" s="115">
        <f>E183+E184</f>
        <v>41959.94</v>
      </c>
      <c r="F182" s="116">
        <f t="shared" si="10"/>
        <v>0.97258583499487516</v>
      </c>
      <c r="G182" s="15">
        <v>43142660</v>
      </c>
      <c r="H182" s="15">
        <v>41959940.039999999</v>
      </c>
      <c r="I182" s="2">
        <f t="shared" si="8"/>
        <v>0</v>
      </c>
      <c r="J182" s="2">
        <f t="shared" si="9"/>
        <v>3.9999998989515007E-5</v>
      </c>
    </row>
    <row r="183" spans="1:10" ht="63.75" outlineLevel="1" x14ac:dyDescent="0.2">
      <c r="A183" s="21" t="s">
        <v>245</v>
      </c>
      <c r="B183" s="22" t="s">
        <v>63</v>
      </c>
      <c r="C183" s="114" t="s">
        <v>297</v>
      </c>
      <c r="D183" s="115">
        <v>25994.36</v>
      </c>
      <c r="E183" s="115">
        <v>25993.24</v>
      </c>
      <c r="F183" s="116">
        <f t="shared" si="10"/>
        <v>0.99995691373051698</v>
      </c>
      <c r="G183" s="15">
        <v>25994360</v>
      </c>
      <c r="H183" s="15">
        <v>25993243.379999999</v>
      </c>
      <c r="I183" s="2">
        <f t="shared" si="8"/>
        <v>0</v>
      </c>
      <c r="J183" s="2">
        <f t="shared" si="9"/>
        <v>3.3799999982875306E-3</v>
      </c>
    </row>
    <row r="184" spans="1:10" outlineLevel="1" x14ac:dyDescent="0.2">
      <c r="A184" s="21" t="s">
        <v>153</v>
      </c>
      <c r="B184" s="22" t="s">
        <v>63</v>
      </c>
      <c r="C184" s="114" t="s">
        <v>298</v>
      </c>
      <c r="D184" s="115">
        <v>17148.3</v>
      </c>
      <c r="E184" s="115">
        <v>15966.7</v>
      </c>
      <c r="F184" s="116">
        <f t="shared" si="10"/>
        <v>0.93109521060396661</v>
      </c>
      <c r="G184" s="15">
        <v>17148300</v>
      </c>
      <c r="H184" s="15">
        <v>15966696.66</v>
      </c>
      <c r="I184" s="2">
        <f t="shared" si="8"/>
        <v>0</v>
      </c>
      <c r="J184" s="2">
        <f t="shared" si="9"/>
        <v>-3.340000001117005E-3</v>
      </c>
    </row>
    <row r="185" spans="1:10" outlineLevel="1" x14ac:dyDescent="0.2">
      <c r="A185" s="21" t="s">
        <v>94</v>
      </c>
      <c r="B185" s="22" t="s">
        <v>63</v>
      </c>
      <c r="C185" s="114" t="s">
        <v>299</v>
      </c>
      <c r="D185" s="115">
        <f>D186+D188</f>
        <v>1814</v>
      </c>
      <c r="E185" s="115">
        <f>E186+E188</f>
        <v>1812.5</v>
      </c>
      <c r="F185" s="116">
        <f t="shared" si="10"/>
        <v>0.99917309812568911</v>
      </c>
      <c r="G185" s="15">
        <v>1814000</v>
      </c>
      <c r="H185" s="15">
        <v>1812500</v>
      </c>
      <c r="I185" s="2">
        <f t="shared" si="8"/>
        <v>0</v>
      </c>
      <c r="J185" s="2">
        <f t="shared" si="9"/>
        <v>0</v>
      </c>
    </row>
    <row r="186" spans="1:10" ht="51" outlineLevel="1" x14ac:dyDescent="0.2">
      <c r="A186" s="21" t="s">
        <v>162</v>
      </c>
      <c r="B186" s="22" t="s">
        <v>63</v>
      </c>
      <c r="C186" s="114" t="s">
        <v>300</v>
      </c>
      <c r="D186" s="115">
        <f>D187</f>
        <v>1812.5</v>
      </c>
      <c r="E186" s="115">
        <f>E187</f>
        <v>1812.5</v>
      </c>
      <c r="F186" s="116">
        <f t="shared" si="10"/>
        <v>1</v>
      </c>
      <c r="G186" s="15">
        <v>1812500</v>
      </c>
      <c r="H186" s="15">
        <v>1812500</v>
      </c>
      <c r="I186" s="2">
        <f t="shared" si="8"/>
        <v>0</v>
      </c>
      <c r="J186" s="2">
        <f t="shared" si="9"/>
        <v>0</v>
      </c>
    </row>
    <row r="187" spans="1:10" ht="63.75" outlineLevel="1" x14ac:dyDescent="0.2">
      <c r="A187" s="21" t="s">
        <v>164</v>
      </c>
      <c r="B187" s="22" t="s">
        <v>63</v>
      </c>
      <c r="C187" s="114" t="s">
        <v>301</v>
      </c>
      <c r="D187" s="115">
        <v>1812.5</v>
      </c>
      <c r="E187" s="115">
        <v>1812.5</v>
      </c>
      <c r="F187" s="116">
        <f t="shared" si="10"/>
        <v>1</v>
      </c>
      <c r="G187" s="15">
        <v>1812500</v>
      </c>
      <c r="H187" s="15">
        <v>1812500</v>
      </c>
      <c r="I187" s="2">
        <f t="shared" si="8"/>
        <v>0</v>
      </c>
      <c r="J187" s="2">
        <f t="shared" si="9"/>
        <v>0</v>
      </c>
    </row>
    <row r="188" spans="1:10" outlineLevel="1" x14ac:dyDescent="0.2">
      <c r="A188" s="21" t="s">
        <v>96</v>
      </c>
      <c r="B188" s="22" t="s">
        <v>63</v>
      </c>
      <c r="C188" s="114" t="s">
        <v>302</v>
      </c>
      <c r="D188" s="115">
        <f>D189</f>
        <v>1.5</v>
      </c>
      <c r="E188" s="115">
        <f>E189</f>
        <v>0</v>
      </c>
      <c r="F188" s="116">
        <f t="shared" si="10"/>
        <v>0</v>
      </c>
      <c r="G188" s="15">
        <v>1500</v>
      </c>
      <c r="H188" s="15" t="s">
        <v>17</v>
      </c>
      <c r="I188" s="2">
        <f t="shared" si="8"/>
        <v>0</v>
      </c>
      <c r="J188" s="2" t="e">
        <f t="shared" si="9"/>
        <v>#VALUE!</v>
      </c>
    </row>
    <row r="189" spans="1:10" outlineLevel="1" x14ac:dyDescent="0.2">
      <c r="A189" s="21" t="s">
        <v>98</v>
      </c>
      <c r="B189" s="22" t="s">
        <v>63</v>
      </c>
      <c r="C189" s="114" t="s">
        <v>303</v>
      </c>
      <c r="D189" s="115">
        <v>1.5</v>
      </c>
      <c r="E189" s="115"/>
      <c r="F189" s="116">
        <f t="shared" si="10"/>
        <v>0</v>
      </c>
      <c r="G189" s="15">
        <v>1500</v>
      </c>
      <c r="H189" s="15" t="s">
        <v>17</v>
      </c>
      <c r="I189" s="2">
        <f t="shared" si="8"/>
        <v>0</v>
      </c>
      <c r="J189" s="2" t="e">
        <f t="shared" si="9"/>
        <v>#VALUE!</v>
      </c>
    </row>
    <row r="190" spans="1:10" ht="25.5" x14ac:dyDescent="0.2">
      <c r="A190" s="21" t="s">
        <v>304</v>
      </c>
      <c r="B190" s="22" t="s">
        <v>63</v>
      </c>
      <c r="C190" s="114" t="s">
        <v>305</v>
      </c>
      <c r="D190" s="115">
        <f>D191+D196+D200+D203</f>
        <v>128613.74</v>
      </c>
      <c r="E190" s="115">
        <f>E191+E196+E200+E203</f>
        <v>127124.03</v>
      </c>
      <c r="F190" s="116">
        <f t="shared" si="10"/>
        <v>0.98841717844454247</v>
      </c>
      <c r="G190" s="15">
        <v>128613737.42</v>
      </c>
      <c r="H190" s="15">
        <v>127124009.83</v>
      </c>
      <c r="I190" s="2">
        <f t="shared" si="8"/>
        <v>-2.5800000003073364E-3</v>
      </c>
      <c r="J190" s="2">
        <f t="shared" si="9"/>
        <v>-2.0170000003417954E-2</v>
      </c>
    </row>
    <row r="191" spans="1:10" ht="63.75" outlineLevel="1" x14ac:dyDescent="0.2">
      <c r="A191" s="21" t="s">
        <v>68</v>
      </c>
      <c r="B191" s="22" t="s">
        <v>63</v>
      </c>
      <c r="C191" s="114" t="s">
        <v>306</v>
      </c>
      <c r="D191" s="115">
        <f>D192</f>
        <v>8300.7899999999991</v>
      </c>
      <c r="E191" s="115">
        <f>E192</f>
        <v>8200.6</v>
      </c>
      <c r="F191" s="116">
        <f t="shared" si="10"/>
        <v>0.98793006448783804</v>
      </c>
      <c r="G191" s="15">
        <v>8300791.0999999996</v>
      </c>
      <c r="H191" s="15">
        <v>8200585.5499999998</v>
      </c>
      <c r="I191" s="2">
        <f t="shared" si="8"/>
        <v>1.1000000013154931E-3</v>
      </c>
      <c r="J191" s="2">
        <f t="shared" si="9"/>
        <v>-1.4450000000579166E-2</v>
      </c>
    </row>
    <row r="192" spans="1:10" ht="25.5" outlineLevel="1" x14ac:dyDescent="0.2">
      <c r="A192" s="21" t="s">
        <v>125</v>
      </c>
      <c r="B192" s="22" t="s">
        <v>63</v>
      </c>
      <c r="C192" s="114" t="s">
        <v>307</v>
      </c>
      <c r="D192" s="115">
        <f>D193+D194+D195</f>
        <v>8300.7899999999991</v>
      </c>
      <c r="E192" s="115">
        <f>E193+E194+E195</f>
        <v>8200.6</v>
      </c>
      <c r="F192" s="116">
        <f t="shared" si="10"/>
        <v>0.98793006448783804</v>
      </c>
      <c r="G192" s="15">
        <v>8300791.0999999996</v>
      </c>
      <c r="H192" s="15">
        <v>8200585.5499999998</v>
      </c>
      <c r="I192" s="2">
        <f t="shared" si="8"/>
        <v>1.1000000013154931E-3</v>
      </c>
      <c r="J192" s="2">
        <f t="shared" si="9"/>
        <v>-1.4450000000579166E-2</v>
      </c>
    </row>
    <row r="193" spans="1:10" outlineLevel="1" x14ac:dyDescent="0.2">
      <c r="A193" s="21" t="s">
        <v>127</v>
      </c>
      <c r="B193" s="22" t="s">
        <v>63</v>
      </c>
      <c r="C193" s="114" t="s">
        <v>308</v>
      </c>
      <c r="D193" s="115">
        <v>6348.03</v>
      </c>
      <c r="E193" s="115">
        <v>6284</v>
      </c>
      <c r="F193" s="116">
        <f t="shared" si="10"/>
        <v>0.98991340620633494</v>
      </c>
      <c r="G193" s="15">
        <v>6348034.5</v>
      </c>
      <c r="H193" s="15">
        <v>6283991.4299999997</v>
      </c>
      <c r="I193" s="2">
        <f t="shared" si="8"/>
        <v>4.500000000007276E-3</v>
      </c>
      <c r="J193" s="2">
        <f t="shared" si="9"/>
        <v>-8.5699999999633292E-3</v>
      </c>
    </row>
    <row r="194" spans="1:10" ht="25.5" outlineLevel="1" x14ac:dyDescent="0.2">
      <c r="A194" s="21" t="s">
        <v>129</v>
      </c>
      <c r="B194" s="22" t="s">
        <v>63</v>
      </c>
      <c r="C194" s="114" t="s">
        <v>309</v>
      </c>
      <c r="D194" s="115">
        <v>43.44</v>
      </c>
      <c r="E194" s="115">
        <v>38.15</v>
      </c>
      <c r="F194" s="116">
        <f t="shared" si="10"/>
        <v>0.87822283609576424</v>
      </c>
      <c r="G194" s="15">
        <v>43436</v>
      </c>
      <c r="H194" s="15">
        <v>38146</v>
      </c>
      <c r="I194" s="2">
        <f t="shared" si="8"/>
        <v>-3.9999999999977831E-3</v>
      </c>
      <c r="J194" s="2">
        <f t="shared" si="9"/>
        <v>-3.9999999999977831E-3</v>
      </c>
    </row>
    <row r="195" spans="1:10" ht="51" outlineLevel="1" x14ac:dyDescent="0.2">
      <c r="A195" s="21" t="s">
        <v>131</v>
      </c>
      <c r="B195" s="22" t="s">
        <v>63</v>
      </c>
      <c r="C195" s="114" t="s">
        <v>310</v>
      </c>
      <c r="D195" s="115">
        <v>1909.32</v>
      </c>
      <c r="E195" s="115">
        <v>1878.45</v>
      </c>
      <c r="F195" s="116">
        <f t="shared" si="10"/>
        <v>0.98383194016718001</v>
      </c>
      <c r="G195" s="15">
        <v>1909320.6</v>
      </c>
      <c r="H195" s="15">
        <v>1878448.12</v>
      </c>
      <c r="I195" s="2">
        <f t="shared" si="8"/>
        <v>6.0000000007676135E-4</v>
      </c>
      <c r="J195" s="2">
        <f t="shared" si="9"/>
        <v>-1.8800000000283035E-3</v>
      </c>
    </row>
    <row r="196" spans="1:10" ht="25.5" outlineLevel="1" x14ac:dyDescent="0.2">
      <c r="A196" s="21" t="s">
        <v>78</v>
      </c>
      <c r="B196" s="22" t="s">
        <v>63</v>
      </c>
      <c r="C196" s="114" t="s">
        <v>311</v>
      </c>
      <c r="D196" s="115">
        <f>D197</f>
        <v>9096.61</v>
      </c>
      <c r="E196" s="115">
        <f>E197</f>
        <v>8648.7099999999991</v>
      </c>
      <c r="F196" s="116">
        <f t="shared" si="10"/>
        <v>0.95076187722679095</v>
      </c>
      <c r="G196" s="15">
        <v>9096604.9299999997</v>
      </c>
      <c r="H196" s="15">
        <v>8648706.3000000007</v>
      </c>
      <c r="I196" s="2">
        <f t="shared" si="8"/>
        <v>-5.0700000010692747E-3</v>
      </c>
      <c r="J196" s="2">
        <f t="shared" si="9"/>
        <v>-3.6999999974796083E-3</v>
      </c>
    </row>
    <row r="197" spans="1:10" ht="38.25" outlineLevel="1" x14ac:dyDescent="0.2">
      <c r="A197" s="21" t="s">
        <v>80</v>
      </c>
      <c r="B197" s="22" t="s">
        <v>63</v>
      </c>
      <c r="C197" s="114" t="s">
        <v>312</v>
      </c>
      <c r="D197" s="115">
        <f>D198+D199</f>
        <v>9096.61</v>
      </c>
      <c r="E197" s="115">
        <f>E198+E199</f>
        <v>8648.7099999999991</v>
      </c>
      <c r="F197" s="116">
        <f t="shared" si="10"/>
        <v>0.95076187722679095</v>
      </c>
      <c r="G197" s="15">
        <v>9096604.9299999997</v>
      </c>
      <c r="H197" s="15">
        <v>8648706.3000000007</v>
      </c>
      <c r="I197" s="2">
        <f t="shared" si="8"/>
        <v>-5.0700000010692747E-3</v>
      </c>
      <c r="J197" s="2">
        <f t="shared" si="9"/>
        <v>-3.6999999974796083E-3</v>
      </c>
    </row>
    <row r="198" spans="1:10" ht="38.25" outlineLevel="1" x14ac:dyDescent="0.2">
      <c r="A198" s="21" t="s">
        <v>223</v>
      </c>
      <c r="B198" s="22" t="s">
        <v>63</v>
      </c>
      <c r="C198" s="114" t="s">
        <v>313</v>
      </c>
      <c r="D198" s="115">
        <v>1926.12</v>
      </c>
      <c r="E198" s="115">
        <v>1926.12</v>
      </c>
      <c r="F198" s="116">
        <f t="shared" si="10"/>
        <v>1</v>
      </c>
      <c r="G198" s="15">
        <v>1926119.3</v>
      </c>
      <c r="H198" s="15">
        <v>1926119.3</v>
      </c>
      <c r="I198" s="2">
        <f t="shared" si="8"/>
        <v>-6.9999999982428562E-4</v>
      </c>
      <c r="J198" s="2">
        <f t="shared" si="9"/>
        <v>-6.9999999982428562E-4</v>
      </c>
    </row>
    <row r="199" spans="1:10" outlineLevel="1" x14ac:dyDescent="0.2">
      <c r="A199" s="21" t="s">
        <v>82</v>
      </c>
      <c r="B199" s="22" t="s">
        <v>63</v>
      </c>
      <c r="C199" s="114" t="s">
        <v>314</v>
      </c>
      <c r="D199" s="115">
        <v>7170.49</v>
      </c>
      <c r="E199" s="115">
        <v>6722.59</v>
      </c>
      <c r="F199" s="116">
        <f t="shared" si="10"/>
        <v>0.93753564958601165</v>
      </c>
      <c r="G199" s="15">
        <v>7170485.6299999999</v>
      </c>
      <c r="H199" s="15">
        <v>6722587</v>
      </c>
      <c r="I199" s="2">
        <f t="shared" si="8"/>
        <v>-4.3699999996533734E-3</v>
      </c>
      <c r="J199" s="2">
        <f t="shared" si="9"/>
        <v>-2.9999999997016857E-3</v>
      </c>
    </row>
    <row r="200" spans="1:10" ht="38.25" outlineLevel="1" x14ac:dyDescent="0.2">
      <c r="A200" s="21" t="s">
        <v>149</v>
      </c>
      <c r="B200" s="22" t="s">
        <v>63</v>
      </c>
      <c r="C200" s="114" t="s">
        <v>315</v>
      </c>
      <c r="D200" s="115">
        <f>D201</f>
        <v>111082.54</v>
      </c>
      <c r="E200" s="115">
        <f>E201</f>
        <v>110140.92</v>
      </c>
      <c r="F200" s="116">
        <f t="shared" si="10"/>
        <v>0.99152324028600713</v>
      </c>
      <c r="G200" s="15">
        <v>111082540.39</v>
      </c>
      <c r="H200" s="15">
        <v>110140917.06999999</v>
      </c>
      <c r="I200" s="2">
        <f t="shared" si="8"/>
        <v>3.9000000106170774E-4</v>
      </c>
      <c r="J200" s="2">
        <f t="shared" si="9"/>
        <v>-2.9300000023795292E-3</v>
      </c>
    </row>
    <row r="201" spans="1:10" outlineLevel="1" x14ac:dyDescent="0.2">
      <c r="A201" s="21" t="s">
        <v>151</v>
      </c>
      <c r="B201" s="22" t="s">
        <v>63</v>
      </c>
      <c r="C201" s="114" t="s">
        <v>316</v>
      </c>
      <c r="D201" s="115">
        <f>D202</f>
        <v>111082.54</v>
      </c>
      <c r="E201" s="115">
        <f>E202</f>
        <v>110140.92</v>
      </c>
      <c r="F201" s="116">
        <f t="shared" si="10"/>
        <v>0.99152324028600713</v>
      </c>
      <c r="G201" s="15">
        <v>111082540.39</v>
      </c>
      <c r="H201" s="15">
        <v>110140917.06999999</v>
      </c>
      <c r="I201" s="2">
        <f t="shared" si="8"/>
        <v>3.9000000106170774E-4</v>
      </c>
      <c r="J201" s="2">
        <f t="shared" si="9"/>
        <v>-2.9300000023795292E-3</v>
      </c>
    </row>
    <row r="202" spans="1:10" outlineLevel="1" x14ac:dyDescent="0.2">
      <c r="A202" s="21" t="s">
        <v>153</v>
      </c>
      <c r="B202" s="22" t="s">
        <v>63</v>
      </c>
      <c r="C202" s="114" t="s">
        <v>317</v>
      </c>
      <c r="D202" s="115">
        <v>111082.54</v>
      </c>
      <c r="E202" s="115">
        <v>110140.92</v>
      </c>
      <c r="F202" s="116">
        <f t="shared" si="10"/>
        <v>0.99152324028600713</v>
      </c>
      <c r="G202" s="15">
        <v>111082540.39</v>
      </c>
      <c r="H202" s="15">
        <v>110140917.06999999</v>
      </c>
      <c r="I202" s="2">
        <f t="shared" si="8"/>
        <v>3.9000000106170774E-4</v>
      </c>
      <c r="J202" s="2">
        <f t="shared" si="9"/>
        <v>-2.9300000023795292E-3</v>
      </c>
    </row>
    <row r="203" spans="1:10" outlineLevel="1" x14ac:dyDescent="0.2">
      <c r="A203" s="21" t="s">
        <v>94</v>
      </c>
      <c r="B203" s="22" t="s">
        <v>63</v>
      </c>
      <c r="C203" s="114" t="s">
        <v>318</v>
      </c>
      <c r="D203" s="115">
        <f>D204</f>
        <v>133.80000000000001</v>
      </c>
      <c r="E203" s="115">
        <f>E204</f>
        <v>133.80000000000001</v>
      </c>
      <c r="F203" s="116">
        <f t="shared" si="10"/>
        <v>1</v>
      </c>
      <c r="G203" s="15">
        <v>133801</v>
      </c>
      <c r="H203" s="15">
        <v>133800.91</v>
      </c>
      <c r="I203" s="2">
        <f t="shared" ref="I203:I266" si="11">G203/1000-D203</f>
        <v>9.9999999997635314E-4</v>
      </c>
      <c r="J203" s="2">
        <f t="shared" ref="J203:J266" si="12">H203/1000-E203</f>
        <v>9.1000000000462933E-4</v>
      </c>
    </row>
    <row r="204" spans="1:10" outlineLevel="1" x14ac:dyDescent="0.2">
      <c r="A204" s="21" t="s">
        <v>96</v>
      </c>
      <c r="B204" s="22" t="s">
        <v>63</v>
      </c>
      <c r="C204" s="114" t="s">
        <v>319</v>
      </c>
      <c r="D204" s="115">
        <f>D205+D206+D207</f>
        <v>133.80000000000001</v>
      </c>
      <c r="E204" s="115">
        <f>E205+E206+E207</f>
        <v>133.80000000000001</v>
      </c>
      <c r="F204" s="116">
        <f t="shared" ref="F204:F267" si="13">E204/D204</f>
        <v>1</v>
      </c>
      <c r="G204" s="15">
        <v>133801</v>
      </c>
      <c r="H204" s="15">
        <v>133800.91</v>
      </c>
      <c r="I204" s="2">
        <f t="shared" si="11"/>
        <v>9.9999999997635314E-4</v>
      </c>
      <c r="J204" s="2">
        <f t="shared" si="12"/>
        <v>9.1000000000462933E-4</v>
      </c>
    </row>
    <row r="205" spans="1:10" ht="25.5" outlineLevel="1" x14ac:dyDescent="0.2">
      <c r="A205" s="21" t="s">
        <v>171</v>
      </c>
      <c r="B205" s="22" t="s">
        <v>63</v>
      </c>
      <c r="C205" s="114" t="s">
        <v>320</v>
      </c>
      <c r="D205" s="115">
        <v>55.32</v>
      </c>
      <c r="E205" s="115">
        <v>55.32</v>
      </c>
      <c r="F205" s="116">
        <f t="shared" si="13"/>
        <v>1</v>
      </c>
      <c r="G205" s="15">
        <v>55319.59</v>
      </c>
      <c r="H205" s="15">
        <v>55319.5</v>
      </c>
      <c r="I205" s="2">
        <f t="shared" si="11"/>
        <v>-4.100000000022419E-4</v>
      </c>
      <c r="J205" s="2">
        <f t="shared" si="12"/>
        <v>-5.0000000000238742E-4</v>
      </c>
    </row>
    <row r="206" spans="1:10" outlineLevel="1" x14ac:dyDescent="0.2">
      <c r="A206" s="21" t="s">
        <v>173</v>
      </c>
      <c r="B206" s="22" t="s">
        <v>63</v>
      </c>
      <c r="C206" s="114" t="s">
        <v>321</v>
      </c>
      <c r="D206" s="115">
        <v>17.95</v>
      </c>
      <c r="E206" s="115">
        <v>17.95</v>
      </c>
      <c r="F206" s="116">
        <f t="shared" si="13"/>
        <v>1</v>
      </c>
      <c r="G206" s="15">
        <v>17954.5</v>
      </c>
      <c r="H206" s="15">
        <v>17954.5</v>
      </c>
      <c r="I206" s="2">
        <f t="shared" si="11"/>
        <v>4.5000000000001705E-3</v>
      </c>
      <c r="J206" s="2">
        <f t="shared" si="12"/>
        <v>4.5000000000001705E-3</v>
      </c>
    </row>
    <row r="207" spans="1:10" outlineLevel="1" x14ac:dyDescent="0.2">
      <c r="A207" s="21" t="s">
        <v>98</v>
      </c>
      <c r="B207" s="22" t="s">
        <v>63</v>
      </c>
      <c r="C207" s="114" t="s">
        <v>322</v>
      </c>
      <c r="D207" s="115">
        <v>60.53</v>
      </c>
      <c r="E207" s="115">
        <v>60.53</v>
      </c>
      <c r="F207" s="116">
        <f t="shared" si="13"/>
        <v>1</v>
      </c>
      <c r="G207" s="15">
        <v>60526.91</v>
      </c>
      <c r="H207" s="15">
        <v>60526.91</v>
      </c>
      <c r="I207" s="2">
        <f t="shared" si="11"/>
        <v>-3.0900000000002592E-3</v>
      </c>
      <c r="J207" s="2">
        <f t="shared" si="12"/>
        <v>-3.0900000000002592E-3</v>
      </c>
    </row>
    <row r="208" spans="1:10" x14ac:dyDescent="0.2">
      <c r="A208" s="31" t="s">
        <v>323</v>
      </c>
      <c r="B208" s="32" t="s">
        <v>63</v>
      </c>
      <c r="C208" s="127" t="s">
        <v>324</v>
      </c>
      <c r="D208" s="112">
        <f>D209+D217+D231+D239+D245+D260</f>
        <v>322041.10000000009</v>
      </c>
      <c r="E208" s="112">
        <f>E209+E217+E231+E239+E245+E260</f>
        <v>304736.46999999997</v>
      </c>
      <c r="F208" s="113">
        <f t="shared" si="13"/>
        <v>0.94626577166703219</v>
      </c>
      <c r="G208" s="15">
        <v>322041102.88</v>
      </c>
      <c r="H208" s="15">
        <v>304736463.75999999</v>
      </c>
      <c r="I208" s="2">
        <f t="shared" si="11"/>
        <v>2.8799999272450805E-3</v>
      </c>
      <c r="J208" s="2">
        <f t="shared" si="12"/>
        <v>-6.2399999587796628E-3</v>
      </c>
    </row>
    <row r="209" spans="1:10" x14ac:dyDescent="0.2">
      <c r="A209" s="21" t="s">
        <v>325</v>
      </c>
      <c r="B209" s="22" t="s">
        <v>63</v>
      </c>
      <c r="C209" s="114" t="s">
        <v>326</v>
      </c>
      <c r="D209" s="115">
        <f>D210</f>
        <v>104646.84</v>
      </c>
      <c r="E209" s="115">
        <f>E210</f>
        <v>103511.78</v>
      </c>
      <c r="F209" s="116">
        <f t="shared" si="13"/>
        <v>0.98915342307517362</v>
      </c>
      <c r="G209" s="15">
        <v>104646846.88</v>
      </c>
      <c r="H209" s="15">
        <v>103511777.65000001</v>
      </c>
      <c r="I209" s="2">
        <f t="shared" si="11"/>
        <v>6.8800000008195639E-3</v>
      </c>
      <c r="J209" s="2">
        <f t="shared" si="12"/>
        <v>-2.3499999952036887E-3</v>
      </c>
    </row>
    <row r="210" spans="1:10" ht="38.25" outlineLevel="1" x14ac:dyDescent="0.2">
      <c r="A210" s="21" t="s">
        <v>149</v>
      </c>
      <c r="B210" s="22" t="s">
        <v>63</v>
      </c>
      <c r="C210" s="114" t="s">
        <v>327</v>
      </c>
      <c r="D210" s="115">
        <f>D211+D214</f>
        <v>104646.84</v>
      </c>
      <c r="E210" s="115">
        <f>E211+E214</f>
        <v>103511.78</v>
      </c>
      <c r="F210" s="116">
        <f t="shared" si="13"/>
        <v>0.98915342307517362</v>
      </c>
      <c r="G210" s="15">
        <v>104646846.88</v>
      </c>
      <c r="H210" s="15">
        <v>103511777.65000001</v>
      </c>
      <c r="I210" s="2">
        <f t="shared" si="11"/>
        <v>6.8800000008195639E-3</v>
      </c>
      <c r="J210" s="2">
        <f t="shared" si="12"/>
        <v>-2.3499999952036887E-3</v>
      </c>
    </row>
    <row r="211" spans="1:10" outlineLevel="1" x14ac:dyDescent="0.2">
      <c r="A211" s="21" t="s">
        <v>151</v>
      </c>
      <c r="B211" s="22" t="s">
        <v>63</v>
      </c>
      <c r="C211" s="114" t="s">
        <v>328</v>
      </c>
      <c r="D211" s="115">
        <f>D212+D213</f>
        <v>6790.59</v>
      </c>
      <c r="E211" s="115">
        <f>E212+E213</f>
        <v>5800.64</v>
      </c>
      <c r="F211" s="116">
        <f t="shared" si="13"/>
        <v>0.8542173802276386</v>
      </c>
      <c r="G211" s="15">
        <v>6790594.8799999999</v>
      </c>
      <c r="H211" s="15">
        <v>5800639</v>
      </c>
      <c r="I211" s="2">
        <f t="shared" si="11"/>
        <v>4.8799999995026155E-3</v>
      </c>
      <c r="J211" s="2">
        <f t="shared" si="12"/>
        <v>-1.0000000002037268E-3</v>
      </c>
    </row>
    <row r="212" spans="1:10" ht="63.75" outlineLevel="1" x14ac:dyDescent="0.2">
      <c r="A212" s="21" t="s">
        <v>245</v>
      </c>
      <c r="B212" s="22" t="s">
        <v>63</v>
      </c>
      <c r="C212" s="114" t="s">
        <v>329</v>
      </c>
      <c r="D212" s="115">
        <v>5171.93</v>
      </c>
      <c r="E212" s="115">
        <v>5171.93</v>
      </c>
      <c r="F212" s="116">
        <f t="shared" si="13"/>
        <v>1</v>
      </c>
      <c r="G212" s="15">
        <v>5171932</v>
      </c>
      <c r="H212" s="15">
        <v>5171932</v>
      </c>
      <c r="I212" s="2">
        <f t="shared" si="11"/>
        <v>1.9999999994979589E-3</v>
      </c>
      <c r="J212" s="2">
        <f t="shared" si="12"/>
        <v>1.9999999994979589E-3</v>
      </c>
    </row>
    <row r="213" spans="1:10" outlineLevel="1" x14ac:dyDescent="0.2">
      <c r="A213" s="21" t="s">
        <v>153</v>
      </c>
      <c r="B213" s="22" t="s">
        <v>63</v>
      </c>
      <c r="C213" s="114" t="s">
        <v>330</v>
      </c>
      <c r="D213" s="115">
        <v>1618.66</v>
      </c>
      <c r="E213" s="115">
        <v>628.71</v>
      </c>
      <c r="F213" s="116">
        <f t="shared" si="13"/>
        <v>0.38841387320376114</v>
      </c>
      <c r="G213" s="15">
        <v>1618662.88</v>
      </c>
      <c r="H213" s="15">
        <v>628707</v>
      </c>
      <c r="I213" s="2">
        <f t="shared" si="11"/>
        <v>2.8799999997772829E-3</v>
      </c>
      <c r="J213" s="2">
        <f t="shared" si="12"/>
        <v>-3.0000000000427463E-3</v>
      </c>
    </row>
    <row r="214" spans="1:10" outlineLevel="1" x14ac:dyDescent="0.2">
      <c r="A214" s="21" t="s">
        <v>155</v>
      </c>
      <c r="B214" s="22" t="s">
        <v>63</v>
      </c>
      <c r="C214" s="114" t="s">
        <v>331</v>
      </c>
      <c r="D214" s="115">
        <f>D215+D216</f>
        <v>97856.25</v>
      </c>
      <c r="E214" s="115">
        <f>E215+E216</f>
        <v>97711.14</v>
      </c>
      <c r="F214" s="116">
        <f t="shared" si="13"/>
        <v>0.99851711055757808</v>
      </c>
      <c r="G214" s="15">
        <v>97856252</v>
      </c>
      <c r="H214" s="15">
        <v>97711138.650000006</v>
      </c>
      <c r="I214" s="2">
        <f t="shared" si="11"/>
        <v>1.999999993131496E-3</v>
      </c>
      <c r="J214" s="2">
        <f t="shared" si="12"/>
        <v>-1.3499999913619831E-3</v>
      </c>
    </row>
    <row r="215" spans="1:10" ht="63.75" outlineLevel="1" x14ac:dyDescent="0.2">
      <c r="A215" s="21" t="s">
        <v>157</v>
      </c>
      <c r="B215" s="22" t="s">
        <v>63</v>
      </c>
      <c r="C215" s="114" t="s">
        <v>332</v>
      </c>
      <c r="D215" s="115">
        <v>90698.77</v>
      </c>
      <c r="E215" s="115">
        <v>90698.77</v>
      </c>
      <c r="F215" s="116">
        <f t="shared" si="13"/>
        <v>1</v>
      </c>
      <c r="G215" s="15">
        <v>90698773</v>
      </c>
      <c r="H215" s="15">
        <v>90698773</v>
      </c>
      <c r="I215" s="2">
        <f t="shared" si="11"/>
        <v>2.9999999969732016E-3</v>
      </c>
      <c r="J215" s="2">
        <f t="shared" si="12"/>
        <v>2.9999999969732016E-3</v>
      </c>
    </row>
    <row r="216" spans="1:10" ht="25.5" outlineLevel="1" x14ac:dyDescent="0.2">
      <c r="A216" s="21" t="s">
        <v>159</v>
      </c>
      <c r="B216" s="22" t="s">
        <v>63</v>
      </c>
      <c r="C216" s="114" t="s">
        <v>333</v>
      </c>
      <c r="D216" s="115">
        <v>7157.48</v>
      </c>
      <c r="E216" s="115">
        <v>7012.37</v>
      </c>
      <c r="F216" s="116">
        <f t="shared" si="13"/>
        <v>0.97972610471842048</v>
      </c>
      <c r="G216" s="15">
        <v>7157479</v>
      </c>
      <c r="H216" s="15">
        <v>7012365.6500000004</v>
      </c>
      <c r="I216" s="2">
        <f t="shared" si="11"/>
        <v>-9.9999999929423211E-4</v>
      </c>
      <c r="J216" s="2">
        <f t="shared" si="12"/>
        <v>-4.3499999992491212E-3</v>
      </c>
    </row>
    <row r="217" spans="1:10" x14ac:dyDescent="0.2">
      <c r="A217" s="21" t="s">
        <v>334</v>
      </c>
      <c r="B217" s="22" t="s">
        <v>63</v>
      </c>
      <c r="C217" s="114" t="s">
        <v>335</v>
      </c>
      <c r="D217" s="115">
        <f>D218+D221+D228</f>
        <v>165625.69</v>
      </c>
      <c r="E217" s="115">
        <f>E218+E221+E228</f>
        <v>150164.49</v>
      </c>
      <c r="F217" s="116">
        <f t="shared" si="13"/>
        <v>0.90664974739124093</v>
      </c>
      <c r="G217" s="15">
        <v>165625685.09999999</v>
      </c>
      <c r="H217" s="15">
        <v>150164483.86000001</v>
      </c>
      <c r="I217" s="2">
        <f t="shared" si="11"/>
        <v>-4.8999999999068677E-3</v>
      </c>
      <c r="J217" s="2">
        <f t="shared" si="12"/>
        <v>-6.1399999831337482E-3</v>
      </c>
    </row>
    <row r="218" spans="1:10" ht="25.5" outlineLevel="1" x14ac:dyDescent="0.2">
      <c r="A218" s="21" t="s">
        <v>78</v>
      </c>
      <c r="B218" s="22" t="s">
        <v>63</v>
      </c>
      <c r="C218" s="114" t="s">
        <v>336</v>
      </c>
      <c r="D218" s="115">
        <f>D219</f>
        <v>2018.8</v>
      </c>
      <c r="E218" s="115">
        <f>E219</f>
        <v>2018.8</v>
      </c>
      <c r="F218" s="116">
        <f t="shared" si="13"/>
        <v>1</v>
      </c>
      <c r="G218" s="15">
        <v>2018801.11</v>
      </c>
      <c r="H218" s="15">
        <v>2018794.5</v>
      </c>
      <c r="I218" s="2">
        <f t="shared" si="11"/>
        <v>1.1100000001533772E-3</v>
      </c>
      <c r="J218" s="2">
        <f t="shared" si="12"/>
        <v>-5.4999999999836291E-3</v>
      </c>
    </row>
    <row r="219" spans="1:10" ht="38.25" outlineLevel="1" x14ac:dyDescent="0.2">
      <c r="A219" s="21" t="s">
        <v>80</v>
      </c>
      <c r="B219" s="22" t="s">
        <v>63</v>
      </c>
      <c r="C219" s="114" t="s">
        <v>337</v>
      </c>
      <c r="D219" s="115">
        <f>D220</f>
        <v>2018.8</v>
      </c>
      <c r="E219" s="115">
        <f>E220</f>
        <v>2018.8</v>
      </c>
      <c r="F219" s="116">
        <f t="shared" si="13"/>
        <v>1</v>
      </c>
      <c r="G219" s="15">
        <v>2018801.11</v>
      </c>
      <c r="H219" s="15">
        <v>2018794.5</v>
      </c>
      <c r="I219" s="2">
        <f t="shared" si="11"/>
        <v>1.1100000001533772E-3</v>
      </c>
      <c r="J219" s="2">
        <f t="shared" si="12"/>
        <v>-5.4999999999836291E-3</v>
      </c>
    </row>
    <row r="220" spans="1:10" outlineLevel="1" x14ac:dyDescent="0.2">
      <c r="A220" s="21" t="s">
        <v>82</v>
      </c>
      <c r="B220" s="22" t="s">
        <v>63</v>
      </c>
      <c r="C220" s="114" t="s">
        <v>338</v>
      </c>
      <c r="D220" s="115">
        <v>2018.8</v>
      </c>
      <c r="E220" s="115">
        <v>2018.8</v>
      </c>
      <c r="F220" s="116">
        <f t="shared" si="13"/>
        <v>1</v>
      </c>
      <c r="G220" s="15">
        <v>2018801.11</v>
      </c>
      <c r="H220" s="15">
        <v>2018794.5</v>
      </c>
      <c r="I220" s="2">
        <f t="shared" si="11"/>
        <v>1.1100000001533772E-3</v>
      </c>
      <c r="J220" s="2">
        <f t="shared" si="12"/>
        <v>-5.4999999999836291E-3</v>
      </c>
    </row>
    <row r="221" spans="1:10" ht="38.25" outlineLevel="1" x14ac:dyDescent="0.2">
      <c r="A221" s="21" t="s">
        <v>149</v>
      </c>
      <c r="B221" s="22" t="s">
        <v>63</v>
      </c>
      <c r="C221" s="114" t="s">
        <v>339</v>
      </c>
      <c r="D221" s="115">
        <f>D222+D225</f>
        <v>162766.41</v>
      </c>
      <c r="E221" s="115">
        <f>E222+E225</f>
        <v>147439.88</v>
      </c>
      <c r="F221" s="116">
        <f t="shared" si="13"/>
        <v>0.90583726703808243</v>
      </c>
      <c r="G221" s="15">
        <v>162766403.99000001</v>
      </c>
      <c r="H221" s="15">
        <v>147439881.36000001</v>
      </c>
      <c r="I221" s="2">
        <f t="shared" si="11"/>
        <v>-6.0099999827798456E-3</v>
      </c>
      <c r="J221" s="2">
        <f t="shared" si="12"/>
        <v>1.3600000238511711E-3</v>
      </c>
    </row>
    <row r="222" spans="1:10" outlineLevel="1" x14ac:dyDescent="0.2">
      <c r="A222" s="21" t="s">
        <v>151</v>
      </c>
      <c r="B222" s="22" t="s">
        <v>63</v>
      </c>
      <c r="C222" s="114" t="s">
        <v>340</v>
      </c>
      <c r="D222" s="115">
        <f>D223+D224</f>
        <v>36408.509999999995</v>
      </c>
      <c r="E222" s="115">
        <f>E223+E224</f>
        <v>24799.78</v>
      </c>
      <c r="F222" s="116">
        <f t="shared" si="13"/>
        <v>0.68115338968828998</v>
      </c>
      <c r="G222" s="15">
        <v>36408506.119999997</v>
      </c>
      <c r="H222" s="15">
        <v>24799783.710000001</v>
      </c>
      <c r="I222" s="2">
        <f t="shared" si="11"/>
        <v>-3.8799999965704046E-3</v>
      </c>
      <c r="J222" s="2">
        <f t="shared" si="12"/>
        <v>3.7100000008649658E-3</v>
      </c>
    </row>
    <row r="223" spans="1:10" ht="63.75" outlineLevel="1" x14ac:dyDescent="0.2">
      <c r="A223" s="21" t="s">
        <v>245</v>
      </c>
      <c r="B223" s="22" t="s">
        <v>63</v>
      </c>
      <c r="C223" s="114" t="s">
        <v>341</v>
      </c>
      <c r="D223" s="115">
        <v>12233.14</v>
      </c>
      <c r="E223" s="115">
        <v>12233.14</v>
      </c>
      <c r="F223" s="116">
        <f t="shared" si="13"/>
        <v>1</v>
      </c>
      <c r="G223" s="15">
        <v>12233140</v>
      </c>
      <c r="H223" s="15">
        <v>12233140</v>
      </c>
      <c r="I223" s="2">
        <f t="shared" si="11"/>
        <v>0</v>
      </c>
      <c r="J223" s="2">
        <f t="shared" si="12"/>
        <v>0</v>
      </c>
    </row>
    <row r="224" spans="1:10" outlineLevel="1" x14ac:dyDescent="0.2">
      <c r="A224" s="21" t="s">
        <v>153</v>
      </c>
      <c r="B224" s="22" t="s">
        <v>63</v>
      </c>
      <c r="C224" s="114" t="s">
        <v>342</v>
      </c>
      <c r="D224" s="115">
        <v>24175.37</v>
      </c>
      <c r="E224" s="115">
        <v>12566.64</v>
      </c>
      <c r="F224" s="116">
        <f t="shared" si="13"/>
        <v>0.51981169264420768</v>
      </c>
      <c r="G224" s="15">
        <v>24175366.120000001</v>
      </c>
      <c r="H224" s="15">
        <v>12566643.710000001</v>
      </c>
      <c r="I224" s="2">
        <f t="shared" si="11"/>
        <v>-3.8799999965704046E-3</v>
      </c>
      <c r="J224" s="2">
        <f t="shared" si="12"/>
        <v>3.7100000008649658E-3</v>
      </c>
    </row>
    <row r="225" spans="1:10" outlineLevel="1" x14ac:dyDescent="0.2">
      <c r="A225" s="21" t="s">
        <v>155</v>
      </c>
      <c r="B225" s="22" t="s">
        <v>63</v>
      </c>
      <c r="C225" s="114" t="s">
        <v>343</v>
      </c>
      <c r="D225" s="115">
        <f>D226+D227</f>
        <v>126357.90000000001</v>
      </c>
      <c r="E225" s="115">
        <f>E226+E227</f>
        <v>122640.1</v>
      </c>
      <c r="F225" s="116">
        <f t="shared" si="13"/>
        <v>0.97057722548412084</v>
      </c>
      <c r="G225" s="15">
        <v>126357897.87</v>
      </c>
      <c r="H225" s="15">
        <v>122640097.65000001</v>
      </c>
      <c r="I225" s="2">
        <f t="shared" si="11"/>
        <v>-2.1300000080373138E-3</v>
      </c>
      <c r="J225" s="2">
        <f t="shared" si="12"/>
        <v>-2.3499999952036887E-3</v>
      </c>
    </row>
    <row r="226" spans="1:10" ht="63.75" outlineLevel="1" x14ac:dyDescent="0.2">
      <c r="A226" s="21" t="s">
        <v>157</v>
      </c>
      <c r="B226" s="22" t="s">
        <v>63</v>
      </c>
      <c r="C226" s="114" t="s">
        <v>344</v>
      </c>
      <c r="D226" s="115">
        <v>90736.71</v>
      </c>
      <c r="E226" s="115">
        <v>90736.71</v>
      </c>
      <c r="F226" s="116">
        <f t="shared" si="13"/>
        <v>1</v>
      </c>
      <c r="G226" s="15">
        <v>90736710</v>
      </c>
      <c r="H226" s="15">
        <v>90736710</v>
      </c>
      <c r="I226" s="2">
        <f t="shared" si="11"/>
        <v>0</v>
      </c>
      <c r="J226" s="2">
        <f t="shared" si="12"/>
        <v>0</v>
      </c>
    </row>
    <row r="227" spans="1:10" ht="25.5" outlineLevel="1" x14ac:dyDescent="0.2">
      <c r="A227" s="21" t="s">
        <v>159</v>
      </c>
      <c r="B227" s="22" t="s">
        <v>63</v>
      </c>
      <c r="C227" s="114" t="s">
        <v>345</v>
      </c>
      <c r="D227" s="115">
        <v>35621.19</v>
      </c>
      <c r="E227" s="115">
        <v>31903.39</v>
      </c>
      <c r="F227" s="116">
        <f t="shared" si="13"/>
        <v>0.89562953960830616</v>
      </c>
      <c r="G227" s="15">
        <v>35621187.869999997</v>
      </c>
      <c r="H227" s="15">
        <v>31903387.649999999</v>
      </c>
      <c r="I227" s="2">
        <f t="shared" si="11"/>
        <v>-2.1300000080373138E-3</v>
      </c>
      <c r="J227" s="2">
        <f t="shared" si="12"/>
        <v>-2.3500000024796464E-3</v>
      </c>
    </row>
    <row r="228" spans="1:10" outlineLevel="1" x14ac:dyDescent="0.2">
      <c r="A228" s="21" t="s">
        <v>94</v>
      </c>
      <c r="B228" s="22" t="s">
        <v>63</v>
      </c>
      <c r="C228" s="114" t="s">
        <v>346</v>
      </c>
      <c r="D228" s="115">
        <f>D229</f>
        <v>840.48</v>
      </c>
      <c r="E228" s="115">
        <f>E229</f>
        <v>705.81</v>
      </c>
      <c r="F228" s="116">
        <f t="shared" si="13"/>
        <v>0.83977013135351219</v>
      </c>
      <c r="G228" s="15">
        <v>840480</v>
      </c>
      <c r="H228" s="15">
        <v>705808</v>
      </c>
      <c r="I228" s="2">
        <f t="shared" si="11"/>
        <v>0</v>
      </c>
      <c r="J228" s="2">
        <f t="shared" si="12"/>
        <v>-1.9999999999527063E-3</v>
      </c>
    </row>
    <row r="229" spans="1:10" ht="51" outlineLevel="1" x14ac:dyDescent="0.2">
      <c r="A229" s="21" t="s">
        <v>162</v>
      </c>
      <c r="B229" s="22" t="s">
        <v>63</v>
      </c>
      <c r="C229" s="114" t="s">
        <v>347</v>
      </c>
      <c r="D229" s="115">
        <f>D230</f>
        <v>840.48</v>
      </c>
      <c r="E229" s="115">
        <f>E230</f>
        <v>705.81</v>
      </c>
      <c r="F229" s="116">
        <f t="shared" si="13"/>
        <v>0.83977013135351219</v>
      </c>
      <c r="G229" s="15">
        <v>840480</v>
      </c>
      <c r="H229" s="15">
        <v>705808</v>
      </c>
      <c r="I229" s="2">
        <f t="shared" si="11"/>
        <v>0</v>
      </c>
      <c r="J229" s="2">
        <f t="shared" si="12"/>
        <v>-1.9999999999527063E-3</v>
      </c>
    </row>
    <row r="230" spans="1:10" ht="63.75" outlineLevel="1" x14ac:dyDescent="0.2">
      <c r="A230" s="21" t="s">
        <v>164</v>
      </c>
      <c r="B230" s="22" t="s">
        <v>63</v>
      </c>
      <c r="C230" s="114" t="s">
        <v>348</v>
      </c>
      <c r="D230" s="115">
        <v>840.48</v>
      </c>
      <c r="E230" s="115">
        <v>705.81</v>
      </c>
      <c r="F230" s="116">
        <f t="shared" si="13"/>
        <v>0.83977013135351219</v>
      </c>
      <c r="G230" s="15">
        <v>840480</v>
      </c>
      <c r="H230" s="15">
        <v>705808</v>
      </c>
      <c r="I230" s="2">
        <f t="shared" si="11"/>
        <v>0</v>
      </c>
      <c r="J230" s="2">
        <f t="shared" si="12"/>
        <v>-1.9999999999527063E-3</v>
      </c>
    </row>
    <row r="231" spans="1:10" x14ac:dyDescent="0.2">
      <c r="A231" s="21" t="s">
        <v>349</v>
      </c>
      <c r="B231" s="22" t="s">
        <v>63</v>
      </c>
      <c r="C231" s="114" t="s">
        <v>350</v>
      </c>
      <c r="D231" s="115">
        <f>D232</f>
        <v>44158.020000000004</v>
      </c>
      <c r="E231" s="115">
        <f>E232</f>
        <v>43997.79</v>
      </c>
      <c r="F231" s="116">
        <f t="shared" si="13"/>
        <v>0.99637144056730798</v>
      </c>
      <c r="G231" s="15">
        <v>44158021.200000003</v>
      </c>
      <c r="H231" s="15">
        <v>43997795.079999998</v>
      </c>
      <c r="I231" s="2">
        <f t="shared" si="11"/>
        <v>1.1999999987892807E-3</v>
      </c>
      <c r="J231" s="2">
        <f t="shared" si="12"/>
        <v>5.0799999953596853E-3</v>
      </c>
    </row>
    <row r="232" spans="1:10" ht="38.25" outlineLevel="1" x14ac:dyDescent="0.2">
      <c r="A232" s="21" t="s">
        <v>149</v>
      </c>
      <c r="B232" s="22" t="s">
        <v>63</v>
      </c>
      <c r="C232" s="114" t="s">
        <v>351</v>
      </c>
      <c r="D232" s="115">
        <f>D233+D236</f>
        <v>44158.020000000004</v>
      </c>
      <c r="E232" s="115">
        <f>E233+E236</f>
        <v>43997.79</v>
      </c>
      <c r="F232" s="116">
        <f t="shared" si="13"/>
        <v>0.99637144056730798</v>
      </c>
      <c r="G232" s="15">
        <v>44158021.200000003</v>
      </c>
      <c r="H232" s="15">
        <v>43997795.079999998</v>
      </c>
      <c r="I232" s="2">
        <f t="shared" si="11"/>
        <v>1.1999999987892807E-3</v>
      </c>
      <c r="J232" s="2">
        <f t="shared" si="12"/>
        <v>5.0799999953596853E-3</v>
      </c>
    </row>
    <row r="233" spans="1:10" outlineLevel="1" x14ac:dyDescent="0.2">
      <c r="A233" s="21" t="s">
        <v>151</v>
      </c>
      <c r="B233" s="22" t="s">
        <v>63</v>
      </c>
      <c r="C233" s="114" t="s">
        <v>352</v>
      </c>
      <c r="D233" s="115">
        <f>D234+D235</f>
        <v>34574.450000000004</v>
      </c>
      <c r="E233" s="115">
        <f>E234+E235</f>
        <v>34437.660000000003</v>
      </c>
      <c r="F233" s="116">
        <f t="shared" si="13"/>
        <v>0.9960436102381961</v>
      </c>
      <c r="G233" s="15">
        <v>34574450.200000003</v>
      </c>
      <c r="H233" s="15">
        <v>34437660.079999998</v>
      </c>
      <c r="I233" s="2">
        <f t="shared" si="11"/>
        <v>2.0000000222353265E-4</v>
      </c>
      <c r="J233" s="2">
        <f t="shared" si="12"/>
        <v>7.9999997979030013E-5</v>
      </c>
    </row>
    <row r="234" spans="1:10" ht="63.75" outlineLevel="1" x14ac:dyDescent="0.2">
      <c r="A234" s="21" t="s">
        <v>245</v>
      </c>
      <c r="B234" s="22" t="s">
        <v>63</v>
      </c>
      <c r="C234" s="114" t="s">
        <v>353</v>
      </c>
      <c r="D234" s="115">
        <v>32556.9</v>
      </c>
      <c r="E234" s="115">
        <v>32556.9</v>
      </c>
      <c r="F234" s="116">
        <f t="shared" si="13"/>
        <v>1</v>
      </c>
      <c r="G234" s="15">
        <v>32556904</v>
      </c>
      <c r="H234" s="15">
        <v>32556904</v>
      </c>
      <c r="I234" s="2">
        <f t="shared" si="11"/>
        <v>3.9999999971769284E-3</v>
      </c>
      <c r="J234" s="2">
        <f t="shared" si="12"/>
        <v>3.9999999971769284E-3</v>
      </c>
    </row>
    <row r="235" spans="1:10" outlineLevel="1" x14ac:dyDescent="0.2">
      <c r="A235" s="21" t="s">
        <v>153</v>
      </c>
      <c r="B235" s="22" t="s">
        <v>63</v>
      </c>
      <c r="C235" s="114" t="s">
        <v>354</v>
      </c>
      <c r="D235" s="115">
        <v>2017.55</v>
      </c>
      <c r="E235" s="115">
        <v>1880.76</v>
      </c>
      <c r="F235" s="116">
        <f t="shared" si="13"/>
        <v>0.93219994547842677</v>
      </c>
      <c r="G235" s="15">
        <v>2017546.2</v>
      </c>
      <c r="H235" s="15">
        <v>1880756.08</v>
      </c>
      <c r="I235" s="2">
        <f t="shared" si="11"/>
        <v>-3.7999999999556167E-3</v>
      </c>
      <c r="J235" s="2">
        <f t="shared" si="12"/>
        <v>-3.9199999998800195E-3</v>
      </c>
    </row>
    <row r="236" spans="1:10" outlineLevel="1" x14ac:dyDescent="0.2">
      <c r="A236" s="21" t="s">
        <v>155</v>
      </c>
      <c r="B236" s="22" t="s">
        <v>63</v>
      </c>
      <c r="C236" s="114" t="s">
        <v>355</v>
      </c>
      <c r="D236" s="115">
        <f>D237+D238</f>
        <v>9583.57</v>
      </c>
      <c r="E236" s="115">
        <f>E237+E238</f>
        <v>9560.1299999999992</v>
      </c>
      <c r="F236" s="116">
        <f t="shared" si="13"/>
        <v>0.99755414735844783</v>
      </c>
      <c r="G236" s="15">
        <v>9583571</v>
      </c>
      <c r="H236" s="15">
        <v>9560135</v>
      </c>
      <c r="I236" s="2">
        <f t="shared" si="11"/>
        <v>1.0000000002037268E-3</v>
      </c>
      <c r="J236" s="2">
        <f t="shared" si="12"/>
        <v>5.0000000010186341E-3</v>
      </c>
    </row>
    <row r="237" spans="1:10" ht="63.75" outlineLevel="1" x14ac:dyDescent="0.2">
      <c r="A237" s="21" t="s">
        <v>157</v>
      </c>
      <c r="B237" s="22" t="s">
        <v>63</v>
      </c>
      <c r="C237" s="114" t="s">
        <v>356</v>
      </c>
      <c r="D237" s="115">
        <v>9396.08</v>
      </c>
      <c r="E237" s="115">
        <v>9396.08</v>
      </c>
      <c r="F237" s="116">
        <f t="shared" si="13"/>
        <v>1</v>
      </c>
      <c r="G237" s="15">
        <v>9396083</v>
      </c>
      <c r="H237" s="15">
        <v>9396083</v>
      </c>
      <c r="I237" s="2">
        <f t="shared" si="11"/>
        <v>3.0000000006111804E-3</v>
      </c>
      <c r="J237" s="2">
        <f t="shared" si="12"/>
        <v>3.0000000006111804E-3</v>
      </c>
    </row>
    <row r="238" spans="1:10" ht="25.5" outlineLevel="1" x14ac:dyDescent="0.2">
      <c r="A238" s="21" t="s">
        <v>159</v>
      </c>
      <c r="B238" s="22" t="s">
        <v>63</v>
      </c>
      <c r="C238" s="114" t="s">
        <v>357</v>
      </c>
      <c r="D238" s="115">
        <v>187.49</v>
      </c>
      <c r="E238" s="115">
        <v>164.05</v>
      </c>
      <c r="F238" s="116">
        <f t="shared" si="13"/>
        <v>0.87497999893327649</v>
      </c>
      <c r="G238" s="15">
        <v>187488</v>
      </c>
      <c r="H238" s="15">
        <v>164052</v>
      </c>
      <c r="I238" s="2">
        <f t="shared" si="11"/>
        <v>-2.0000000000095497E-3</v>
      </c>
      <c r="J238" s="2">
        <f t="shared" si="12"/>
        <v>1.999999999981128E-3</v>
      </c>
    </row>
    <row r="239" spans="1:10" ht="25.5" x14ac:dyDescent="0.2">
      <c r="A239" s="21" t="s">
        <v>358</v>
      </c>
      <c r="B239" s="22" t="s">
        <v>63</v>
      </c>
      <c r="C239" s="114" t="s">
        <v>359</v>
      </c>
      <c r="D239" s="115">
        <f>D240</f>
        <v>205.21</v>
      </c>
      <c r="E239" s="115">
        <f>E240</f>
        <v>44.45</v>
      </c>
      <c r="F239" s="116">
        <f t="shared" si="13"/>
        <v>0.21660737780809902</v>
      </c>
      <c r="G239" s="15">
        <v>205210</v>
      </c>
      <c r="H239" s="15">
        <v>44450</v>
      </c>
      <c r="I239" s="2">
        <f t="shared" si="11"/>
        <v>0</v>
      </c>
      <c r="J239" s="2">
        <f t="shared" si="12"/>
        <v>0</v>
      </c>
    </row>
    <row r="240" spans="1:10" ht="38.25" outlineLevel="1" x14ac:dyDescent="0.2">
      <c r="A240" s="21" t="s">
        <v>149</v>
      </c>
      <c r="B240" s="22" t="s">
        <v>63</v>
      </c>
      <c r="C240" s="114" t="s">
        <v>360</v>
      </c>
      <c r="D240" s="115">
        <f>D241+D243</f>
        <v>205.21</v>
      </c>
      <c r="E240" s="115">
        <f>E241+E243</f>
        <v>44.45</v>
      </c>
      <c r="F240" s="116">
        <f t="shared" si="13"/>
        <v>0.21660737780809902</v>
      </c>
      <c r="G240" s="15">
        <v>205210</v>
      </c>
      <c r="H240" s="15">
        <v>44450</v>
      </c>
      <c r="I240" s="2">
        <f t="shared" si="11"/>
        <v>0</v>
      </c>
      <c r="J240" s="2">
        <f t="shared" si="12"/>
        <v>0</v>
      </c>
    </row>
    <row r="241" spans="1:10" outlineLevel="1" x14ac:dyDescent="0.2">
      <c r="A241" s="21" t="s">
        <v>151</v>
      </c>
      <c r="B241" s="22" t="s">
        <v>63</v>
      </c>
      <c r="C241" s="114" t="s">
        <v>361</v>
      </c>
      <c r="D241" s="115">
        <f>D242</f>
        <v>116.9</v>
      </c>
      <c r="E241" s="115">
        <f>E242</f>
        <v>44.45</v>
      </c>
      <c r="F241" s="116">
        <f t="shared" si="13"/>
        <v>0.38023952095808383</v>
      </c>
      <c r="G241" s="15">
        <v>116900</v>
      </c>
      <c r="H241" s="15">
        <v>44450</v>
      </c>
      <c r="I241" s="2">
        <f t="shared" si="11"/>
        <v>0</v>
      </c>
      <c r="J241" s="2">
        <f t="shared" si="12"/>
        <v>0</v>
      </c>
    </row>
    <row r="242" spans="1:10" outlineLevel="1" x14ac:dyDescent="0.2">
      <c r="A242" s="21" t="s">
        <v>153</v>
      </c>
      <c r="B242" s="22" t="s">
        <v>63</v>
      </c>
      <c r="C242" s="114" t="s">
        <v>362</v>
      </c>
      <c r="D242" s="115">
        <v>116.9</v>
      </c>
      <c r="E242" s="115">
        <v>44.45</v>
      </c>
      <c r="F242" s="116">
        <f t="shared" si="13"/>
        <v>0.38023952095808383</v>
      </c>
      <c r="G242" s="15">
        <v>116900</v>
      </c>
      <c r="H242" s="15">
        <v>44450</v>
      </c>
      <c r="I242" s="2">
        <f t="shared" si="11"/>
        <v>0</v>
      </c>
      <c r="J242" s="2">
        <f t="shared" si="12"/>
        <v>0</v>
      </c>
    </row>
    <row r="243" spans="1:10" outlineLevel="1" x14ac:dyDescent="0.2">
      <c r="A243" s="21" t="s">
        <v>155</v>
      </c>
      <c r="B243" s="22" t="s">
        <v>63</v>
      </c>
      <c r="C243" s="114" t="s">
        <v>363</v>
      </c>
      <c r="D243" s="115">
        <f>D244</f>
        <v>88.31</v>
      </c>
      <c r="E243" s="115">
        <f>E244</f>
        <v>0</v>
      </c>
      <c r="F243" s="116">
        <f t="shared" si="13"/>
        <v>0</v>
      </c>
      <c r="G243" s="15">
        <v>88310</v>
      </c>
      <c r="H243" s="15" t="s">
        <v>17</v>
      </c>
      <c r="I243" s="2">
        <f t="shared" si="11"/>
        <v>0</v>
      </c>
      <c r="J243" s="2" t="e">
        <f t="shared" si="12"/>
        <v>#VALUE!</v>
      </c>
    </row>
    <row r="244" spans="1:10" ht="25.5" outlineLevel="1" x14ac:dyDescent="0.2">
      <c r="A244" s="21" t="s">
        <v>159</v>
      </c>
      <c r="B244" s="22" t="s">
        <v>63</v>
      </c>
      <c r="C244" s="114" t="s">
        <v>364</v>
      </c>
      <c r="D244" s="115">
        <v>88.31</v>
      </c>
      <c r="E244" s="115">
        <v>0</v>
      </c>
      <c r="F244" s="116">
        <f t="shared" si="13"/>
        <v>0</v>
      </c>
      <c r="G244" s="15">
        <v>88310</v>
      </c>
      <c r="H244" s="15" t="s">
        <v>17</v>
      </c>
      <c r="I244" s="2">
        <f t="shared" si="11"/>
        <v>0</v>
      </c>
      <c r="J244" s="2" t="e">
        <f t="shared" si="12"/>
        <v>#VALUE!</v>
      </c>
    </row>
    <row r="245" spans="1:10" x14ac:dyDescent="0.2">
      <c r="A245" s="21" t="s">
        <v>365</v>
      </c>
      <c r="B245" s="22" t="s">
        <v>63</v>
      </c>
      <c r="C245" s="114" t="s">
        <v>366</v>
      </c>
      <c r="D245" s="115">
        <f>D246+D249+D252+D255</f>
        <v>6991.3399999999992</v>
      </c>
      <c r="E245" s="115">
        <f>E246+E249+E252+E255</f>
        <v>6716.2999999999993</v>
      </c>
      <c r="F245" s="116">
        <f t="shared" si="13"/>
        <v>0.96065990210746433</v>
      </c>
      <c r="G245" s="15">
        <v>6991339.7000000002</v>
      </c>
      <c r="H245" s="15">
        <v>6716297.6100000003</v>
      </c>
      <c r="I245" s="2">
        <f t="shared" si="11"/>
        <v>-2.9999999878782546E-4</v>
      </c>
      <c r="J245" s="2">
        <f t="shared" si="12"/>
        <v>-2.3899999987406773E-3</v>
      </c>
    </row>
    <row r="246" spans="1:10" ht="63.75" outlineLevel="1" x14ac:dyDescent="0.2">
      <c r="A246" s="21" t="s">
        <v>68</v>
      </c>
      <c r="B246" s="22" t="s">
        <v>63</v>
      </c>
      <c r="C246" s="114" t="s">
        <v>367</v>
      </c>
      <c r="D246" s="115">
        <f>D247</f>
        <v>150</v>
      </c>
      <c r="E246" s="115">
        <f>E247</f>
        <v>149.85</v>
      </c>
      <c r="F246" s="116">
        <f t="shared" si="13"/>
        <v>0.999</v>
      </c>
      <c r="G246" s="15">
        <v>150000</v>
      </c>
      <c r="H246" s="15">
        <v>149847</v>
      </c>
      <c r="I246" s="2">
        <f t="shared" si="11"/>
        <v>0</v>
      </c>
      <c r="J246" s="2">
        <f t="shared" si="12"/>
        <v>-2.9999999999859028E-3</v>
      </c>
    </row>
    <row r="247" spans="1:10" ht="25.5" outlineLevel="1" x14ac:dyDescent="0.2">
      <c r="A247" s="21" t="s">
        <v>125</v>
      </c>
      <c r="B247" s="22" t="s">
        <v>63</v>
      </c>
      <c r="C247" s="114" t="s">
        <v>368</v>
      </c>
      <c r="D247" s="115">
        <f>D248</f>
        <v>150</v>
      </c>
      <c r="E247" s="115">
        <f>E248</f>
        <v>149.85</v>
      </c>
      <c r="F247" s="116">
        <f t="shared" si="13"/>
        <v>0.999</v>
      </c>
      <c r="G247" s="15">
        <v>150000</v>
      </c>
      <c r="H247" s="15">
        <v>149847</v>
      </c>
      <c r="I247" s="2">
        <f t="shared" si="11"/>
        <v>0</v>
      </c>
      <c r="J247" s="2">
        <f t="shared" si="12"/>
        <v>-2.9999999999859028E-3</v>
      </c>
    </row>
    <row r="248" spans="1:10" ht="51" outlineLevel="1" x14ac:dyDescent="0.2">
      <c r="A248" s="21" t="s">
        <v>369</v>
      </c>
      <c r="B248" s="22" t="s">
        <v>63</v>
      </c>
      <c r="C248" s="114" t="s">
        <v>370</v>
      </c>
      <c r="D248" s="115">
        <v>150</v>
      </c>
      <c r="E248" s="115">
        <v>149.85</v>
      </c>
      <c r="F248" s="116">
        <f t="shared" si="13"/>
        <v>0.999</v>
      </c>
      <c r="G248" s="15">
        <v>150000</v>
      </c>
      <c r="H248" s="15">
        <v>149847</v>
      </c>
      <c r="I248" s="2">
        <f t="shared" si="11"/>
        <v>0</v>
      </c>
      <c r="J248" s="2">
        <f t="shared" si="12"/>
        <v>-2.9999999999859028E-3</v>
      </c>
    </row>
    <row r="249" spans="1:10" ht="25.5" outlineLevel="1" x14ac:dyDescent="0.2">
      <c r="A249" s="21" t="s">
        <v>78</v>
      </c>
      <c r="B249" s="22" t="s">
        <v>63</v>
      </c>
      <c r="C249" s="114" t="s">
        <v>371</v>
      </c>
      <c r="D249" s="115">
        <f>D250</f>
        <v>115</v>
      </c>
      <c r="E249" s="115">
        <f>E250</f>
        <v>115</v>
      </c>
      <c r="F249" s="116">
        <f t="shared" si="13"/>
        <v>1</v>
      </c>
      <c r="G249" s="15">
        <v>115000</v>
      </c>
      <c r="H249" s="15">
        <v>115000</v>
      </c>
      <c r="I249" s="2">
        <f t="shared" si="11"/>
        <v>0</v>
      </c>
      <c r="J249" s="2">
        <f t="shared" si="12"/>
        <v>0</v>
      </c>
    </row>
    <row r="250" spans="1:10" ht="38.25" outlineLevel="1" x14ac:dyDescent="0.2">
      <c r="A250" s="21" t="s">
        <v>80</v>
      </c>
      <c r="B250" s="22" t="s">
        <v>63</v>
      </c>
      <c r="C250" s="114" t="s">
        <v>372</v>
      </c>
      <c r="D250" s="115">
        <f>D251</f>
        <v>115</v>
      </c>
      <c r="E250" s="115">
        <f>E251</f>
        <v>115</v>
      </c>
      <c r="F250" s="116">
        <f t="shared" si="13"/>
        <v>1</v>
      </c>
      <c r="G250" s="15">
        <v>115000</v>
      </c>
      <c r="H250" s="15">
        <v>115000</v>
      </c>
      <c r="I250" s="2">
        <f t="shared" si="11"/>
        <v>0</v>
      </c>
      <c r="J250" s="2">
        <f t="shared" si="12"/>
        <v>0</v>
      </c>
    </row>
    <row r="251" spans="1:10" outlineLevel="1" x14ac:dyDescent="0.2">
      <c r="A251" s="21" t="s">
        <v>82</v>
      </c>
      <c r="B251" s="22" t="s">
        <v>63</v>
      </c>
      <c r="C251" s="114" t="s">
        <v>373</v>
      </c>
      <c r="D251" s="115">
        <v>115</v>
      </c>
      <c r="E251" s="115">
        <v>115</v>
      </c>
      <c r="F251" s="116">
        <f t="shared" si="13"/>
        <v>1</v>
      </c>
      <c r="G251" s="15">
        <v>115000</v>
      </c>
      <c r="H251" s="15">
        <v>115000</v>
      </c>
      <c r="I251" s="2">
        <f t="shared" si="11"/>
        <v>0</v>
      </c>
      <c r="J251" s="2">
        <f t="shared" si="12"/>
        <v>0</v>
      </c>
    </row>
    <row r="252" spans="1:10" ht="25.5" outlineLevel="1" x14ac:dyDescent="0.2">
      <c r="A252" s="21" t="s">
        <v>143</v>
      </c>
      <c r="B252" s="22" t="s">
        <v>63</v>
      </c>
      <c r="C252" s="114" t="s">
        <v>374</v>
      </c>
      <c r="D252" s="115">
        <f>D253</f>
        <v>1540.7</v>
      </c>
      <c r="E252" s="115">
        <f>E253</f>
        <v>1527.25</v>
      </c>
      <c r="F252" s="116">
        <f t="shared" si="13"/>
        <v>0.9912702018562991</v>
      </c>
      <c r="G252" s="15">
        <v>1540700</v>
      </c>
      <c r="H252" s="15">
        <v>1527246</v>
      </c>
      <c r="I252" s="2">
        <f t="shared" si="11"/>
        <v>0</v>
      </c>
      <c r="J252" s="2">
        <f t="shared" si="12"/>
        <v>-3.9999999999054126E-3</v>
      </c>
    </row>
    <row r="253" spans="1:10" ht="25.5" outlineLevel="1" x14ac:dyDescent="0.2">
      <c r="A253" s="21" t="s">
        <v>145</v>
      </c>
      <c r="B253" s="22" t="s">
        <v>63</v>
      </c>
      <c r="C253" s="114" t="s">
        <v>375</v>
      </c>
      <c r="D253" s="115">
        <f>D254</f>
        <v>1540.7</v>
      </c>
      <c r="E253" s="115">
        <f>E254</f>
        <v>1527.25</v>
      </c>
      <c r="F253" s="116">
        <f t="shared" si="13"/>
        <v>0.9912702018562991</v>
      </c>
      <c r="G253" s="15">
        <v>1540700</v>
      </c>
      <c r="H253" s="15">
        <v>1527246</v>
      </c>
      <c r="I253" s="2">
        <f t="shared" si="11"/>
        <v>0</v>
      </c>
      <c r="J253" s="2">
        <f t="shared" si="12"/>
        <v>-3.9999999999054126E-3</v>
      </c>
    </row>
    <row r="254" spans="1:10" ht="25.5" outlineLevel="1" x14ac:dyDescent="0.2">
      <c r="A254" s="21" t="s">
        <v>376</v>
      </c>
      <c r="B254" s="22" t="s">
        <v>63</v>
      </c>
      <c r="C254" s="114" t="s">
        <v>377</v>
      </c>
      <c r="D254" s="115">
        <v>1540.7</v>
      </c>
      <c r="E254" s="115">
        <v>1527.25</v>
      </c>
      <c r="F254" s="116">
        <f t="shared" si="13"/>
        <v>0.9912702018562991</v>
      </c>
      <c r="G254" s="15">
        <v>1540700</v>
      </c>
      <c r="H254" s="15">
        <v>1527246</v>
      </c>
      <c r="I254" s="2">
        <f t="shared" si="11"/>
        <v>0</v>
      </c>
      <c r="J254" s="2">
        <f t="shared" si="12"/>
        <v>-3.9999999999054126E-3</v>
      </c>
    </row>
    <row r="255" spans="1:10" ht="38.25" outlineLevel="1" x14ac:dyDescent="0.2">
      <c r="A255" s="21" t="s">
        <v>149</v>
      </c>
      <c r="B255" s="22" t="s">
        <v>63</v>
      </c>
      <c r="C255" s="114" t="s">
        <v>378</v>
      </c>
      <c r="D255" s="115">
        <f>D256+D258</f>
        <v>5185.6399999999994</v>
      </c>
      <c r="E255" s="115">
        <f>E256+E258</f>
        <v>4924.2</v>
      </c>
      <c r="F255" s="116">
        <f t="shared" si="13"/>
        <v>0.94958385078794527</v>
      </c>
      <c r="G255" s="15">
        <v>5185639.7</v>
      </c>
      <c r="H255" s="15">
        <v>4924204.6100000003</v>
      </c>
      <c r="I255" s="2">
        <f t="shared" si="11"/>
        <v>-2.9999999878782546E-4</v>
      </c>
      <c r="J255" s="2">
        <f t="shared" si="12"/>
        <v>4.610000000866421E-3</v>
      </c>
    </row>
    <row r="256" spans="1:10" outlineLevel="1" x14ac:dyDescent="0.2">
      <c r="A256" s="21" t="s">
        <v>151</v>
      </c>
      <c r="B256" s="22" t="s">
        <v>63</v>
      </c>
      <c r="C256" s="114" t="s">
        <v>379</v>
      </c>
      <c r="D256" s="115">
        <f>D257</f>
        <v>2586.44</v>
      </c>
      <c r="E256" s="115">
        <f>E257</f>
        <v>2335.04</v>
      </c>
      <c r="F256" s="116">
        <f t="shared" si="13"/>
        <v>0.90280076089141825</v>
      </c>
      <c r="G256" s="15">
        <v>2586444.56</v>
      </c>
      <c r="H256" s="15">
        <v>2335040.29</v>
      </c>
      <c r="I256" s="2">
        <f t="shared" si="11"/>
        <v>4.5599999998557905E-3</v>
      </c>
      <c r="J256" s="2">
        <f t="shared" si="12"/>
        <v>2.8999999994994141E-4</v>
      </c>
    </row>
    <row r="257" spans="1:10" outlineLevel="1" x14ac:dyDescent="0.2">
      <c r="A257" s="21" t="s">
        <v>153</v>
      </c>
      <c r="B257" s="22" t="s">
        <v>63</v>
      </c>
      <c r="C257" s="114" t="s">
        <v>380</v>
      </c>
      <c r="D257" s="115">
        <v>2586.44</v>
      </c>
      <c r="E257" s="115">
        <v>2335.04</v>
      </c>
      <c r="F257" s="116">
        <f t="shared" si="13"/>
        <v>0.90280076089141825</v>
      </c>
      <c r="G257" s="15">
        <v>2586444.56</v>
      </c>
      <c r="H257" s="15">
        <v>2335040.29</v>
      </c>
      <c r="I257" s="2">
        <f t="shared" si="11"/>
        <v>4.5599999998557905E-3</v>
      </c>
      <c r="J257" s="2">
        <f t="shared" si="12"/>
        <v>2.8999999994994141E-4</v>
      </c>
    </row>
    <row r="258" spans="1:10" outlineLevel="1" x14ac:dyDescent="0.2">
      <c r="A258" s="21" t="s">
        <v>155</v>
      </c>
      <c r="B258" s="22" t="s">
        <v>63</v>
      </c>
      <c r="C258" s="114" t="s">
        <v>381</v>
      </c>
      <c r="D258" s="115">
        <f>D259</f>
        <v>2599.1999999999998</v>
      </c>
      <c r="E258" s="115">
        <f>E259</f>
        <v>2589.16</v>
      </c>
      <c r="F258" s="116">
        <f t="shared" si="13"/>
        <v>0.9961372730070791</v>
      </c>
      <c r="G258" s="15">
        <v>2599195.14</v>
      </c>
      <c r="H258" s="15">
        <v>2589164.3199999998</v>
      </c>
      <c r="I258" s="2">
        <f t="shared" si="11"/>
        <v>-4.8599999995531107E-3</v>
      </c>
      <c r="J258" s="2">
        <f t="shared" si="12"/>
        <v>4.3200000000069849E-3</v>
      </c>
    </row>
    <row r="259" spans="1:10" ht="25.5" outlineLevel="1" x14ac:dyDescent="0.2">
      <c r="A259" s="21" t="s">
        <v>159</v>
      </c>
      <c r="B259" s="22" t="s">
        <v>63</v>
      </c>
      <c r="C259" s="114" t="s">
        <v>382</v>
      </c>
      <c r="D259" s="115">
        <v>2599.1999999999998</v>
      </c>
      <c r="E259" s="115">
        <v>2589.16</v>
      </c>
      <c r="F259" s="116">
        <f t="shared" si="13"/>
        <v>0.9961372730070791</v>
      </c>
      <c r="G259" s="15">
        <v>2599195.14</v>
      </c>
      <c r="H259" s="15">
        <v>2589164.3199999998</v>
      </c>
      <c r="I259" s="2">
        <f t="shared" si="11"/>
        <v>-4.8599999995531107E-3</v>
      </c>
      <c r="J259" s="2">
        <f t="shared" si="12"/>
        <v>4.3200000000069849E-3</v>
      </c>
    </row>
    <row r="260" spans="1:10" x14ac:dyDescent="0.2">
      <c r="A260" s="21" t="s">
        <v>383</v>
      </c>
      <c r="B260" s="22" t="s">
        <v>63</v>
      </c>
      <c r="C260" s="114" t="s">
        <v>384</v>
      </c>
      <c r="D260" s="115">
        <f>D261+D264</f>
        <v>414</v>
      </c>
      <c r="E260" s="115">
        <f>E261+E264</f>
        <v>301.66000000000003</v>
      </c>
      <c r="F260" s="116">
        <f t="shared" si="13"/>
        <v>0.72864734299516909</v>
      </c>
      <c r="G260" s="15">
        <v>414000</v>
      </c>
      <c r="H260" s="15">
        <v>301659.56</v>
      </c>
      <c r="I260" s="2">
        <f t="shared" si="11"/>
        <v>0</v>
      </c>
      <c r="J260" s="2">
        <f t="shared" si="12"/>
        <v>-4.4000000002597517E-4</v>
      </c>
    </row>
    <row r="261" spans="1:10" ht="25.5" outlineLevel="2" x14ac:dyDescent="0.2">
      <c r="A261" s="21" t="s">
        <v>78</v>
      </c>
      <c r="B261" s="22" t="s">
        <v>63</v>
      </c>
      <c r="C261" s="114" t="s">
        <v>385</v>
      </c>
      <c r="D261" s="115">
        <f>D262</f>
        <v>204.7</v>
      </c>
      <c r="E261" s="115">
        <f>E262</f>
        <v>102.86</v>
      </c>
      <c r="F261" s="116">
        <f t="shared" si="13"/>
        <v>0.50249145090376168</v>
      </c>
      <c r="G261" s="15">
        <v>204700</v>
      </c>
      <c r="H261" s="15">
        <v>102859.56</v>
      </c>
      <c r="I261" s="2">
        <f t="shared" si="11"/>
        <v>0</v>
      </c>
      <c r="J261" s="2">
        <f t="shared" si="12"/>
        <v>-4.3999999999755346E-4</v>
      </c>
    </row>
    <row r="262" spans="1:10" ht="38.25" outlineLevel="2" x14ac:dyDescent="0.2">
      <c r="A262" s="21" t="s">
        <v>80</v>
      </c>
      <c r="B262" s="22" t="s">
        <v>63</v>
      </c>
      <c r="C262" s="114" t="s">
        <v>386</v>
      </c>
      <c r="D262" s="115">
        <f>D263</f>
        <v>204.7</v>
      </c>
      <c r="E262" s="115">
        <f>E263</f>
        <v>102.86</v>
      </c>
      <c r="F262" s="116">
        <f t="shared" si="13"/>
        <v>0.50249145090376168</v>
      </c>
      <c r="G262" s="15">
        <v>204700</v>
      </c>
      <c r="H262" s="15">
        <v>102859.56</v>
      </c>
      <c r="I262" s="2">
        <f t="shared" si="11"/>
        <v>0</v>
      </c>
      <c r="J262" s="2">
        <f t="shared" si="12"/>
        <v>-4.3999999999755346E-4</v>
      </c>
    </row>
    <row r="263" spans="1:10" outlineLevel="2" x14ac:dyDescent="0.2">
      <c r="A263" s="21" t="s">
        <v>82</v>
      </c>
      <c r="B263" s="22" t="s">
        <v>63</v>
      </c>
      <c r="C263" s="114" t="s">
        <v>387</v>
      </c>
      <c r="D263" s="115">
        <v>204.7</v>
      </c>
      <c r="E263" s="115">
        <v>102.86</v>
      </c>
      <c r="F263" s="116">
        <f t="shared" si="13"/>
        <v>0.50249145090376168</v>
      </c>
      <c r="G263" s="15">
        <v>204700</v>
      </c>
      <c r="H263" s="15">
        <v>102859.56</v>
      </c>
      <c r="I263" s="2">
        <f t="shared" si="11"/>
        <v>0</v>
      </c>
      <c r="J263" s="2">
        <f t="shared" si="12"/>
        <v>-4.3999999999755346E-4</v>
      </c>
    </row>
    <row r="264" spans="1:10" ht="25.5" outlineLevel="2" x14ac:dyDescent="0.2">
      <c r="A264" s="21" t="s">
        <v>143</v>
      </c>
      <c r="B264" s="22" t="s">
        <v>63</v>
      </c>
      <c r="C264" s="114" t="s">
        <v>388</v>
      </c>
      <c r="D264" s="115">
        <f>D265</f>
        <v>209.3</v>
      </c>
      <c r="E264" s="115">
        <f>E265</f>
        <v>198.8</v>
      </c>
      <c r="F264" s="116">
        <f t="shared" si="13"/>
        <v>0.94983277591973247</v>
      </c>
      <c r="G264" s="15">
        <v>209300</v>
      </c>
      <c r="H264" s="15">
        <v>198800</v>
      </c>
      <c r="I264" s="2">
        <f t="shared" si="11"/>
        <v>0</v>
      </c>
      <c r="J264" s="2">
        <f t="shared" si="12"/>
        <v>0</v>
      </c>
    </row>
    <row r="265" spans="1:10" outlineLevel="2" x14ac:dyDescent="0.2">
      <c r="A265" s="21" t="s">
        <v>389</v>
      </c>
      <c r="B265" s="22" t="s">
        <v>63</v>
      </c>
      <c r="C265" s="114" t="s">
        <v>390</v>
      </c>
      <c r="D265" s="115">
        <v>209.3</v>
      </c>
      <c r="E265" s="115">
        <v>198.8</v>
      </c>
      <c r="F265" s="116">
        <f t="shared" si="13"/>
        <v>0.94983277591973247</v>
      </c>
      <c r="G265" s="15">
        <v>209300</v>
      </c>
      <c r="H265" s="15">
        <v>198800</v>
      </c>
      <c r="I265" s="2">
        <f t="shared" si="11"/>
        <v>0</v>
      </c>
      <c r="J265" s="2">
        <f t="shared" si="12"/>
        <v>0</v>
      </c>
    </row>
    <row r="266" spans="1:10" x14ac:dyDescent="0.2">
      <c r="A266" s="31" t="s">
        <v>391</v>
      </c>
      <c r="B266" s="32" t="s">
        <v>63</v>
      </c>
      <c r="C266" s="127" t="s">
        <v>392</v>
      </c>
      <c r="D266" s="112">
        <f>D267</f>
        <v>27986.510000000002</v>
      </c>
      <c r="E266" s="112">
        <f>E267</f>
        <v>26198.860000000004</v>
      </c>
      <c r="F266" s="113">
        <f t="shared" si="13"/>
        <v>0.93612458287939448</v>
      </c>
      <c r="G266" s="15">
        <v>27986512.780000001</v>
      </c>
      <c r="H266" s="15">
        <v>26198861.52</v>
      </c>
      <c r="I266" s="2">
        <f t="shared" si="11"/>
        <v>2.7799999988928903E-3</v>
      </c>
      <c r="J266" s="2">
        <f t="shared" si="12"/>
        <v>1.5199999943433795E-3</v>
      </c>
    </row>
    <row r="267" spans="1:10" x14ac:dyDescent="0.2">
      <c r="A267" s="21" t="s">
        <v>393</v>
      </c>
      <c r="B267" s="22" t="s">
        <v>63</v>
      </c>
      <c r="C267" s="114" t="s">
        <v>394</v>
      </c>
      <c r="D267" s="115">
        <f>D268+D271+D277</f>
        <v>27986.510000000002</v>
      </c>
      <c r="E267" s="115">
        <f>E268+E271+E277</f>
        <v>26198.860000000004</v>
      </c>
      <c r="F267" s="116">
        <f t="shared" si="13"/>
        <v>0.93612458287939448</v>
      </c>
      <c r="G267" s="15">
        <v>27986512.780000001</v>
      </c>
      <c r="H267" s="15">
        <v>26198861.52</v>
      </c>
      <c r="I267" s="2">
        <f t="shared" ref="I267:I330" si="14">G267/1000-D267</f>
        <v>2.7799999988928903E-3</v>
      </c>
      <c r="J267" s="2">
        <f t="shared" ref="J267:J330" si="15">H267/1000-E267</f>
        <v>1.5199999943433795E-3</v>
      </c>
    </row>
    <row r="268" spans="1:10" ht="25.5" outlineLevel="1" x14ac:dyDescent="0.2">
      <c r="A268" s="21" t="s">
        <v>78</v>
      </c>
      <c r="B268" s="22" t="s">
        <v>63</v>
      </c>
      <c r="C268" s="114" t="s">
        <v>395</v>
      </c>
      <c r="D268" s="115">
        <f>D269</f>
        <v>1206.7</v>
      </c>
      <c r="E268" s="115">
        <f>E269</f>
        <v>168.24</v>
      </c>
      <c r="F268" s="116">
        <f t="shared" ref="F268:F331" si="16">E268/D268</f>
        <v>0.13942156294025027</v>
      </c>
      <c r="G268" s="15">
        <v>1206700</v>
      </c>
      <c r="H268" s="15">
        <v>168239.6</v>
      </c>
      <c r="I268" s="2">
        <f t="shared" si="14"/>
        <v>0</v>
      </c>
      <c r="J268" s="2">
        <f t="shared" si="15"/>
        <v>-4.0000000001327862E-4</v>
      </c>
    </row>
    <row r="269" spans="1:10" ht="38.25" outlineLevel="1" x14ac:dyDescent="0.2">
      <c r="A269" s="21" t="s">
        <v>80</v>
      </c>
      <c r="B269" s="22" t="s">
        <v>63</v>
      </c>
      <c r="C269" s="114" t="s">
        <v>396</v>
      </c>
      <c r="D269" s="115">
        <f>D270</f>
        <v>1206.7</v>
      </c>
      <c r="E269" s="115">
        <f>E270</f>
        <v>168.24</v>
      </c>
      <c r="F269" s="116">
        <f t="shared" si="16"/>
        <v>0.13942156294025027</v>
      </c>
      <c r="G269" s="15">
        <v>1206700</v>
      </c>
      <c r="H269" s="15">
        <v>168239.6</v>
      </c>
      <c r="I269" s="2">
        <f t="shared" si="14"/>
        <v>0</v>
      </c>
      <c r="J269" s="2">
        <f t="shared" si="15"/>
        <v>-4.0000000001327862E-4</v>
      </c>
    </row>
    <row r="270" spans="1:10" outlineLevel="1" x14ac:dyDescent="0.2">
      <c r="A270" s="21" t="s">
        <v>82</v>
      </c>
      <c r="B270" s="22" t="s">
        <v>63</v>
      </c>
      <c r="C270" s="114" t="s">
        <v>397</v>
      </c>
      <c r="D270" s="115">
        <v>1206.7</v>
      </c>
      <c r="E270" s="115">
        <v>168.24</v>
      </c>
      <c r="F270" s="116">
        <f t="shared" si="16"/>
        <v>0.13942156294025027</v>
      </c>
      <c r="G270" s="15">
        <v>1206700</v>
      </c>
      <c r="H270" s="15">
        <v>168239.6</v>
      </c>
      <c r="I270" s="2">
        <f t="shared" si="14"/>
        <v>0</v>
      </c>
      <c r="J270" s="2">
        <f t="shared" si="15"/>
        <v>-4.0000000001327862E-4</v>
      </c>
    </row>
    <row r="271" spans="1:10" ht="38.25" outlineLevel="1" x14ac:dyDescent="0.2">
      <c r="A271" s="21" t="s">
        <v>149</v>
      </c>
      <c r="B271" s="22" t="s">
        <v>63</v>
      </c>
      <c r="C271" s="114" t="s">
        <v>398</v>
      </c>
      <c r="D271" s="115">
        <f>D272+D275</f>
        <v>26179.81</v>
      </c>
      <c r="E271" s="115">
        <f>E272+E275</f>
        <v>25430.620000000003</v>
      </c>
      <c r="F271" s="116">
        <f t="shared" si="16"/>
        <v>0.97138290919605608</v>
      </c>
      <c r="G271" s="15">
        <v>26179812.780000001</v>
      </c>
      <c r="H271" s="15">
        <v>25430621.920000002</v>
      </c>
      <c r="I271" s="2">
        <f t="shared" si="14"/>
        <v>2.7799999988928903E-3</v>
      </c>
      <c r="J271" s="2">
        <f t="shared" si="15"/>
        <v>1.9199999987904448E-3</v>
      </c>
    </row>
    <row r="272" spans="1:10" outlineLevel="1" x14ac:dyDescent="0.2">
      <c r="A272" s="21" t="s">
        <v>151</v>
      </c>
      <c r="B272" s="22" t="s">
        <v>63</v>
      </c>
      <c r="C272" s="114" t="s">
        <v>399</v>
      </c>
      <c r="D272" s="115">
        <f>D273+D274</f>
        <v>24504.61</v>
      </c>
      <c r="E272" s="115">
        <f>E273+E274</f>
        <v>23810.870000000003</v>
      </c>
      <c r="F272" s="116">
        <f t="shared" si="16"/>
        <v>0.97168940864596509</v>
      </c>
      <c r="G272" s="15">
        <v>24504612.780000001</v>
      </c>
      <c r="H272" s="15">
        <v>23810871.640000001</v>
      </c>
      <c r="I272" s="2">
        <f t="shared" si="14"/>
        <v>2.7799999988928903E-3</v>
      </c>
      <c r="J272" s="2">
        <f t="shared" si="15"/>
        <v>1.6399999985878821E-3</v>
      </c>
    </row>
    <row r="273" spans="1:10" ht="63.75" outlineLevel="1" x14ac:dyDescent="0.2">
      <c r="A273" s="21" t="s">
        <v>245</v>
      </c>
      <c r="B273" s="22" t="s">
        <v>63</v>
      </c>
      <c r="C273" s="114" t="s">
        <v>400</v>
      </c>
      <c r="D273" s="115">
        <v>8507.2800000000007</v>
      </c>
      <c r="E273" s="115">
        <v>8507.2800000000007</v>
      </c>
      <c r="F273" s="116">
        <f t="shared" si="16"/>
        <v>1</v>
      </c>
      <c r="G273" s="15">
        <v>8507282</v>
      </c>
      <c r="H273" s="15">
        <v>8507282</v>
      </c>
      <c r="I273" s="2">
        <f t="shared" si="14"/>
        <v>1.9999999985884642E-3</v>
      </c>
      <c r="J273" s="2">
        <f t="shared" si="15"/>
        <v>1.9999999985884642E-3</v>
      </c>
    </row>
    <row r="274" spans="1:10" outlineLevel="1" x14ac:dyDescent="0.2">
      <c r="A274" s="21" t="s">
        <v>153</v>
      </c>
      <c r="B274" s="22" t="s">
        <v>63</v>
      </c>
      <c r="C274" s="114" t="s">
        <v>401</v>
      </c>
      <c r="D274" s="115">
        <v>15997.33</v>
      </c>
      <c r="E274" s="115">
        <v>15303.59</v>
      </c>
      <c r="F274" s="116">
        <f t="shared" si="16"/>
        <v>0.95663401330096964</v>
      </c>
      <c r="G274" s="15">
        <v>15997330.779999999</v>
      </c>
      <c r="H274" s="15">
        <v>15303589.640000001</v>
      </c>
      <c r="I274" s="2">
        <f t="shared" si="14"/>
        <v>7.8000000030442607E-4</v>
      </c>
      <c r="J274" s="2">
        <f t="shared" si="15"/>
        <v>-3.6000000000058208E-4</v>
      </c>
    </row>
    <row r="275" spans="1:10" outlineLevel="1" x14ac:dyDescent="0.2">
      <c r="A275" s="21" t="s">
        <v>155</v>
      </c>
      <c r="B275" s="22" t="s">
        <v>63</v>
      </c>
      <c r="C275" s="114" t="s">
        <v>402</v>
      </c>
      <c r="D275" s="115">
        <f>D276</f>
        <v>1675.2</v>
      </c>
      <c r="E275" s="115">
        <f>E276</f>
        <v>1619.75</v>
      </c>
      <c r="F275" s="116">
        <f t="shared" si="16"/>
        <v>0.96689947468958926</v>
      </c>
      <c r="G275" s="15">
        <v>1675200</v>
      </c>
      <c r="H275" s="15">
        <v>1619750.28</v>
      </c>
      <c r="I275" s="2">
        <f t="shared" si="14"/>
        <v>0</v>
      </c>
      <c r="J275" s="2">
        <f t="shared" si="15"/>
        <v>2.7999999997518898E-4</v>
      </c>
    </row>
    <row r="276" spans="1:10" ht="25.5" outlineLevel="1" x14ac:dyDescent="0.2">
      <c r="A276" s="21" t="s">
        <v>159</v>
      </c>
      <c r="B276" s="22" t="s">
        <v>63</v>
      </c>
      <c r="C276" s="114" t="s">
        <v>403</v>
      </c>
      <c r="D276" s="115">
        <v>1675.2</v>
      </c>
      <c r="E276" s="115">
        <v>1619.75</v>
      </c>
      <c r="F276" s="116">
        <f t="shared" si="16"/>
        <v>0.96689947468958926</v>
      </c>
      <c r="G276" s="15">
        <v>1675200</v>
      </c>
      <c r="H276" s="15">
        <v>1619750.28</v>
      </c>
      <c r="I276" s="2">
        <f t="shared" si="14"/>
        <v>0</v>
      </c>
      <c r="J276" s="2">
        <f t="shared" si="15"/>
        <v>2.7999999997518898E-4</v>
      </c>
    </row>
    <row r="277" spans="1:10" outlineLevel="1" x14ac:dyDescent="0.2">
      <c r="A277" s="21" t="s">
        <v>94</v>
      </c>
      <c r="B277" s="22" t="s">
        <v>63</v>
      </c>
      <c r="C277" s="114" t="s">
        <v>404</v>
      </c>
      <c r="D277" s="115">
        <f>D278</f>
        <v>600</v>
      </c>
      <c r="E277" s="115">
        <f>E278</f>
        <v>600</v>
      </c>
      <c r="F277" s="116">
        <f t="shared" si="16"/>
        <v>1</v>
      </c>
      <c r="G277" s="15">
        <v>600000</v>
      </c>
      <c r="H277" s="15">
        <v>600000</v>
      </c>
      <c r="I277" s="2">
        <f t="shared" si="14"/>
        <v>0</v>
      </c>
      <c r="J277" s="2">
        <f t="shared" si="15"/>
        <v>0</v>
      </c>
    </row>
    <row r="278" spans="1:10" ht="51" outlineLevel="1" x14ac:dyDescent="0.2">
      <c r="A278" s="21" t="s">
        <v>162</v>
      </c>
      <c r="B278" s="22" t="s">
        <v>63</v>
      </c>
      <c r="C278" s="114" t="s">
        <v>405</v>
      </c>
      <c r="D278" s="115">
        <f>D279</f>
        <v>600</v>
      </c>
      <c r="E278" s="115">
        <f>E279</f>
        <v>600</v>
      </c>
      <c r="F278" s="116">
        <f t="shared" si="16"/>
        <v>1</v>
      </c>
      <c r="G278" s="15">
        <v>600000</v>
      </c>
      <c r="H278" s="15">
        <v>600000</v>
      </c>
      <c r="I278" s="2">
        <f t="shared" si="14"/>
        <v>0</v>
      </c>
      <c r="J278" s="2">
        <f t="shared" si="15"/>
        <v>0</v>
      </c>
    </row>
    <row r="279" spans="1:10" ht="63.75" outlineLevel="1" x14ac:dyDescent="0.2">
      <c r="A279" s="21" t="s">
        <v>164</v>
      </c>
      <c r="B279" s="22" t="s">
        <v>63</v>
      </c>
      <c r="C279" s="114" t="s">
        <v>406</v>
      </c>
      <c r="D279" s="115">
        <v>600</v>
      </c>
      <c r="E279" s="115">
        <v>600</v>
      </c>
      <c r="F279" s="116">
        <f t="shared" si="16"/>
        <v>1</v>
      </c>
      <c r="G279" s="15">
        <v>600000</v>
      </c>
      <c r="H279" s="15">
        <v>600000</v>
      </c>
      <c r="I279" s="2">
        <f t="shared" si="14"/>
        <v>0</v>
      </c>
      <c r="J279" s="2">
        <f t="shared" si="15"/>
        <v>0</v>
      </c>
    </row>
    <row r="280" spans="1:10" x14ac:dyDescent="0.2">
      <c r="A280" s="31" t="s">
        <v>407</v>
      </c>
      <c r="B280" s="32" t="s">
        <v>63</v>
      </c>
      <c r="C280" s="127" t="s">
        <v>408</v>
      </c>
      <c r="D280" s="112">
        <f>D281+D285+D289+D305+D318</f>
        <v>21724.34</v>
      </c>
      <c r="E280" s="112">
        <f>E281+E285+E289+E305+E318</f>
        <v>20780.210000000003</v>
      </c>
      <c r="F280" s="113">
        <f t="shared" si="16"/>
        <v>0.95654045186182879</v>
      </c>
      <c r="G280" s="15">
        <v>21724352.780000001</v>
      </c>
      <c r="H280" s="15">
        <v>20780221.690000001</v>
      </c>
      <c r="I280" s="2">
        <f t="shared" si="14"/>
        <v>1.2780000000930158E-2</v>
      </c>
      <c r="J280" s="2">
        <f t="shared" si="15"/>
        <v>1.1689999999362044E-2</v>
      </c>
    </row>
    <row r="281" spans="1:10" x14ac:dyDescent="0.2">
      <c r="A281" s="21" t="s">
        <v>409</v>
      </c>
      <c r="B281" s="22" t="s">
        <v>63</v>
      </c>
      <c r="C281" s="114" t="s">
        <v>410</v>
      </c>
      <c r="D281" s="115">
        <f t="shared" ref="D281:E283" si="17">D282</f>
        <v>576.33000000000004</v>
      </c>
      <c r="E281" s="115">
        <f t="shared" si="17"/>
        <v>576.33000000000004</v>
      </c>
      <c r="F281" s="116">
        <f t="shared" si="16"/>
        <v>1</v>
      </c>
      <c r="G281" s="15">
        <v>576334</v>
      </c>
      <c r="H281" s="15">
        <v>576333.84</v>
      </c>
      <c r="I281" s="2">
        <f t="shared" si="14"/>
        <v>3.9999999999054126E-3</v>
      </c>
      <c r="J281" s="2">
        <f t="shared" si="15"/>
        <v>3.8399999999683132E-3</v>
      </c>
    </row>
    <row r="282" spans="1:10" ht="25.5" outlineLevel="1" x14ac:dyDescent="0.2">
      <c r="A282" s="21" t="s">
        <v>143</v>
      </c>
      <c r="B282" s="22" t="s">
        <v>63</v>
      </c>
      <c r="C282" s="114" t="s">
        <v>411</v>
      </c>
      <c r="D282" s="115">
        <f t="shared" si="17"/>
        <v>576.33000000000004</v>
      </c>
      <c r="E282" s="115">
        <f t="shared" si="17"/>
        <v>576.33000000000004</v>
      </c>
      <c r="F282" s="116">
        <f t="shared" si="16"/>
        <v>1</v>
      </c>
      <c r="G282" s="15">
        <v>576334</v>
      </c>
      <c r="H282" s="15">
        <v>576333.84</v>
      </c>
      <c r="I282" s="2">
        <f t="shared" si="14"/>
        <v>3.9999999999054126E-3</v>
      </c>
      <c r="J282" s="2">
        <f t="shared" si="15"/>
        <v>3.8399999999683132E-3</v>
      </c>
    </row>
    <row r="283" spans="1:10" ht="25.5" outlineLevel="1" x14ac:dyDescent="0.2">
      <c r="A283" s="21" t="s">
        <v>412</v>
      </c>
      <c r="B283" s="22" t="s">
        <v>63</v>
      </c>
      <c r="C283" s="114" t="s">
        <v>413</v>
      </c>
      <c r="D283" s="115">
        <f t="shared" si="17"/>
        <v>576.33000000000004</v>
      </c>
      <c r="E283" s="115">
        <f t="shared" si="17"/>
        <v>576.33000000000004</v>
      </c>
      <c r="F283" s="116">
        <f t="shared" si="16"/>
        <v>1</v>
      </c>
      <c r="G283" s="15">
        <v>576334</v>
      </c>
      <c r="H283" s="15">
        <v>576333.84</v>
      </c>
      <c r="I283" s="2">
        <f t="shared" si="14"/>
        <v>3.9999999999054126E-3</v>
      </c>
      <c r="J283" s="2">
        <f t="shared" si="15"/>
        <v>3.8399999999683132E-3</v>
      </c>
    </row>
    <row r="284" spans="1:10" outlineLevel="1" x14ac:dyDescent="0.2">
      <c r="A284" s="21" t="s">
        <v>414</v>
      </c>
      <c r="B284" s="22" t="s">
        <v>63</v>
      </c>
      <c r="C284" s="114" t="s">
        <v>415</v>
      </c>
      <c r="D284" s="115">
        <v>576.33000000000004</v>
      </c>
      <c r="E284" s="115">
        <v>576.33000000000004</v>
      </c>
      <c r="F284" s="116">
        <f t="shared" si="16"/>
        <v>1</v>
      </c>
      <c r="G284" s="15">
        <v>576334</v>
      </c>
      <c r="H284" s="15">
        <v>576333.84</v>
      </c>
      <c r="I284" s="2">
        <f t="shared" si="14"/>
        <v>3.9999999999054126E-3</v>
      </c>
      <c r="J284" s="2">
        <f t="shared" si="15"/>
        <v>3.8399999999683132E-3</v>
      </c>
    </row>
    <row r="285" spans="1:10" x14ac:dyDescent="0.2">
      <c r="A285" s="21" t="s">
        <v>416</v>
      </c>
      <c r="B285" s="22" t="s">
        <v>63</v>
      </c>
      <c r="C285" s="114" t="s">
        <v>417</v>
      </c>
      <c r="D285" s="115">
        <f t="shared" ref="D285:E287" si="18">D286</f>
        <v>4203.7700000000004</v>
      </c>
      <c r="E285" s="115">
        <f t="shared" si="18"/>
        <v>4203.7700000000004</v>
      </c>
      <c r="F285" s="116">
        <f t="shared" si="16"/>
        <v>1</v>
      </c>
      <c r="G285" s="15">
        <v>4203770</v>
      </c>
      <c r="H285" s="15">
        <v>4203770</v>
      </c>
      <c r="I285" s="2">
        <f t="shared" si="14"/>
        <v>0</v>
      </c>
      <c r="J285" s="2">
        <f t="shared" si="15"/>
        <v>0</v>
      </c>
    </row>
    <row r="286" spans="1:10" ht="38.25" outlineLevel="1" x14ac:dyDescent="0.2">
      <c r="A286" s="21" t="s">
        <v>149</v>
      </c>
      <c r="B286" s="22" t="s">
        <v>63</v>
      </c>
      <c r="C286" s="114" t="s">
        <v>418</v>
      </c>
      <c r="D286" s="115">
        <f t="shared" si="18"/>
        <v>4203.7700000000004</v>
      </c>
      <c r="E286" s="115">
        <f t="shared" si="18"/>
        <v>4203.7700000000004</v>
      </c>
      <c r="F286" s="116">
        <f t="shared" si="16"/>
        <v>1</v>
      </c>
      <c r="G286" s="15">
        <v>4203770</v>
      </c>
      <c r="H286" s="15">
        <v>4203770</v>
      </c>
      <c r="I286" s="2">
        <f t="shared" si="14"/>
        <v>0</v>
      </c>
      <c r="J286" s="2">
        <f t="shared" si="15"/>
        <v>0</v>
      </c>
    </row>
    <row r="287" spans="1:10" outlineLevel="1" x14ac:dyDescent="0.2">
      <c r="A287" s="21" t="s">
        <v>151</v>
      </c>
      <c r="B287" s="22" t="s">
        <v>63</v>
      </c>
      <c r="C287" s="114" t="s">
        <v>419</v>
      </c>
      <c r="D287" s="115">
        <f t="shared" si="18"/>
        <v>4203.7700000000004</v>
      </c>
      <c r="E287" s="115">
        <f t="shared" si="18"/>
        <v>4203.7700000000004</v>
      </c>
      <c r="F287" s="116">
        <f t="shared" si="16"/>
        <v>1</v>
      </c>
      <c r="G287" s="15">
        <v>4203770</v>
      </c>
      <c r="H287" s="15">
        <v>4203770</v>
      </c>
      <c r="I287" s="2">
        <f t="shared" si="14"/>
        <v>0</v>
      </c>
      <c r="J287" s="2">
        <f t="shared" si="15"/>
        <v>0</v>
      </c>
    </row>
    <row r="288" spans="1:10" ht="63.75" outlineLevel="1" x14ac:dyDescent="0.2">
      <c r="A288" s="21" t="s">
        <v>245</v>
      </c>
      <c r="B288" s="22" t="s">
        <v>63</v>
      </c>
      <c r="C288" s="114" t="s">
        <v>420</v>
      </c>
      <c r="D288" s="115">
        <v>4203.7700000000004</v>
      </c>
      <c r="E288" s="115">
        <v>4203.7700000000004</v>
      </c>
      <c r="F288" s="116">
        <f t="shared" si="16"/>
        <v>1</v>
      </c>
      <c r="G288" s="15">
        <v>4203770</v>
      </c>
      <c r="H288" s="15">
        <v>4203770</v>
      </c>
      <c r="I288" s="2">
        <f t="shared" si="14"/>
        <v>0</v>
      </c>
      <c r="J288" s="2">
        <f t="shared" si="15"/>
        <v>0</v>
      </c>
    </row>
    <row r="289" spans="1:10" x14ac:dyDescent="0.2">
      <c r="A289" s="21" t="s">
        <v>421</v>
      </c>
      <c r="B289" s="22" t="s">
        <v>63</v>
      </c>
      <c r="C289" s="114" t="s">
        <v>422</v>
      </c>
      <c r="D289" s="115">
        <f>D290+D293+D297+D302</f>
        <v>3222.58</v>
      </c>
      <c r="E289" s="115">
        <f>E290+E293+E297+E302</f>
        <v>2772.89</v>
      </c>
      <c r="F289" s="116">
        <f t="shared" si="16"/>
        <v>0.86045652861992561</v>
      </c>
      <c r="G289" s="15">
        <v>3222590</v>
      </c>
      <c r="H289" s="15">
        <v>2772896.23</v>
      </c>
      <c r="I289" s="2">
        <f t="shared" si="14"/>
        <v>1.0000000000218279E-2</v>
      </c>
      <c r="J289" s="2">
        <f t="shared" si="15"/>
        <v>6.2299999999595457E-3</v>
      </c>
    </row>
    <row r="290" spans="1:10" ht="25.5" outlineLevel="1" x14ac:dyDescent="0.2">
      <c r="A290" s="21" t="s">
        <v>78</v>
      </c>
      <c r="B290" s="22" t="s">
        <v>63</v>
      </c>
      <c r="C290" s="114" t="s">
        <v>423</v>
      </c>
      <c r="D290" s="115">
        <f>D291</f>
        <v>1092.3599999999999</v>
      </c>
      <c r="E290" s="115">
        <f>E291</f>
        <v>1020.54</v>
      </c>
      <c r="F290" s="116">
        <f t="shared" si="16"/>
        <v>0.93425244424914866</v>
      </c>
      <c r="G290" s="15">
        <v>1092360</v>
      </c>
      <c r="H290" s="15">
        <v>1020537.77</v>
      </c>
      <c r="I290" s="2">
        <f t="shared" si="14"/>
        <v>0</v>
      </c>
      <c r="J290" s="2">
        <f t="shared" si="15"/>
        <v>-2.2299999999404463E-3</v>
      </c>
    </row>
    <row r="291" spans="1:10" ht="38.25" outlineLevel="1" x14ac:dyDescent="0.2">
      <c r="A291" s="21" t="s">
        <v>80</v>
      </c>
      <c r="B291" s="22" t="s">
        <v>63</v>
      </c>
      <c r="C291" s="114" t="s">
        <v>424</v>
      </c>
      <c r="D291" s="115">
        <f>D292</f>
        <v>1092.3599999999999</v>
      </c>
      <c r="E291" s="115">
        <f>E292</f>
        <v>1020.54</v>
      </c>
      <c r="F291" s="116">
        <f t="shared" si="16"/>
        <v>0.93425244424914866</v>
      </c>
      <c r="G291" s="15">
        <v>1092360</v>
      </c>
      <c r="H291" s="15">
        <v>1020537.77</v>
      </c>
      <c r="I291" s="2">
        <f t="shared" si="14"/>
        <v>0</v>
      </c>
      <c r="J291" s="2">
        <f t="shared" si="15"/>
        <v>-2.2299999999404463E-3</v>
      </c>
    </row>
    <row r="292" spans="1:10" outlineLevel="1" x14ac:dyDescent="0.2">
      <c r="A292" s="21" t="s">
        <v>82</v>
      </c>
      <c r="B292" s="22" t="s">
        <v>63</v>
      </c>
      <c r="C292" s="114" t="s">
        <v>425</v>
      </c>
      <c r="D292" s="115">
        <v>1092.3599999999999</v>
      </c>
      <c r="E292" s="115">
        <v>1020.54</v>
      </c>
      <c r="F292" s="116">
        <f t="shared" si="16"/>
        <v>0.93425244424914866</v>
      </c>
      <c r="G292" s="15">
        <v>1092360</v>
      </c>
      <c r="H292" s="15">
        <v>1020537.77</v>
      </c>
      <c r="I292" s="2">
        <f t="shared" si="14"/>
        <v>0</v>
      </c>
      <c r="J292" s="2">
        <f t="shared" si="15"/>
        <v>-2.2299999999404463E-3</v>
      </c>
    </row>
    <row r="293" spans="1:10" ht="25.5" outlineLevel="1" x14ac:dyDescent="0.2">
      <c r="A293" s="21" t="s">
        <v>143</v>
      </c>
      <c r="B293" s="22" t="s">
        <v>63</v>
      </c>
      <c r="C293" s="114" t="s">
        <v>426</v>
      </c>
      <c r="D293" s="115">
        <f>D294</f>
        <v>1283.4100000000001</v>
      </c>
      <c r="E293" s="115">
        <f>E294</f>
        <v>1042.7</v>
      </c>
      <c r="F293" s="116">
        <f t="shared" si="16"/>
        <v>0.81244497081992506</v>
      </c>
      <c r="G293" s="15">
        <v>1283414</v>
      </c>
      <c r="H293" s="15">
        <v>1042704.23</v>
      </c>
      <c r="I293" s="2">
        <f t="shared" si="14"/>
        <v>3.9999999999054126E-3</v>
      </c>
      <c r="J293" s="2">
        <f t="shared" si="15"/>
        <v>4.2300000000068394E-3</v>
      </c>
    </row>
    <row r="294" spans="1:10" ht="25.5" outlineLevel="1" x14ac:dyDescent="0.2">
      <c r="A294" s="21" t="s">
        <v>145</v>
      </c>
      <c r="B294" s="22" t="s">
        <v>63</v>
      </c>
      <c r="C294" s="114" t="s">
        <v>427</v>
      </c>
      <c r="D294" s="115">
        <f>D295+D296</f>
        <v>1283.4100000000001</v>
      </c>
      <c r="E294" s="115">
        <f>E295+E296</f>
        <v>1042.7</v>
      </c>
      <c r="F294" s="116">
        <f t="shared" si="16"/>
        <v>0.81244497081992506</v>
      </c>
      <c r="G294" s="15">
        <v>1283414</v>
      </c>
      <c r="H294" s="15">
        <v>1042704.23</v>
      </c>
      <c r="I294" s="2">
        <f t="shared" si="14"/>
        <v>3.9999999999054126E-3</v>
      </c>
      <c r="J294" s="2">
        <f t="shared" si="15"/>
        <v>4.2300000000068394E-3</v>
      </c>
    </row>
    <row r="295" spans="1:10" ht="38.25" outlineLevel="1" x14ac:dyDescent="0.2">
      <c r="A295" s="21" t="s">
        <v>147</v>
      </c>
      <c r="B295" s="22" t="s">
        <v>63</v>
      </c>
      <c r="C295" s="114" t="s">
        <v>428</v>
      </c>
      <c r="D295" s="115">
        <v>1170.4100000000001</v>
      </c>
      <c r="E295" s="115">
        <v>947.2</v>
      </c>
      <c r="F295" s="116">
        <f t="shared" si="16"/>
        <v>0.80928905255423311</v>
      </c>
      <c r="G295" s="15">
        <v>1170414</v>
      </c>
      <c r="H295" s="15">
        <v>947204.23</v>
      </c>
      <c r="I295" s="2">
        <f t="shared" si="14"/>
        <v>3.9999999999054126E-3</v>
      </c>
      <c r="J295" s="2">
        <f t="shared" si="15"/>
        <v>4.2299999998931526E-3</v>
      </c>
    </row>
    <row r="296" spans="1:10" ht="25.5" outlineLevel="1" x14ac:dyDescent="0.2">
      <c r="A296" s="21" t="s">
        <v>376</v>
      </c>
      <c r="B296" s="22" t="s">
        <v>63</v>
      </c>
      <c r="C296" s="114" t="s">
        <v>429</v>
      </c>
      <c r="D296" s="115">
        <v>113</v>
      </c>
      <c r="E296" s="115">
        <v>95.5</v>
      </c>
      <c r="F296" s="116">
        <f t="shared" si="16"/>
        <v>0.84513274336283184</v>
      </c>
      <c r="G296" s="15">
        <v>113000</v>
      </c>
      <c r="H296" s="15">
        <v>95500</v>
      </c>
      <c r="I296" s="2">
        <f t="shared" si="14"/>
        <v>0</v>
      </c>
      <c r="J296" s="2">
        <f t="shared" si="15"/>
        <v>0</v>
      </c>
    </row>
    <row r="297" spans="1:10" ht="38.25" outlineLevel="1" x14ac:dyDescent="0.2">
      <c r="A297" s="21" t="s">
        <v>149</v>
      </c>
      <c r="B297" s="22" t="s">
        <v>63</v>
      </c>
      <c r="C297" s="114" t="s">
        <v>430</v>
      </c>
      <c r="D297" s="115">
        <f>D298+D300</f>
        <v>566.01</v>
      </c>
      <c r="E297" s="115">
        <f>E298+E300</f>
        <v>563.65</v>
      </c>
      <c r="F297" s="116">
        <f t="shared" si="16"/>
        <v>0.99583046235932227</v>
      </c>
      <c r="G297" s="15">
        <v>566016</v>
      </c>
      <c r="H297" s="15">
        <v>563654.23</v>
      </c>
      <c r="I297" s="2">
        <f t="shared" si="14"/>
        <v>5.9999999999718057E-3</v>
      </c>
      <c r="J297" s="2">
        <f t="shared" si="15"/>
        <v>4.2300000000068394E-3</v>
      </c>
    </row>
    <row r="298" spans="1:10" outlineLevel="1" x14ac:dyDescent="0.2">
      <c r="A298" s="21" t="s">
        <v>151</v>
      </c>
      <c r="B298" s="22" t="s">
        <v>63</v>
      </c>
      <c r="C298" s="114" t="s">
        <v>431</v>
      </c>
      <c r="D298" s="115">
        <f>D299</f>
        <v>464.95</v>
      </c>
      <c r="E298" s="115">
        <f>E299</f>
        <v>464.95</v>
      </c>
      <c r="F298" s="116">
        <f t="shared" si="16"/>
        <v>1</v>
      </c>
      <c r="G298" s="15">
        <v>464951.66</v>
      </c>
      <c r="H298" s="15">
        <v>464951.66</v>
      </c>
      <c r="I298" s="2">
        <f t="shared" si="14"/>
        <v>1.6599999999584725E-3</v>
      </c>
      <c r="J298" s="2">
        <f t="shared" si="15"/>
        <v>1.6599999999584725E-3</v>
      </c>
    </row>
    <row r="299" spans="1:10" outlineLevel="1" x14ac:dyDescent="0.2">
      <c r="A299" s="21" t="s">
        <v>153</v>
      </c>
      <c r="B299" s="22" t="s">
        <v>63</v>
      </c>
      <c r="C299" s="114" t="s">
        <v>432</v>
      </c>
      <c r="D299" s="115">
        <v>464.95</v>
      </c>
      <c r="E299" s="115">
        <v>464.95</v>
      </c>
      <c r="F299" s="116">
        <f t="shared" si="16"/>
        <v>1</v>
      </c>
      <c r="G299" s="15">
        <v>464951.66</v>
      </c>
      <c r="H299" s="15">
        <v>464951.66</v>
      </c>
      <c r="I299" s="2">
        <f t="shared" si="14"/>
        <v>1.6599999999584725E-3</v>
      </c>
      <c r="J299" s="2">
        <f t="shared" si="15"/>
        <v>1.6599999999584725E-3</v>
      </c>
    </row>
    <row r="300" spans="1:10" outlineLevel="1" x14ac:dyDescent="0.2">
      <c r="A300" s="21" t="s">
        <v>155</v>
      </c>
      <c r="B300" s="22" t="s">
        <v>63</v>
      </c>
      <c r="C300" s="114" t="s">
        <v>433</v>
      </c>
      <c r="D300" s="115">
        <f>D301</f>
        <v>101.06</v>
      </c>
      <c r="E300" s="115">
        <f>E301</f>
        <v>98.7</v>
      </c>
      <c r="F300" s="116">
        <f t="shared" si="16"/>
        <v>0.97664753611715815</v>
      </c>
      <c r="G300" s="15">
        <v>101064.34</v>
      </c>
      <c r="H300" s="15">
        <v>98702.57</v>
      </c>
      <c r="I300" s="2">
        <f t="shared" si="14"/>
        <v>4.3399999999991223E-3</v>
      </c>
      <c r="J300" s="2">
        <f t="shared" si="15"/>
        <v>2.5700000000057344E-3</v>
      </c>
    </row>
    <row r="301" spans="1:10" ht="25.5" outlineLevel="1" x14ac:dyDescent="0.2">
      <c r="A301" s="21" t="s">
        <v>159</v>
      </c>
      <c r="B301" s="22" t="s">
        <v>63</v>
      </c>
      <c r="C301" s="114" t="s">
        <v>434</v>
      </c>
      <c r="D301" s="115">
        <v>101.06</v>
      </c>
      <c r="E301" s="115">
        <v>98.7</v>
      </c>
      <c r="F301" s="116">
        <f t="shared" si="16"/>
        <v>0.97664753611715815</v>
      </c>
      <c r="G301" s="15">
        <v>101064.34</v>
      </c>
      <c r="H301" s="15">
        <v>98702.57</v>
      </c>
      <c r="I301" s="2">
        <f t="shared" si="14"/>
        <v>4.3399999999991223E-3</v>
      </c>
      <c r="J301" s="2">
        <f t="shared" si="15"/>
        <v>2.5700000000057344E-3</v>
      </c>
    </row>
    <row r="302" spans="1:10" outlineLevel="1" x14ac:dyDescent="0.2">
      <c r="A302" s="21" t="s">
        <v>94</v>
      </c>
      <c r="B302" s="22" t="s">
        <v>63</v>
      </c>
      <c r="C302" s="114" t="s">
        <v>435</v>
      </c>
      <c r="D302" s="115">
        <f>D303</f>
        <v>280.8</v>
      </c>
      <c r="E302" s="115">
        <f>E303</f>
        <v>146</v>
      </c>
      <c r="F302" s="116">
        <f t="shared" si="16"/>
        <v>0.51994301994301995</v>
      </c>
      <c r="G302" s="15">
        <v>280800</v>
      </c>
      <c r="H302" s="15">
        <v>146000</v>
      </c>
      <c r="I302" s="2">
        <f t="shared" si="14"/>
        <v>0</v>
      </c>
      <c r="J302" s="2">
        <f t="shared" si="15"/>
        <v>0</v>
      </c>
    </row>
    <row r="303" spans="1:10" ht="51" outlineLevel="1" x14ac:dyDescent="0.2">
      <c r="A303" s="21" t="s">
        <v>162</v>
      </c>
      <c r="B303" s="22" t="s">
        <v>63</v>
      </c>
      <c r="C303" s="114" t="s">
        <v>436</v>
      </c>
      <c r="D303" s="115">
        <f>D304</f>
        <v>280.8</v>
      </c>
      <c r="E303" s="115">
        <f>E304</f>
        <v>146</v>
      </c>
      <c r="F303" s="116">
        <f t="shared" si="16"/>
        <v>0.51994301994301995</v>
      </c>
      <c r="G303" s="15">
        <v>280800</v>
      </c>
      <c r="H303" s="15">
        <v>146000</v>
      </c>
      <c r="I303" s="2">
        <f t="shared" si="14"/>
        <v>0</v>
      </c>
      <c r="J303" s="2">
        <f t="shared" si="15"/>
        <v>0</v>
      </c>
    </row>
    <row r="304" spans="1:10" ht="63.75" outlineLevel="1" x14ac:dyDescent="0.2">
      <c r="A304" s="21" t="s">
        <v>164</v>
      </c>
      <c r="B304" s="22" t="s">
        <v>63</v>
      </c>
      <c r="C304" s="114" t="s">
        <v>437</v>
      </c>
      <c r="D304" s="115">
        <v>280.8</v>
      </c>
      <c r="E304" s="115">
        <v>146</v>
      </c>
      <c r="F304" s="116">
        <f t="shared" si="16"/>
        <v>0.51994301994301995</v>
      </c>
      <c r="G304" s="15">
        <v>280800</v>
      </c>
      <c r="H304" s="15">
        <v>146000</v>
      </c>
      <c r="I304" s="2">
        <f t="shared" si="14"/>
        <v>0</v>
      </c>
      <c r="J304" s="2">
        <f t="shared" si="15"/>
        <v>0</v>
      </c>
    </row>
    <row r="305" spans="1:10" x14ac:dyDescent="0.2">
      <c r="A305" s="21" t="s">
        <v>438</v>
      </c>
      <c r="B305" s="22" t="s">
        <v>63</v>
      </c>
      <c r="C305" s="114" t="s">
        <v>439</v>
      </c>
      <c r="D305" s="115">
        <f>D306+D309+D313</f>
        <v>7510.21</v>
      </c>
      <c r="E305" s="115">
        <f>E306+E309+E313</f>
        <v>7030.630000000001</v>
      </c>
      <c r="F305" s="116">
        <f t="shared" si="16"/>
        <v>0.93614293075692967</v>
      </c>
      <c r="G305" s="15">
        <v>7510210</v>
      </c>
      <c r="H305" s="15">
        <v>7030632.7599999998</v>
      </c>
      <c r="I305" s="2">
        <f t="shared" si="14"/>
        <v>0</v>
      </c>
      <c r="J305" s="2">
        <f t="shared" si="15"/>
        <v>2.7599999984886381E-3</v>
      </c>
    </row>
    <row r="306" spans="1:10" ht="25.5" outlineLevel="1" x14ac:dyDescent="0.2">
      <c r="A306" s="21" t="s">
        <v>78</v>
      </c>
      <c r="B306" s="22" t="s">
        <v>63</v>
      </c>
      <c r="C306" s="114" t="s">
        <v>440</v>
      </c>
      <c r="D306" s="115">
        <f>D307</f>
        <v>1157.3399999999999</v>
      </c>
      <c r="E306" s="115">
        <f>E307</f>
        <v>1067.02</v>
      </c>
      <c r="F306" s="116">
        <f t="shared" si="16"/>
        <v>0.92195897489069767</v>
      </c>
      <c r="G306" s="15">
        <v>1157340</v>
      </c>
      <c r="H306" s="15">
        <v>1067023</v>
      </c>
      <c r="I306" s="2">
        <f t="shared" si="14"/>
        <v>0</v>
      </c>
      <c r="J306" s="2">
        <f t="shared" si="15"/>
        <v>2.9999999999290594E-3</v>
      </c>
    </row>
    <row r="307" spans="1:10" ht="38.25" outlineLevel="1" x14ac:dyDescent="0.2">
      <c r="A307" s="21" t="s">
        <v>80</v>
      </c>
      <c r="B307" s="22" t="s">
        <v>63</v>
      </c>
      <c r="C307" s="114" t="s">
        <v>441</v>
      </c>
      <c r="D307" s="115">
        <f>D308</f>
        <v>1157.3399999999999</v>
      </c>
      <c r="E307" s="115">
        <f>E308</f>
        <v>1067.02</v>
      </c>
      <c r="F307" s="116">
        <f t="shared" si="16"/>
        <v>0.92195897489069767</v>
      </c>
      <c r="G307" s="15">
        <v>1157340</v>
      </c>
      <c r="H307" s="15">
        <v>1067023</v>
      </c>
      <c r="I307" s="2">
        <f t="shared" si="14"/>
        <v>0</v>
      </c>
      <c r="J307" s="2">
        <f t="shared" si="15"/>
        <v>2.9999999999290594E-3</v>
      </c>
    </row>
    <row r="308" spans="1:10" outlineLevel="1" x14ac:dyDescent="0.2">
      <c r="A308" s="21" t="s">
        <v>82</v>
      </c>
      <c r="B308" s="22" t="s">
        <v>63</v>
      </c>
      <c r="C308" s="114" t="s">
        <v>442</v>
      </c>
      <c r="D308" s="115">
        <v>1157.3399999999999</v>
      </c>
      <c r="E308" s="115">
        <v>1067.02</v>
      </c>
      <c r="F308" s="116">
        <f t="shared" si="16"/>
        <v>0.92195897489069767</v>
      </c>
      <c r="G308" s="15">
        <v>1157340</v>
      </c>
      <c r="H308" s="15">
        <v>1067023</v>
      </c>
      <c r="I308" s="2">
        <f t="shared" si="14"/>
        <v>0</v>
      </c>
      <c r="J308" s="2">
        <f t="shared" si="15"/>
        <v>2.9999999999290594E-3</v>
      </c>
    </row>
    <row r="309" spans="1:10" ht="25.5" outlineLevel="1" x14ac:dyDescent="0.2">
      <c r="A309" s="21" t="s">
        <v>143</v>
      </c>
      <c r="B309" s="22" t="s">
        <v>63</v>
      </c>
      <c r="C309" s="114" t="s">
        <v>443</v>
      </c>
      <c r="D309" s="115">
        <f>D310</f>
        <v>5766</v>
      </c>
      <c r="E309" s="115">
        <f>E310</f>
        <v>5401.9400000000005</v>
      </c>
      <c r="F309" s="116">
        <f t="shared" si="16"/>
        <v>0.93686090877558104</v>
      </c>
      <c r="G309" s="15">
        <v>5766000</v>
      </c>
      <c r="H309" s="15">
        <v>5401944.7599999998</v>
      </c>
      <c r="I309" s="2">
        <f t="shared" si="14"/>
        <v>0</v>
      </c>
      <c r="J309" s="2">
        <f t="shared" si="15"/>
        <v>4.7599999988960917E-3</v>
      </c>
    </row>
    <row r="310" spans="1:10" ht="25.5" outlineLevel="1" x14ac:dyDescent="0.2">
      <c r="A310" s="21" t="s">
        <v>145</v>
      </c>
      <c r="B310" s="22" t="s">
        <v>63</v>
      </c>
      <c r="C310" s="114" t="s">
        <v>444</v>
      </c>
      <c r="D310" s="115">
        <f>D311+D312</f>
        <v>5766</v>
      </c>
      <c r="E310" s="115">
        <f>E311+E312</f>
        <v>5401.9400000000005</v>
      </c>
      <c r="F310" s="116">
        <f t="shared" si="16"/>
        <v>0.93686090877558104</v>
      </c>
      <c r="G310" s="15">
        <v>5766000</v>
      </c>
      <c r="H310" s="15">
        <v>5401944.7599999998</v>
      </c>
      <c r="I310" s="2">
        <f t="shared" si="14"/>
        <v>0</v>
      </c>
      <c r="J310" s="2">
        <f t="shared" si="15"/>
        <v>4.7599999988960917E-3</v>
      </c>
    </row>
    <row r="311" spans="1:10" ht="38.25" outlineLevel="1" x14ac:dyDescent="0.2">
      <c r="A311" s="21" t="s">
        <v>147</v>
      </c>
      <c r="B311" s="22" t="s">
        <v>63</v>
      </c>
      <c r="C311" s="114" t="s">
        <v>445</v>
      </c>
      <c r="D311" s="115">
        <v>3196.04</v>
      </c>
      <c r="E311" s="115">
        <v>2991.64</v>
      </c>
      <c r="F311" s="116">
        <f t="shared" si="16"/>
        <v>0.93604585674772534</v>
      </c>
      <c r="G311" s="15">
        <v>3196038</v>
      </c>
      <c r="H311" s="15">
        <v>2991648.38</v>
      </c>
      <c r="I311" s="2">
        <f t="shared" si="14"/>
        <v>-1.9999999999527063E-3</v>
      </c>
      <c r="J311" s="2">
        <f t="shared" si="15"/>
        <v>8.3800000002156594E-3</v>
      </c>
    </row>
    <row r="312" spans="1:10" ht="25.5" outlineLevel="1" x14ac:dyDescent="0.2">
      <c r="A312" s="21" t="s">
        <v>376</v>
      </c>
      <c r="B312" s="22" t="s">
        <v>63</v>
      </c>
      <c r="C312" s="114" t="s">
        <v>446</v>
      </c>
      <c r="D312" s="115">
        <v>2569.96</v>
      </c>
      <c r="E312" s="115">
        <v>2410.3000000000002</v>
      </c>
      <c r="F312" s="116">
        <f t="shared" si="16"/>
        <v>0.93787451944777356</v>
      </c>
      <c r="G312" s="15">
        <v>2569962</v>
      </c>
      <c r="H312" s="15">
        <v>2410296.38</v>
      </c>
      <c r="I312" s="2">
        <f t="shared" si="14"/>
        <v>1.9999999999527063E-3</v>
      </c>
      <c r="J312" s="2">
        <f t="shared" si="15"/>
        <v>-3.620000000410073E-3</v>
      </c>
    </row>
    <row r="313" spans="1:10" ht="38.25" outlineLevel="1" x14ac:dyDescent="0.2">
      <c r="A313" s="21" t="s">
        <v>149</v>
      </c>
      <c r="B313" s="22" t="s">
        <v>63</v>
      </c>
      <c r="C313" s="114" t="s">
        <v>447</v>
      </c>
      <c r="D313" s="115">
        <f>D314+D316</f>
        <v>586.87</v>
      </c>
      <c r="E313" s="115">
        <f>E314+E316</f>
        <v>561.66999999999996</v>
      </c>
      <c r="F313" s="116">
        <f t="shared" si="16"/>
        <v>0.957060337042275</v>
      </c>
      <c r="G313" s="15">
        <v>586870</v>
      </c>
      <c r="H313" s="15">
        <v>561665</v>
      </c>
      <c r="I313" s="2">
        <f t="shared" si="14"/>
        <v>0</v>
      </c>
      <c r="J313" s="2">
        <f t="shared" si="15"/>
        <v>-4.9999999999954525E-3</v>
      </c>
    </row>
    <row r="314" spans="1:10" outlineLevel="1" x14ac:dyDescent="0.2">
      <c r="A314" s="21" t="s">
        <v>151</v>
      </c>
      <c r="B314" s="22" t="s">
        <v>63</v>
      </c>
      <c r="C314" s="114" t="s">
        <v>448</v>
      </c>
      <c r="D314" s="115">
        <f>D315</f>
        <v>51.23</v>
      </c>
      <c r="E314" s="115">
        <f>E315</f>
        <v>51.23</v>
      </c>
      <c r="F314" s="116">
        <f t="shared" si="16"/>
        <v>1</v>
      </c>
      <c r="G314" s="15">
        <v>51230</v>
      </c>
      <c r="H314" s="15">
        <v>51225</v>
      </c>
      <c r="I314" s="2">
        <f t="shared" si="14"/>
        <v>0</v>
      </c>
      <c r="J314" s="2">
        <f t="shared" si="15"/>
        <v>-4.9999999999954525E-3</v>
      </c>
    </row>
    <row r="315" spans="1:10" outlineLevel="1" x14ac:dyDescent="0.2">
      <c r="A315" s="21" t="s">
        <v>153</v>
      </c>
      <c r="B315" s="22" t="s">
        <v>63</v>
      </c>
      <c r="C315" s="114" t="s">
        <v>449</v>
      </c>
      <c r="D315" s="115">
        <v>51.23</v>
      </c>
      <c r="E315" s="115">
        <v>51.23</v>
      </c>
      <c r="F315" s="116">
        <f t="shared" si="16"/>
        <v>1</v>
      </c>
      <c r="G315" s="15">
        <v>51230</v>
      </c>
      <c r="H315" s="15">
        <v>51225</v>
      </c>
      <c r="I315" s="2">
        <f t="shared" si="14"/>
        <v>0</v>
      </c>
      <c r="J315" s="2">
        <f t="shared" si="15"/>
        <v>-4.9999999999954525E-3</v>
      </c>
    </row>
    <row r="316" spans="1:10" outlineLevel="1" x14ac:dyDescent="0.2">
      <c r="A316" s="21" t="s">
        <v>155</v>
      </c>
      <c r="B316" s="22" t="s">
        <v>63</v>
      </c>
      <c r="C316" s="114" t="s">
        <v>450</v>
      </c>
      <c r="D316" s="115">
        <f>D317</f>
        <v>535.64</v>
      </c>
      <c r="E316" s="115">
        <f>E317</f>
        <v>510.44</v>
      </c>
      <c r="F316" s="116">
        <f t="shared" si="16"/>
        <v>0.95295347621536852</v>
      </c>
      <c r="G316" s="15">
        <v>535640</v>
      </c>
      <c r="H316" s="15">
        <v>510440</v>
      </c>
      <c r="I316" s="2">
        <f t="shared" si="14"/>
        <v>0</v>
      </c>
      <c r="J316" s="2">
        <f t="shared" si="15"/>
        <v>0</v>
      </c>
    </row>
    <row r="317" spans="1:10" ht="25.5" outlineLevel="1" x14ac:dyDescent="0.2">
      <c r="A317" s="21" t="s">
        <v>159</v>
      </c>
      <c r="B317" s="22" t="s">
        <v>63</v>
      </c>
      <c r="C317" s="114" t="s">
        <v>451</v>
      </c>
      <c r="D317" s="115">
        <v>535.64</v>
      </c>
      <c r="E317" s="115">
        <v>510.44</v>
      </c>
      <c r="F317" s="116">
        <f t="shared" si="16"/>
        <v>0.95295347621536852</v>
      </c>
      <c r="G317" s="15">
        <v>535640</v>
      </c>
      <c r="H317" s="15">
        <v>510440</v>
      </c>
      <c r="I317" s="2">
        <f t="shared" si="14"/>
        <v>0</v>
      </c>
      <c r="J317" s="2">
        <f t="shared" si="15"/>
        <v>0</v>
      </c>
    </row>
    <row r="318" spans="1:10" x14ac:dyDescent="0.2">
      <c r="A318" s="21" t="s">
        <v>452</v>
      </c>
      <c r="B318" s="22" t="s">
        <v>63</v>
      </c>
      <c r="C318" s="114" t="s">
        <v>453</v>
      </c>
      <c r="D318" s="115">
        <f>D319+D324+D327</f>
        <v>6211.4500000000007</v>
      </c>
      <c r="E318" s="115">
        <f>E319+E324+E327</f>
        <v>6196.5900000000011</v>
      </c>
      <c r="F318" s="116">
        <f t="shared" si="16"/>
        <v>0.99760764394787049</v>
      </c>
      <c r="G318" s="15">
        <v>6211448.7800000003</v>
      </c>
      <c r="H318" s="15">
        <v>6196588.8600000003</v>
      </c>
      <c r="I318" s="2">
        <f t="shared" si="14"/>
        <v>-1.2200000001030276E-3</v>
      </c>
      <c r="J318" s="2">
        <f t="shared" si="15"/>
        <v>-1.1400000003050081E-3</v>
      </c>
    </row>
    <row r="319" spans="1:10" ht="63.75" outlineLevel="1" x14ac:dyDescent="0.2">
      <c r="A319" s="21" t="s">
        <v>68</v>
      </c>
      <c r="B319" s="22" t="s">
        <v>63</v>
      </c>
      <c r="C319" s="114" t="s">
        <v>454</v>
      </c>
      <c r="D319" s="115">
        <f>D320</f>
        <v>5735.0300000000007</v>
      </c>
      <c r="E319" s="115">
        <f>E320</f>
        <v>5722.2300000000005</v>
      </c>
      <c r="F319" s="116">
        <f t="shared" si="16"/>
        <v>0.99776810234645674</v>
      </c>
      <c r="G319" s="15">
        <v>5735029.7800000003</v>
      </c>
      <c r="H319" s="15">
        <v>5722233.8600000003</v>
      </c>
      <c r="I319" s="2">
        <f t="shared" si="14"/>
        <v>-2.2000000080879545E-4</v>
      </c>
      <c r="J319" s="2">
        <f t="shared" si="15"/>
        <v>3.8599999998041312E-3</v>
      </c>
    </row>
    <row r="320" spans="1:10" ht="25.5" outlineLevel="1" x14ac:dyDescent="0.2">
      <c r="A320" s="21" t="s">
        <v>70</v>
      </c>
      <c r="B320" s="22" t="s">
        <v>63</v>
      </c>
      <c r="C320" s="114" t="s">
        <v>455</v>
      </c>
      <c r="D320" s="115">
        <f>D321+D322+D323</f>
        <v>5735.0300000000007</v>
      </c>
      <c r="E320" s="115">
        <f>E321+E322+E323</f>
        <v>5722.2300000000005</v>
      </c>
      <c r="F320" s="116">
        <f t="shared" si="16"/>
        <v>0.99776810234645674</v>
      </c>
      <c r="G320" s="15">
        <v>5735029.7800000003</v>
      </c>
      <c r="H320" s="15">
        <v>5722233.8600000003</v>
      </c>
      <c r="I320" s="2">
        <f t="shared" si="14"/>
        <v>-2.2000000080879545E-4</v>
      </c>
      <c r="J320" s="2">
        <f t="shared" si="15"/>
        <v>3.8599999998041312E-3</v>
      </c>
    </row>
    <row r="321" spans="1:10" ht="25.5" outlineLevel="1" x14ac:dyDescent="0.2">
      <c r="A321" s="21" t="s">
        <v>72</v>
      </c>
      <c r="B321" s="22" t="s">
        <v>63</v>
      </c>
      <c r="C321" s="114" t="s">
        <v>456</v>
      </c>
      <c r="D321" s="115">
        <v>4412.63</v>
      </c>
      <c r="E321" s="115">
        <v>4408.51</v>
      </c>
      <c r="F321" s="116">
        <f t="shared" si="16"/>
        <v>0.99906631645979838</v>
      </c>
      <c r="G321" s="15">
        <v>4412629</v>
      </c>
      <c r="H321" s="15">
        <v>4408515.2</v>
      </c>
      <c r="I321" s="2">
        <f t="shared" si="14"/>
        <v>-1.0000000002037268E-3</v>
      </c>
      <c r="J321" s="2">
        <f t="shared" si="15"/>
        <v>5.1999999996041879E-3</v>
      </c>
    </row>
    <row r="322" spans="1:10" ht="38.25" outlineLevel="1" x14ac:dyDescent="0.2">
      <c r="A322" s="21" t="s">
        <v>74</v>
      </c>
      <c r="B322" s="22" t="s">
        <v>63</v>
      </c>
      <c r="C322" s="114" t="s">
        <v>457</v>
      </c>
      <c r="D322" s="115">
        <v>3</v>
      </c>
      <c r="E322" s="115"/>
      <c r="F322" s="116">
        <f t="shared" si="16"/>
        <v>0</v>
      </c>
      <c r="G322" s="15">
        <v>3000</v>
      </c>
      <c r="H322" s="15" t="s">
        <v>17</v>
      </c>
      <c r="I322" s="2">
        <f t="shared" si="14"/>
        <v>0</v>
      </c>
      <c r="J322" s="2" t="e">
        <f t="shared" si="15"/>
        <v>#VALUE!</v>
      </c>
    </row>
    <row r="323" spans="1:10" ht="51" outlineLevel="1" x14ac:dyDescent="0.2">
      <c r="A323" s="21" t="s">
        <v>76</v>
      </c>
      <c r="B323" s="22" t="s">
        <v>63</v>
      </c>
      <c r="C323" s="114" t="s">
        <v>458</v>
      </c>
      <c r="D323" s="115">
        <v>1319.4</v>
      </c>
      <c r="E323" s="115">
        <v>1313.72</v>
      </c>
      <c r="F323" s="116">
        <f t="shared" si="16"/>
        <v>0.99569501288464446</v>
      </c>
      <c r="G323" s="15">
        <v>1319400.78</v>
      </c>
      <c r="H323" s="15">
        <v>1313718.6599999999</v>
      </c>
      <c r="I323" s="2">
        <f t="shared" si="14"/>
        <v>7.7999999984967872E-4</v>
      </c>
      <c r="J323" s="2">
        <f t="shared" si="15"/>
        <v>-1.3400000000274304E-3</v>
      </c>
    </row>
    <row r="324" spans="1:10" ht="25.5" outlineLevel="1" x14ac:dyDescent="0.2">
      <c r="A324" s="21" t="s">
        <v>78</v>
      </c>
      <c r="B324" s="22" t="s">
        <v>63</v>
      </c>
      <c r="C324" s="114" t="s">
        <v>459</v>
      </c>
      <c r="D324" s="115">
        <f>D325</f>
        <v>125.55</v>
      </c>
      <c r="E324" s="115">
        <f>E325</f>
        <v>124.05</v>
      </c>
      <c r="F324" s="116">
        <f t="shared" si="16"/>
        <v>0.98805256869772995</v>
      </c>
      <c r="G324" s="15">
        <v>125549</v>
      </c>
      <c r="H324" s="15">
        <v>124049</v>
      </c>
      <c r="I324" s="2">
        <f t="shared" si="14"/>
        <v>-9.9999999999056399E-4</v>
      </c>
      <c r="J324" s="2">
        <f t="shared" si="15"/>
        <v>-9.9999999999056399E-4</v>
      </c>
    </row>
    <row r="325" spans="1:10" ht="38.25" outlineLevel="1" x14ac:dyDescent="0.2">
      <c r="A325" s="21" t="s">
        <v>80</v>
      </c>
      <c r="B325" s="22" t="s">
        <v>63</v>
      </c>
      <c r="C325" s="114" t="s">
        <v>460</v>
      </c>
      <c r="D325" s="115">
        <f>D326</f>
        <v>125.55</v>
      </c>
      <c r="E325" s="115">
        <f>E326</f>
        <v>124.05</v>
      </c>
      <c r="F325" s="116">
        <f t="shared" si="16"/>
        <v>0.98805256869772995</v>
      </c>
      <c r="G325" s="15">
        <v>125549</v>
      </c>
      <c r="H325" s="15">
        <v>124049</v>
      </c>
      <c r="I325" s="2">
        <f t="shared" si="14"/>
        <v>-9.9999999999056399E-4</v>
      </c>
      <c r="J325" s="2">
        <f t="shared" si="15"/>
        <v>-9.9999999999056399E-4</v>
      </c>
    </row>
    <row r="326" spans="1:10" outlineLevel="1" x14ac:dyDescent="0.2">
      <c r="A326" s="21" t="s">
        <v>82</v>
      </c>
      <c r="B326" s="22" t="s">
        <v>63</v>
      </c>
      <c r="C326" s="114" t="s">
        <v>461</v>
      </c>
      <c r="D326" s="115">
        <v>125.55</v>
      </c>
      <c r="E326" s="115">
        <v>124.05</v>
      </c>
      <c r="F326" s="116">
        <f t="shared" si="16"/>
        <v>0.98805256869772995</v>
      </c>
      <c r="G326" s="15">
        <v>125549</v>
      </c>
      <c r="H326" s="15">
        <v>124049</v>
      </c>
      <c r="I326" s="2">
        <f t="shared" si="14"/>
        <v>-9.9999999999056399E-4</v>
      </c>
      <c r="J326" s="2">
        <f t="shared" si="15"/>
        <v>-9.9999999999056399E-4</v>
      </c>
    </row>
    <row r="327" spans="1:10" ht="38.25" outlineLevel="1" x14ac:dyDescent="0.2">
      <c r="A327" s="21" t="s">
        <v>149</v>
      </c>
      <c r="B327" s="22" t="s">
        <v>63</v>
      </c>
      <c r="C327" s="114" t="s">
        <v>462</v>
      </c>
      <c r="D327" s="115">
        <f>D328+D330</f>
        <v>350.87</v>
      </c>
      <c r="E327" s="115">
        <f>E328+E330</f>
        <v>350.31</v>
      </c>
      <c r="F327" s="116">
        <f t="shared" si="16"/>
        <v>0.9984039672813293</v>
      </c>
      <c r="G327" s="15">
        <v>350870</v>
      </c>
      <c r="H327" s="15">
        <v>350306</v>
      </c>
      <c r="I327" s="2">
        <f t="shared" si="14"/>
        <v>0</v>
      </c>
      <c r="J327" s="2">
        <f t="shared" si="15"/>
        <v>-4.0000000000190994E-3</v>
      </c>
    </row>
    <row r="328" spans="1:10" outlineLevel="1" x14ac:dyDescent="0.2">
      <c r="A328" s="21" t="s">
        <v>151</v>
      </c>
      <c r="B328" s="22" t="s">
        <v>63</v>
      </c>
      <c r="C328" s="114" t="s">
        <v>463</v>
      </c>
      <c r="D328" s="115">
        <f>D329</f>
        <v>219.37</v>
      </c>
      <c r="E328" s="115">
        <f>E329</f>
        <v>219.34</v>
      </c>
      <c r="F328" s="116">
        <f t="shared" si="16"/>
        <v>0.99986324474631905</v>
      </c>
      <c r="G328" s="15">
        <v>219370</v>
      </c>
      <c r="H328" s="15">
        <v>219338</v>
      </c>
      <c r="I328" s="2">
        <f t="shared" si="14"/>
        <v>0</v>
      </c>
      <c r="J328" s="2">
        <f t="shared" si="15"/>
        <v>-2.0000000000095497E-3</v>
      </c>
    </row>
    <row r="329" spans="1:10" outlineLevel="1" x14ac:dyDescent="0.2">
      <c r="A329" s="21" t="s">
        <v>153</v>
      </c>
      <c r="B329" s="22" t="s">
        <v>63</v>
      </c>
      <c r="C329" s="114" t="s">
        <v>464</v>
      </c>
      <c r="D329" s="115">
        <v>219.37</v>
      </c>
      <c r="E329" s="115">
        <v>219.34</v>
      </c>
      <c r="F329" s="116">
        <f t="shared" si="16"/>
        <v>0.99986324474631905</v>
      </c>
      <c r="G329" s="15">
        <v>219370</v>
      </c>
      <c r="H329" s="15">
        <v>219338</v>
      </c>
      <c r="I329" s="2">
        <f t="shared" si="14"/>
        <v>0</v>
      </c>
      <c r="J329" s="2">
        <f t="shared" si="15"/>
        <v>-2.0000000000095497E-3</v>
      </c>
    </row>
    <row r="330" spans="1:10" outlineLevel="1" x14ac:dyDescent="0.2">
      <c r="A330" s="21" t="s">
        <v>155</v>
      </c>
      <c r="B330" s="22" t="s">
        <v>63</v>
      </c>
      <c r="C330" s="114" t="s">
        <v>465</v>
      </c>
      <c r="D330" s="115">
        <f>D331</f>
        <v>131.5</v>
      </c>
      <c r="E330" s="115">
        <f>E331</f>
        <v>130.97</v>
      </c>
      <c r="F330" s="116">
        <f t="shared" si="16"/>
        <v>0.99596958174904937</v>
      </c>
      <c r="G330" s="15">
        <v>131500</v>
      </c>
      <c r="H330" s="15">
        <v>130968</v>
      </c>
      <c r="I330" s="2">
        <f t="shared" si="14"/>
        <v>0</v>
      </c>
      <c r="J330" s="2">
        <f t="shared" si="15"/>
        <v>-2.0000000000095497E-3</v>
      </c>
    </row>
    <row r="331" spans="1:10" ht="25.5" outlineLevel="1" x14ac:dyDescent="0.2">
      <c r="A331" s="21" t="s">
        <v>159</v>
      </c>
      <c r="B331" s="22" t="s">
        <v>63</v>
      </c>
      <c r="C331" s="114" t="s">
        <v>466</v>
      </c>
      <c r="D331" s="115">
        <v>131.5</v>
      </c>
      <c r="E331" s="115">
        <v>130.97</v>
      </c>
      <c r="F331" s="116">
        <f t="shared" si="16"/>
        <v>0.99596958174904937</v>
      </c>
      <c r="G331" s="15">
        <v>131500</v>
      </c>
      <c r="H331" s="15">
        <v>130968</v>
      </c>
      <c r="I331" s="2">
        <f t="shared" ref="I331:I355" si="19">G331/1000-D331</f>
        <v>0</v>
      </c>
      <c r="J331" s="2">
        <f t="shared" ref="J331:J355" si="20">H331/1000-E331</f>
        <v>-2.0000000000095497E-3</v>
      </c>
    </row>
    <row r="332" spans="1:10" x14ac:dyDescent="0.2">
      <c r="A332" s="31" t="s">
        <v>467</v>
      </c>
      <c r="B332" s="32" t="s">
        <v>63</v>
      </c>
      <c r="C332" s="127" t="s">
        <v>468</v>
      </c>
      <c r="D332" s="112">
        <f>D333+D344</f>
        <v>17237.849999999999</v>
      </c>
      <c r="E332" s="112">
        <f>E333+E344</f>
        <v>17022.650000000001</v>
      </c>
      <c r="F332" s="113">
        <f t="shared" ref="F332:F355" si="21">E332/D332</f>
        <v>0.98751584449336793</v>
      </c>
      <c r="G332" s="15">
        <v>17237845.329999998</v>
      </c>
      <c r="H332" s="15">
        <v>17022653.629999999</v>
      </c>
      <c r="I332" s="2">
        <f t="shared" si="19"/>
        <v>-4.6700000020791776E-3</v>
      </c>
      <c r="J332" s="2">
        <f t="shared" si="20"/>
        <v>3.629999999247957E-3</v>
      </c>
    </row>
    <row r="333" spans="1:10" x14ac:dyDescent="0.2">
      <c r="A333" s="21" t="s">
        <v>469</v>
      </c>
      <c r="B333" s="22" t="s">
        <v>63</v>
      </c>
      <c r="C333" s="114" t="s">
        <v>470</v>
      </c>
      <c r="D333" s="115">
        <f>D334+D337+D340</f>
        <v>16732.8</v>
      </c>
      <c r="E333" s="115">
        <f>E334+E337+E340</f>
        <v>16517.600000000002</v>
      </c>
      <c r="F333" s="116">
        <f t="shared" si="21"/>
        <v>0.98713903231975542</v>
      </c>
      <c r="G333" s="15">
        <v>16732794.33</v>
      </c>
      <c r="H333" s="15">
        <v>16517602.630000001</v>
      </c>
      <c r="I333" s="2">
        <f t="shared" si="19"/>
        <v>-5.6699999986449257E-3</v>
      </c>
      <c r="J333" s="2">
        <f t="shared" si="20"/>
        <v>2.6299999990442302E-3</v>
      </c>
    </row>
    <row r="334" spans="1:10" ht="63.75" outlineLevel="1" x14ac:dyDescent="0.2">
      <c r="A334" s="21" t="s">
        <v>68</v>
      </c>
      <c r="B334" s="22" t="s">
        <v>63</v>
      </c>
      <c r="C334" s="114" t="s">
        <v>471</v>
      </c>
      <c r="D334" s="115">
        <f>D335</f>
        <v>715</v>
      </c>
      <c r="E334" s="115">
        <f>E335</f>
        <v>617.58000000000004</v>
      </c>
      <c r="F334" s="116">
        <f t="shared" si="21"/>
        <v>0.86374825174825176</v>
      </c>
      <c r="G334" s="15">
        <v>715000</v>
      </c>
      <c r="H334" s="15">
        <v>617584</v>
      </c>
      <c r="I334" s="2">
        <f t="shared" si="19"/>
        <v>0</v>
      </c>
      <c r="J334" s="2">
        <f t="shared" si="20"/>
        <v>3.9999999999054126E-3</v>
      </c>
    </row>
    <row r="335" spans="1:10" ht="25.5" outlineLevel="1" x14ac:dyDescent="0.2">
      <c r="A335" s="21" t="s">
        <v>125</v>
      </c>
      <c r="B335" s="22" t="s">
        <v>63</v>
      </c>
      <c r="C335" s="114" t="s">
        <v>472</v>
      </c>
      <c r="D335" s="115">
        <f>D336</f>
        <v>715</v>
      </c>
      <c r="E335" s="115">
        <f>E336</f>
        <v>617.58000000000004</v>
      </c>
      <c r="F335" s="116">
        <f t="shared" si="21"/>
        <v>0.86374825174825176</v>
      </c>
      <c r="G335" s="15">
        <v>715000</v>
      </c>
      <c r="H335" s="15">
        <v>617584</v>
      </c>
      <c r="I335" s="2">
        <f t="shared" si="19"/>
        <v>0</v>
      </c>
      <c r="J335" s="2">
        <f t="shared" si="20"/>
        <v>3.9999999999054126E-3</v>
      </c>
    </row>
    <row r="336" spans="1:10" ht="51" outlineLevel="1" x14ac:dyDescent="0.2">
      <c r="A336" s="21" t="s">
        <v>369</v>
      </c>
      <c r="B336" s="22" t="s">
        <v>63</v>
      </c>
      <c r="C336" s="114" t="s">
        <v>473</v>
      </c>
      <c r="D336" s="115">
        <v>715</v>
      </c>
      <c r="E336" s="115">
        <v>617.58000000000004</v>
      </c>
      <c r="F336" s="116">
        <f t="shared" si="21"/>
        <v>0.86374825174825176</v>
      </c>
      <c r="G336" s="15">
        <v>715000</v>
      </c>
      <c r="H336" s="15">
        <v>617584</v>
      </c>
      <c r="I336" s="2">
        <f t="shared" si="19"/>
        <v>0</v>
      </c>
      <c r="J336" s="2">
        <f t="shared" si="20"/>
        <v>3.9999999999054126E-3</v>
      </c>
    </row>
    <row r="337" spans="1:10" ht="25.5" outlineLevel="1" x14ac:dyDescent="0.2">
      <c r="A337" s="21" t="s">
        <v>78</v>
      </c>
      <c r="B337" s="22" t="s">
        <v>63</v>
      </c>
      <c r="C337" s="114" t="s">
        <v>474</v>
      </c>
      <c r="D337" s="115">
        <f>D338</f>
        <v>30</v>
      </c>
      <c r="E337" s="115">
        <f>E338</f>
        <v>30</v>
      </c>
      <c r="F337" s="116">
        <f t="shared" si="21"/>
        <v>1</v>
      </c>
      <c r="G337" s="15">
        <v>30000</v>
      </c>
      <c r="H337" s="15">
        <v>30000</v>
      </c>
      <c r="I337" s="2">
        <f t="shared" si="19"/>
        <v>0</v>
      </c>
      <c r="J337" s="2">
        <f t="shared" si="20"/>
        <v>0</v>
      </c>
    </row>
    <row r="338" spans="1:10" ht="38.25" outlineLevel="1" x14ac:dyDescent="0.2">
      <c r="A338" s="21" t="s">
        <v>80</v>
      </c>
      <c r="B338" s="22" t="s">
        <v>63</v>
      </c>
      <c r="C338" s="114" t="s">
        <v>475</v>
      </c>
      <c r="D338" s="115">
        <f>D339</f>
        <v>30</v>
      </c>
      <c r="E338" s="115">
        <f>E339</f>
        <v>30</v>
      </c>
      <c r="F338" s="116">
        <f t="shared" si="21"/>
        <v>1</v>
      </c>
      <c r="G338" s="15">
        <v>30000</v>
      </c>
      <c r="H338" s="15">
        <v>30000</v>
      </c>
      <c r="I338" s="2">
        <f t="shared" si="19"/>
        <v>0</v>
      </c>
      <c r="J338" s="2">
        <f t="shared" si="20"/>
        <v>0</v>
      </c>
    </row>
    <row r="339" spans="1:10" outlineLevel="1" x14ac:dyDescent="0.2">
      <c r="A339" s="21" t="s">
        <v>82</v>
      </c>
      <c r="B339" s="22" t="s">
        <v>63</v>
      </c>
      <c r="C339" s="114" t="s">
        <v>476</v>
      </c>
      <c r="D339" s="115">
        <v>30</v>
      </c>
      <c r="E339" s="115">
        <v>30</v>
      </c>
      <c r="F339" s="116">
        <f t="shared" si="21"/>
        <v>1</v>
      </c>
      <c r="G339" s="15">
        <v>30000</v>
      </c>
      <c r="H339" s="15">
        <v>30000</v>
      </c>
      <c r="I339" s="2">
        <f t="shared" si="19"/>
        <v>0</v>
      </c>
      <c r="J339" s="2">
        <f t="shared" si="20"/>
        <v>0</v>
      </c>
    </row>
    <row r="340" spans="1:10" ht="38.25" outlineLevel="1" x14ac:dyDescent="0.2">
      <c r="A340" s="21" t="s">
        <v>149</v>
      </c>
      <c r="B340" s="22" t="s">
        <v>63</v>
      </c>
      <c r="C340" s="114" t="s">
        <v>477</v>
      </c>
      <c r="D340" s="115">
        <f>D341</f>
        <v>15987.8</v>
      </c>
      <c r="E340" s="115">
        <f>E341</f>
        <v>15870.02</v>
      </c>
      <c r="F340" s="116">
        <f t="shared" si="21"/>
        <v>0.99263313276373244</v>
      </c>
      <c r="G340" s="15">
        <v>15987794.33</v>
      </c>
      <c r="H340" s="15">
        <v>15870018.630000001</v>
      </c>
      <c r="I340" s="2">
        <f t="shared" si="19"/>
        <v>-5.6699999986449257E-3</v>
      </c>
      <c r="J340" s="2">
        <f t="shared" si="20"/>
        <v>-1.3699999999516876E-3</v>
      </c>
    </row>
    <row r="341" spans="1:10" outlineLevel="1" x14ac:dyDescent="0.2">
      <c r="A341" s="21" t="s">
        <v>155</v>
      </c>
      <c r="B341" s="22" t="s">
        <v>63</v>
      </c>
      <c r="C341" s="114" t="s">
        <v>478</v>
      </c>
      <c r="D341" s="115">
        <f>D342+D343</f>
        <v>15987.8</v>
      </c>
      <c r="E341" s="115">
        <f>E342+E343</f>
        <v>15870.02</v>
      </c>
      <c r="F341" s="116">
        <f t="shared" si="21"/>
        <v>0.99263313276373244</v>
      </c>
      <c r="G341" s="15">
        <v>15987794.33</v>
      </c>
      <c r="H341" s="15">
        <v>15870018.630000001</v>
      </c>
      <c r="I341" s="2">
        <f t="shared" si="19"/>
        <v>-5.6699999986449257E-3</v>
      </c>
      <c r="J341" s="2">
        <f t="shared" si="20"/>
        <v>-1.3699999999516876E-3</v>
      </c>
    </row>
    <row r="342" spans="1:10" ht="63.75" outlineLevel="1" x14ac:dyDescent="0.2">
      <c r="A342" s="21" t="s">
        <v>157</v>
      </c>
      <c r="B342" s="22" t="s">
        <v>63</v>
      </c>
      <c r="C342" s="114" t="s">
        <v>479</v>
      </c>
      <c r="D342" s="115">
        <v>9132.34</v>
      </c>
      <c r="E342" s="115">
        <v>9132.34</v>
      </c>
      <c r="F342" s="116">
        <f t="shared" si="21"/>
        <v>1</v>
      </c>
      <c r="G342" s="15">
        <v>9132335.3300000001</v>
      </c>
      <c r="H342" s="15">
        <v>9132335.3300000001</v>
      </c>
      <c r="I342" s="2">
        <f t="shared" si="19"/>
        <v>-4.6700000002601882E-3</v>
      </c>
      <c r="J342" s="2">
        <f t="shared" si="20"/>
        <v>-4.6700000002601882E-3</v>
      </c>
    </row>
    <row r="343" spans="1:10" ht="25.5" outlineLevel="1" x14ac:dyDescent="0.2">
      <c r="A343" s="21" t="s">
        <v>159</v>
      </c>
      <c r="B343" s="22" t="s">
        <v>63</v>
      </c>
      <c r="C343" s="114" t="s">
        <v>480</v>
      </c>
      <c r="D343" s="115">
        <v>6855.46</v>
      </c>
      <c r="E343" s="115">
        <v>6737.68</v>
      </c>
      <c r="F343" s="116">
        <f t="shared" si="21"/>
        <v>0.98281953362721108</v>
      </c>
      <c r="G343" s="15">
        <v>6855459</v>
      </c>
      <c r="H343" s="15">
        <v>6737683.2999999998</v>
      </c>
      <c r="I343" s="2">
        <f t="shared" si="19"/>
        <v>-1.0000000002037268E-3</v>
      </c>
      <c r="J343" s="2">
        <f t="shared" si="20"/>
        <v>3.2999999993990059E-3</v>
      </c>
    </row>
    <row r="344" spans="1:10" x14ac:dyDescent="0.2">
      <c r="A344" s="21" t="s">
        <v>481</v>
      </c>
      <c r="B344" s="22" t="s">
        <v>63</v>
      </c>
      <c r="C344" s="114" t="s">
        <v>482</v>
      </c>
      <c r="D344" s="115">
        <f>D345+D348</f>
        <v>505.05</v>
      </c>
      <c r="E344" s="115">
        <f>E345+E348</f>
        <v>505.05</v>
      </c>
      <c r="F344" s="116">
        <f t="shared" si="21"/>
        <v>1</v>
      </c>
      <c r="G344" s="15">
        <v>505051</v>
      </c>
      <c r="H344" s="15">
        <v>505051</v>
      </c>
      <c r="I344" s="2">
        <f t="shared" si="19"/>
        <v>9.9999999997635314E-4</v>
      </c>
      <c r="J344" s="2">
        <f t="shared" si="20"/>
        <v>9.9999999997635314E-4</v>
      </c>
    </row>
    <row r="345" spans="1:10" ht="25.5" outlineLevel="1" x14ac:dyDescent="0.2">
      <c r="A345" s="21" t="s">
        <v>78</v>
      </c>
      <c r="B345" s="22" t="s">
        <v>63</v>
      </c>
      <c r="C345" s="114" t="s">
        <v>483</v>
      </c>
      <c r="D345" s="115">
        <f>D346</f>
        <v>383.51</v>
      </c>
      <c r="E345" s="115">
        <f>E346</f>
        <v>383.51</v>
      </c>
      <c r="F345" s="116">
        <f t="shared" si="21"/>
        <v>1</v>
      </c>
      <c r="G345" s="15">
        <v>383512</v>
      </c>
      <c r="H345" s="15">
        <v>383512</v>
      </c>
      <c r="I345" s="2">
        <f t="shared" si="19"/>
        <v>2.0000000000095497E-3</v>
      </c>
      <c r="J345" s="2">
        <f t="shared" si="20"/>
        <v>2.0000000000095497E-3</v>
      </c>
    </row>
    <row r="346" spans="1:10" ht="38.25" outlineLevel="1" x14ac:dyDescent="0.2">
      <c r="A346" s="21" t="s">
        <v>80</v>
      </c>
      <c r="B346" s="22" t="s">
        <v>63</v>
      </c>
      <c r="C346" s="114" t="s">
        <v>484</v>
      </c>
      <c r="D346" s="115">
        <f>D347</f>
        <v>383.51</v>
      </c>
      <c r="E346" s="115">
        <f>E347</f>
        <v>383.51</v>
      </c>
      <c r="F346" s="116">
        <f t="shared" si="21"/>
        <v>1</v>
      </c>
      <c r="G346" s="15">
        <v>383512</v>
      </c>
      <c r="H346" s="15">
        <v>383512</v>
      </c>
      <c r="I346" s="2">
        <f t="shared" si="19"/>
        <v>2.0000000000095497E-3</v>
      </c>
      <c r="J346" s="2">
        <f t="shared" si="20"/>
        <v>2.0000000000095497E-3</v>
      </c>
    </row>
    <row r="347" spans="1:10" ht="38.25" outlineLevel="1" x14ac:dyDescent="0.2">
      <c r="A347" s="21" t="s">
        <v>223</v>
      </c>
      <c r="B347" s="22" t="s">
        <v>63</v>
      </c>
      <c r="C347" s="114" t="s">
        <v>485</v>
      </c>
      <c r="D347" s="115">
        <v>383.51</v>
      </c>
      <c r="E347" s="115">
        <v>383.51</v>
      </c>
      <c r="F347" s="116">
        <f t="shared" si="21"/>
        <v>1</v>
      </c>
      <c r="G347" s="15">
        <v>383512</v>
      </c>
      <c r="H347" s="15">
        <v>383512</v>
      </c>
      <c r="I347" s="2">
        <f t="shared" si="19"/>
        <v>2.0000000000095497E-3</v>
      </c>
      <c r="J347" s="2">
        <f t="shared" si="20"/>
        <v>2.0000000000095497E-3</v>
      </c>
    </row>
    <row r="348" spans="1:10" ht="38.25" outlineLevel="1" x14ac:dyDescent="0.2">
      <c r="A348" s="21" t="s">
        <v>149</v>
      </c>
      <c r="B348" s="22" t="s">
        <v>63</v>
      </c>
      <c r="C348" s="114" t="s">
        <v>486</v>
      </c>
      <c r="D348" s="115">
        <f>D349</f>
        <v>121.54</v>
      </c>
      <c r="E348" s="115">
        <f>E349</f>
        <v>121.54</v>
      </c>
      <c r="F348" s="116">
        <f t="shared" si="21"/>
        <v>1</v>
      </c>
      <c r="G348" s="15">
        <v>121539</v>
      </c>
      <c r="H348" s="15">
        <v>121539</v>
      </c>
      <c r="I348" s="2">
        <f t="shared" si="19"/>
        <v>-1.0000000000047748E-3</v>
      </c>
      <c r="J348" s="2">
        <f t="shared" si="20"/>
        <v>-1.0000000000047748E-3</v>
      </c>
    </row>
    <row r="349" spans="1:10" outlineLevel="1" x14ac:dyDescent="0.2">
      <c r="A349" s="21" t="s">
        <v>155</v>
      </c>
      <c r="B349" s="22" t="s">
        <v>63</v>
      </c>
      <c r="C349" s="114" t="s">
        <v>487</v>
      </c>
      <c r="D349" s="115">
        <f>D350</f>
        <v>121.54</v>
      </c>
      <c r="E349" s="115">
        <f>E350</f>
        <v>121.54</v>
      </c>
      <c r="F349" s="116">
        <f t="shared" si="21"/>
        <v>1</v>
      </c>
      <c r="G349" s="15">
        <v>121539</v>
      </c>
      <c r="H349" s="15">
        <v>121539</v>
      </c>
      <c r="I349" s="2">
        <f t="shared" si="19"/>
        <v>-1.0000000000047748E-3</v>
      </c>
      <c r="J349" s="2">
        <f t="shared" si="20"/>
        <v>-1.0000000000047748E-3</v>
      </c>
    </row>
    <row r="350" spans="1:10" ht="25.5" outlineLevel="1" x14ac:dyDescent="0.2">
      <c r="A350" s="21" t="s">
        <v>159</v>
      </c>
      <c r="B350" s="22" t="s">
        <v>63</v>
      </c>
      <c r="C350" s="114" t="s">
        <v>488</v>
      </c>
      <c r="D350" s="115">
        <v>121.54</v>
      </c>
      <c r="E350" s="115">
        <v>121.54</v>
      </c>
      <c r="F350" s="116">
        <f t="shared" si="21"/>
        <v>1</v>
      </c>
      <c r="G350" s="15">
        <v>121539</v>
      </c>
      <c r="H350" s="15">
        <v>121539</v>
      </c>
      <c r="I350" s="2">
        <f t="shared" si="19"/>
        <v>-1.0000000000047748E-3</v>
      </c>
      <c r="J350" s="2">
        <f t="shared" si="20"/>
        <v>-1.0000000000047748E-3</v>
      </c>
    </row>
    <row r="351" spans="1:10" x14ac:dyDescent="0.2">
      <c r="A351" s="31" t="s">
        <v>489</v>
      </c>
      <c r="B351" s="32" t="s">
        <v>63</v>
      </c>
      <c r="C351" s="127" t="s">
        <v>490</v>
      </c>
      <c r="D351" s="112">
        <f t="shared" ref="D351:E354" si="22">D352</f>
        <v>4729.26</v>
      </c>
      <c r="E351" s="112">
        <f t="shared" si="22"/>
        <v>4729.26</v>
      </c>
      <c r="F351" s="113">
        <f t="shared" si="21"/>
        <v>1</v>
      </c>
      <c r="G351" s="15">
        <v>4729260</v>
      </c>
      <c r="H351" s="15">
        <v>4729260</v>
      </c>
      <c r="I351" s="2">
        <f t="shared" si="19"/>
        <v>0</v>
      </c>
      <c r="J351" s="2">
        <f t="shared" si="20"/>
        <v>0</v>
      </c>
    </row>
    <row r="352" spans="1:10" x14ac:dyDescent="0.2">
      <c r="A352" s="21" t="s">
        <v>491</v>
      </c>
      <c r="B352" s="22" t="s">
        <v>63</v>
      </c>
      <c r="C352" s="114" t="s">
        <v>492</v>
      </c>
      <c r="D352" s="115">
        <f t="shared" si="22"/>
        <v>4729.26</v>
      </c>
      <c r="E352" s="115">
        <f t="shared" si="22"/>
        <v>4729.26</v>
      </c>
      <c r="F352" s="116">
        <f t="shared" si="21"/>
        <v>1</v>
      </c>
      <c r="G352" s="15">
        <v>4729260</v>
      </c>
      <c r="H352" s="15">
        <v>4729260</v>
      </c>
      <c r="I352" s="2">
        <f t="shared" si="19"/>
        <v>0</v>
      </c>
      <c r="J352" s="2">
        <f t="shared" si="20"/>
        <v>0</v>
      </c>
    </row>
    <row r="353" spans="1:10" outlineLevel="1" x14ac:dyDescent="0.2">
      <c r="A353" s="21" t="s">
        <v>94</v>
      </c>
      <c r="B353" s="22" t="s">
        <v>63</v>
      </c>
      <c r="C353" s="114" t="s">
        <v>493</v>
      </c>
      <c r="D353" s="115">
        <f t="shared" si="22"/>
        <v>4729.26</v>
      </c>
      <c r="E353" s="115">
        <f t="shared" si="22"/>
        <v>4729.26</v>
      </c>
      <c r="F353" s="116">
        <f t="shared" si="21"/>
        <v>1</v>
      </c>
      <c r="G353" s="15">
        <v>4729260</v>
      </c>
      <c r="H353" s="15">
        <v>4729260</v>
      </c>
      <c r="I353" s="2">
        <f t="shared" si="19"/>
        <v>0</v>
      </c>
      <c r="J353" s="2">
        <f t="shared" si="20"/>
        <v>0</v>
      </c>
    </row>
    <row r="354" spans="1:10" ht="51" outlineLevel="1" x14ac:dyDescent="0.2">
      <c r="A354" s="21" t="s">
        <v>162</v>
      </c>
      <c r="B354" s="22" t="s">
        <v>63</v>
      </c>
      <c r="C354" s="114" t="s">
        <v>494</v>
      </c>
      <c r="D354" s="115">
        <f t="shared" si="22"/>
        <v>4729.26</v>
      </c>
      <c r="E354" s="115">
        <f t="shared" si="22"/>
        <v>4729.26</v>
      </c>
      <c r="F354" s="116">
        <f t="shared" si="21"/>
        <v>1</v>
      </c>
      <c r="G354" s="15">
        <v>4729260</v>
      </c>
      <c r="H354" s="15">
        <v>4729260</v>
      </c>
      <c r="I354" s="2">
        <f t="shared" si="19"/>
        <v>0</v>
      </c>
      <c r="J354" s="2">
        <f t="shared" si="20"/>
        <v>0</v>
      </c>
    </row>
    <row r="355" spans="1:10" ht="63.75" outlineLevel="1" x14ac:dyDescent="0.2">
      <c r="A355" s="21" t="s">
        <v>164</v>
      </c>
      <c r="B355" s="22" t="s">
        <v>63</v>
      </c>
      <c r="C355" s="114" t="s">
        <v>495</v>
      </c>
      <c r="D355" s="115">
        <v>4729.26</v>
      </c>
      <c r="E355" s="115">
        <v>4729.26</v>
      </c>
      <c r="F355" s="116">
        <f t="shared" si="21"/>
        <v>1</v>
      </c>
      <c r="G355" s="15">
        <v>4729260</v>
      </c>
      <c r="H355" s="15">
        <v>4729260</v>
      </c>
      <c r="I355" s="2">
        <f t="shared" si="19"/>
        <v>0</v>
      </c>
      <c r="J355" s="2">
        <f t="shared" si="20"/>
        <v>0</v>
      </c>
    </row>
    <row r="356" spans="1:10" s="6" customFormat="1" ht="14.25" customHeight="1" thickBot="1" x14ac:dyDescent="0.25">
      <c r="A356" s="117"/>
      <c r="B356" s="118"/>
      <c r="C356" s="119"/>
      <c r="D356" s="120"/>
      <c r="E356" s="120"/>
      <c r="F356" s="121"/>
      <c r="G356" s="107"/>
      <c r="H356" s="107"/>
      <c r="I356" s="108"/>
      <c r="J356" s="108"/>
    </row>
    <row r="357" spans="1:10" ht="26.25" thickBot="1" x14ac:dyDescent="0.25">
      <c r="A357" s="122" t="s">
        <v>496</v>
      </c>
      <c r="B357" s="123" t="s">
        <v>497</v>
      </c>
      <c r="C357" s="124" t="s">
        <v>12</v>
      </c>
      <c r="D357" s="125">
        <v>-27449.19</v>
      </c>
      <c r="E357" s="125">
        <v>58733.85</v>
      </c>
      <c r="F357" s="126">
        <f>E357/D357</f>
        <v>-2.1397298062347194</v>
      </c>
      <c r="G357" s="109">
        <v>-27449188.699999999</v>
      </c>
      <c r="H357" s="109">
        <v>58733847.579999998</v>
      </c>
    </row>
    <row r="359" spans="1:10" ht="9.75" customHeight="1" x14ac:dyDescent="0.2">
      <c r="A359" s="139"/>
      <c r="B359" s="140"/>
      <c r="C359" s="140"/>
      <c r="D359" s="140"/>
      <c r="E359" s="140"/>
      <c r="F359" s="140"/>
      <c r="G359" s="140"/>
      <c r="H359" s="140"/>
    </row>
  </sheetData>
  <mergeCells count="2">
    <mergeCell ref="A359:H359"/>
    <mergeCell ref="A7:H7"/>
  </mergeCells>
  <phoneticPr fontId="0" type="noConversion"/>
  <printOptions horizontalCentered="1"/>
  <pageMargins left="0.59055118110236227" right="0.19685039370078741" top="0.39370078740157483" bottom="0.19685039370078741" header="0" footer="0"/>
  <pageSetup paperSize="9" scale="85" orientation="portrait" r:id="rId1"/>
  <headerFooter alignWithMargins="0">
    <oddFooter>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785"/>
  <sheetViews>
    <sheetView showGridLines="0" tabSelected="1" workbookViewId="0">
      <selection activeCell="D12" sqref="D12"/>
    </sheetView>
  </sheetViews>
  <sheetFormatPr defaultRowHeight="15" outlineLevelRow="4" x14ac:dyDescent="0.25"/>
  <cols>
    <col min="1" max="1" width="40" style="76" customWidth="1"/>
    <col min="2" max="2" width="6.42578125" style="76" customWidth="1"/>
    <col min="3" max="3" width="10.7109375" style="76" customWidth="1"/>
    <col min="4" max="4" width="6.42578125" style="76" customWidth="1"/>
    <col min="5" max="6" width="12.140625" style="101" customWidth="1"/>
    <col min="7" max="7" width="9.7109375" style="102" customWidth="1"/>
    <col min="8" max="8" width="14.7109375" style="76" hidden="1" customWidth="1"/>
    <col min="9" max="10" width="11.7109375" style="76" hidden="1" customWidth="1"/>
    <col min="11" max="16384" width="9.140625" style="76"/>
  </cols>
  <sheetData>
    <row r="1" spans="1:10" x14ac:dyDescent="0.25">
      <c r="A1" s="145" t="s">
        <v>1513</v>
      </c>
      <c r="B1" s="146"/>
      <c r="C1" s="146"/>
      <c r="D1" s="146"/>
      <c r="E1" s="146"/>
      <c r="F1" s="146"/>
      <c r="G1" s="146"/>
    </row>
    <row r="2" spans="1:10" x14ac:dyDescent="0.25">
      <c r="A2" s="145" t="s">
        <v>1511</v>
      </c>
      <c r="B2" s="146"/>
      <c r="C2" s="146"/>
      <c r="D2" s="146"/>
      <c r="E2" s="146"/>
      <c r="F2" s="146"/>
      <c r="G2" s="146"/>
    </row>
    <row r="3" spans="1:10" x14ac:dyDescent="0.25">
      <c r="A3" s="145" t="s">
        <v>1512</v>
      </c>
      <c r="B3" s="146"/>
      <c r="C3" s="146"/>
      <c r="D3" s="146"/>
      <c r="E3" s="146"/>
      <c r="F3" s="146"/>
      <c r="G3" s="146"/>
    </row>
    <row r="4" spans="1:10" x14ac:dyDescent="0.25">
      <c r="A4" s="145" t="s">
        <v>1515</v>
      </c>
      <c r="B4" s="146"/>
      <c r="C4" s="146"/>
      <c r="D4" s="146"/>
      <c r="E4" s="146"/>
      <c r="F4" s="146"/>
      <c r="G4" s="146"/>
    </row>
    <row r="5" spans="1:10" ht="15.75" customHeight="1" x14ac:dyDescent="0.25">
      <c r="A5" s="147"/>
      <c r="B5" s="148"/>
      <c r="C5" s="148"/>
      <c r="D5" s="148"/>
      <c r="E5" s="148"/>
      <c r="F5" s="148"/>
      <c r="G5" s="148"/>
    </row>
    <row r="6" spans="1:10" ht="61.5" customHeight="1" x14ac:dyDescent="0.25">
      <c r="A6" s="149" t="s">
        <v>1514</v>
      </c>
      <c r="B6" s="150"/>
      <c r="C6" s="150"/>
      <c r="D6" s="150"/>
      <c r="E6" s="150"/>
      <c r="F6" s="150"/>
      <c r="G6" s="150"/>
      <c r="H6" s="74"/>
      <c r="I6" s="75"/>
      <c r="J6" s="75"/>
    </row>
    <row r="7" spans="1:10" ht="12.75" customHeight="1" x14ac:dyDescent="0.25">
      <c r="A7" s="142" t="s">
        <v>870</v>
      </c>
      <c r="B7" s="142"/>
      <c r="C7" s="142"/>
      <c r="D7" s="142"/>
      <c r="E7" s="142"/>
      <c r="F7" s="142"/>
      <c r="G7" s="142"/>
      <c r="H7" s="142"/>
      <c r="I7" s="142"/>
      <c r="J7" s="142"/>
    </row>
    <row r="8" spans="1:10" ht="38.25" customHeight="1" x14ac:dyDescent="0.25">
      <c r="A8" s="77" t="s">
        <v>0</v>
      </c>
      <c r="B8" s="77" t="s">
        <v>871</v>
      </c>
      <c r="C8" s="77" t="s">
        <v>872</v>
      </c>
      <c r="D8" s="77" t="s">
        <v>873</v>
      </c>
      <c r="E8" s="78" t="s">
        <v>858</v>
      </c>
      <c r="F8" s="78" t="s">
        <v>859</v>
      </c>
      <c r="G8" s="79" t="s">
        <v>860</v>
      </c>
      <c r="H8" s="77" t="s">
        <v>874</v>
      </c>
      <c r="I8" s="77" t="s">
        <v>875</v>
      </c>
      <c r="J8" s="77" t="s">
        <v>876</v>
      </c>
    </row>
    <row r="9" spans="1:10" s="82" customFormat="1" ht="14.25" customHeight="1" x14ac:dyDescent="0.2">
      <c r="A9" s="80" t="s">
        <v>877</v>
      </c>
      <c r="B9" s="80" t="s">
        <v>878</v>
      </c>
      <c r="C9" s="80" t="s">
        <v>879</v>
      </c>
      <c r="D9" s="80" t="s">
        <v>866</v>
      </c>
      <c r="E9" s="80" t="s">
        <v>8</v>
      </c>
      <c r="F9" s="80" t="s">
        <v>2</v>
      </c>
      <c r="G9" s="80" t="s">
        <v>880</v>
      </c>
      <c r="H9" s="81"/>
      <c r="I9" s="81"/>
      <c r="J9" s="81"/>
    </row>
    <row r="10" spans="1:10" ht="25.5" x14ac:dyDescent="0.25">
      <c r="A10" s="83" t="s">
        <v>881</v>
      </c>
      <c r="B10" s="84"/>
      <c r="C10" s="84" t="s">
        <v>882</v>
      </c>
      <c r="D10" s="84"/>
      <c r="E10" s="85">
        <f>E11+E48+E65+E74+E79+E83+E110+E119+E128+E133</f>
        <v>294128.36999999994</v>
      </c>
      <c r="F10" s="85">
        <f>F11+F48+F65+F74+F79+F83+F110+F119+F128+F133</f>
        <v>277272.63</v>
      </c>
      <c r="G10" s="86">
        <f>F10/E10</f>
        <v>0.94269257331416234</v>
      </c>
      <c r="H10" s="87">
        <v>294128.37868000002</v>
      </c>
      <c r="I10" s="87">
        <v>277272.63702000002</v>
      </c>
      <c r="J10" s="88">
        <v>0.94269256936156309</v>
      </c>
    </row>
    <row r="11" spans="1:10" ht="63.75" outlineLevel="1" x14ac:dyDescent="0.25">
      <c r="A11" s="89" t="s">
        <v>883</v>
      </c>
      <c r="B11" s="90"/>
      <c r="C11" s="90" t="s">
        <v>884</v>
      </c>
      <c r="D11" s="90"/>
      <c r="E11" s="91">
        <f>E12+E22+E26+E33+E37+E41+E45</f>
        <v>227970.64999999997</v>
      </c>
      <c r="F11" s="91">
        <f>F12+F22+F26+F33+F37+F41+F45</f>
        <v>227570.54</v>
      </c>
      <c r="G11" s="92">
        <f>F11/E11</f>
        <v>0.99824490564903878</v>
      </c>
      <c r="H11" s="93">
        <v>227970.66899999999</v>
      </c>
      <c r="I11" s="93">
        <v>227570.55819000001</v>
      </c>
      <c r="J11" s="94">
        <v>0.99824490224222662</v>
      </c>
    </row>
    <row r="12" spans="1:10" ht="89.25" outlineLevel="2" x14ac:dyDescent="0.25">
      <c r="A12" s="89" t="s">
        <v>885</v>
      </c>
      <c r="B12" s="90"/>
      <c r="C12" s="90" t="s">
        <v>886</v>
      </c>
      <c r="D12" s="90"/>
      <c r="E12" s="91">
        <f>E13+E16+E19</f>
        <v>4976.2300000000005</v>
      </c>
      <c r="F12" s="91">
        <f>F13+F16+F19</f>
        <v>4827.8</v>
      </c>
      <c r="G12" s="92">
        <f t="shared" ref="G12:G75" si="0">F12/E12</f>
        <v>0.97017219863229787</v>
      </c>
      <c r="H12" s="93">
        <v>4976.2439999999997</v>
      </c>
      <c r="I12" s="93">
        <v>4827.8159999999998</v>
      </c>
      <c r="J12" s="94">
        <v>0.97017268445839877</v>
      </c>
    </row>
    <row r="13" spans="1:10" outlineLevel="3" x14ac:dyDescent="0.25">
      <c r="A13" s="89" t="s">
        <v>887</v>
      </c>
      <c r="B13" s="90" t="s">
        <v>888</v>
      </c>
      <c r="C13" s="90" t="s">
        <v>886</v>
      </c>
      <c r="D13" s="90"/>
      <c r="E13" s="91">
        <f>E14+E15</f>
        <v>2124.86</v>
      </c>
      <c r="F13" s="91">
        <f>F14+F15</f>
        <v>1999.87</v>
      </c>
      <c r="G13" s="92">
        <f t="shared" si="0"/>
        <v>0.94117730109277775</v>
      </c>
      <c r="H13" s="93">
        <v>2124.864</v>
      </c>
      <c r="I13" s="93">
        <v>1999.8720000000001</v>
      </c>
      <c r="J13" s="94">
        <v>0.94117647058823528</v>
      </c>
    </row>
    <row r="14" spans="1:10" outlineLevel="4" x14ac:dyDescent="0.25">
      <c r="A14" s="89" t="s">
        <v>889</v>
      </c>
      <c r="B14" s="90" t="s">
        <v>888</v>
      </c>
      <c r="C14" s="90" t="s">
        <v>886</v>
      </c>
      <c r="D14" s="90" t="s">
        <v>890</v>
      </c>
      <c r="E14" s="91">
        <v>132.80000000000001</v>
      </c>
      <c r="F14" s="91">
        <v>132.80000000000001</v>
      </c>
      <c r="G14" s="92">
        <f t="shared" si="0"/>
        <v>1</v>
      </c>
      <c r="H14" s="93">
        <v>132.804</v>
      </c>
      <c r="I14" s="93">
        <v>132.804</v>
      </c>
      <c r="J14" s="94">
        <v>1</v>
      </c>
    </row>
    <row r="15" spans="1:10" outlineLevel="4" x14ac:dyDescent="0.25">
      <c r="A15" s="89" t="s">
        <v>891</v>
      </c>
      <c r="B15" s="90" t="s">
        <v>888</v>
      </c>
      <c r="C15" s="90" t="s">
        <v>886</v>
      </c>
      <c r="D15" s="90" t="s">
        <v>33</v>
      </c>
      <c r="E15" s="91">
        <v>1992.06</v>
      </c>
      <c r="F15" s="91">
        <v>1867.07</v>
      </c>
      <c r="G15" s="92">
        <f t="shared" si="0"/>
        <v>0.93725590594660801</v>
      </c>
      <c r="H15" s="93">
        <v>1992.06</v>
      </c>
      <c r="I15" s="93">
        <v>1867.068</v>
      </c>
      <c r="J15" s="94">
        <v>0.93725490196078431</v>
      </c>
    </row>
    <row r="16" spans="1:10" outlineLevel="3" x14ac:dyDescent="0.25">
      <c r="A16" s="89" t="s">
        <v>892</v>
      </c>
      <c r="B16" s="90" t="s">
        <v>893</v>
      </c>
      <c r="C16" s="90" t="s">
        <v>886</v>
      </c>
      <c r="D16" s="90"/>
      <c r="E16" s="91">
        <f>E17+E18</f>
        <v>1867.0600000000002</v>
      </c>
      <c r="F16" s="91">
        <f>F17+F18</f>
        <v>1867.0600000000002</v>
      </c>
      <c r="G16" s="92">
        <f t="shared" si="0"/>
        <v>1</v>
      </c>
      <c r="H16" s="93">
        <v>1867.068</v>
      </c>
      <c r="I16" s="93">
        <v>1867.068</v>
      </c>
      <c r="J16" s="94">
        <v>1</v>
      </c>
    </row>
    <row r="17" spans="1:10" outlineLevel="4" x14ac:dyDescent="0.25">
      <c r="A17" s="89" t="s">
        <v>889</v>
      </c>
      <c r="B17" s="90" t="s">
        <v>893</v>
      </c>
      <c r="C17" s="90" t="s">
        <v>886</v>
      </c>
      <c r="D17" s="90" t="s">
        <v>890</v>
      </c>
      <c r="E17" s="91">
        <v>210.92</v>
      </c>
      <c r="F17" s="91">
        <v>210.92</v>
      </c>
      <c r="G17" s="92">
        <f t="shared" si="0"/>
        <v>1</v>
      </c>
      <c r="H17" s="93">
        <v>210.92400000000001</v>
      </c>
      <c r="I17" s="93">
        <v>210.92400000000001</v>
      </c>
      <c r="J17" s="94">
        <v>1</v>
      </c>
    </row>
    <row r="18" spans="1:10" outlineLevel="4" x14ac:dyDescent="0.25">
      <c r="A18" s="89" t="s">
        <v>891</v>
      </c>
      <c r="B18" s="90" t="s">
        <v>893</v>
      </c>
      <c r="C18" s="90" t="s">
        <v>886</v>
      </c>
      <c r="D18" s="90" t="s">
        <v>33</v>
      </c>
      <c r="E18" s="91">
        <v>1656.14</v>
      </c>
      <c r="F18" s="91">
        <v>1656.14</v>
      </c>
      <c r="G18" s="92">
        <f t="shared" si="0"/>
        <v>1</v>
      </c>
      <c r="H18" s="93">
        <v>1656.144</v>
      </c>
      <c r="I18" s="93">
        <v>1656.144</v>
      </c>
      <c r="J18" s="94">
        <v>1</v>
      </c>
    </row>
    <row r="19" spans="1:10" outlineLevel="3" x14ac:dyDescent="0.25">
      <c r="A19" s="89" t="s">
        <v>894</v>
      </c>
      <c r="B19" s="90" t="s">
        <v>895</v>
      </c>
      <c r="C19" s="90" t="s">
        <v>886</v>
      </c>
      <c r="D19" s="90"/>
      <c r="E19" s="91">
        <f>E20+E21</f>
        <v>984.31000000000006</v>
      </c>
      <c r="F19" s="91">
        <f>F20+F21</f>
        <v>960.87000000000012</v>
      </c>
      <c r="G19" s="92">
        <f t="shared" si="0"/>
        <v>0.97618636405197556</v>
      </c>
      <c r="H19" s="93">
        <v>984.31200000000001</v>
      </c>
      <c r="I19" s="93">
        <v>960.87599999999998</v>
      </c>
      <c r="J19" s="94">
        <v>0.97619047619047616</v>
      </c>
    </row>
    <row r="20" spans="1:10" outlineLevel="4" x14ac:dyDescent="0.25">
      <c r="A20" s="89" t="s">
        <v>889</v>
      </c>
      <c r="B20" s="90" t="s">
        <v>895</v>
      </c>
      <c r="C20" s="90" t="s">
        <v>886</v>
      </c>
      <c r="D20" s="90" t="s">
        <v>890</v>
      </c>
      <c r="E20" s="91">
        <v>796.82</v>
      </c>
      <c r="F20" s="91">
        <v>796.82</v>
      </c>
      <c r="G20" s="92">
        <f t="shared" si="0"/>
        <v>1</v>
      </c>
      <c r="H20" s="93">
        <v>796.82399999999996</v>
      </c>
      <c r="I20" s="93">
        <v>796.82399999999996</v>
      </c>
      <c r="J20" s="94">
        <v>1</v>
      </c>
    </row>
    <row r="21" spans="1:10" outlineLevel="4" x14ac:dyDescent="0.25">
      <c r="A21" s="89" t="s">
        <v>891</v>
      </c>
      <c r="B21" s="90" t="s">
        <v>895</v>
      </c>
      <c r="C21" s="90" t="s">
        <v>886</v>
      </c>
      <c r="D21" s="90" t="s">
        <v>33</v>
      </c>
      <c r="E21" s="91">
        <v>187.49</v>
      </c>
      <c r="F21" s="91">
        <v>164.05</v>
      </c>
      <c r="G21" s="92">
        <f t="shared" si="0"/>
        <v>0.87497999893327649</v>
      </c>
      <c r="H21" s="93">
        <v>187.488</v>
      </c>
      <c r="I21" s="93">
        <v>164.05199999999999</v>
      </c>
      <c r="J21" s="94">
        <v>0.875</v>
      </c>
    </row>
    <row r="22" spans="1:10" ht="63.75" outlineLevel="2" x14ac:dyDescent="0.25">
      <c r="A22" s="89" t="s">
        <v>896</v>
      </c>
      <c r="B22" s="90"/>
      <c r="C22" s="90" t="s">
        <v>897</v>
      </c>
      <c r="D22" s="90"/>
      <c r="E22" s="91">
        <f>E23</f>
        <v>5234.04</v>
      </c>
      <c r="F22" s="91">
        <f>F23</f>
        <v>4987.1900000000005</v>
      </c>
      <c r="G22" s="92">
        <f t="shared" si="0"/>
        <v>0.9528375786199571</v>
      </c>
      <c r="H22" s="93">
        <v>5234.04</v>
      </c>
      <c r="I22" s="93">
        <v>4987.1859800000002</v>
      </c>
      <c r="J22" s="94">
        <v>0.95283681057080194</v>
      </c>
    </row>
    <row r="23" spans="1:10" outlineLevel="3" x14ac:dyDescent="0.25">
      <c r="A23" s="89" t="s">
        <v>892</v>
      </c>
      <c r="B23" s="90" t="s">
        <v>893</v>
      </c>
      <c r="C23" s="90" t="s">
        <v>897</v>
      </c>
      <c r="D23" s="90"/>
      <c r="E23" s="91">
        <f>E24+E25</f>
        <v>5234.04</v>
      </c>
      <c r="F23" s="91">
        <f>F24+F25</f>
        <v>4987.1900000000005</v>
      </c>
      <c r="G23" s="92">
        <f t="shared" si="0"/>
        <v>0.9528375786199571</v>
      </c>
      <c r="H23" s="93">
        <v>5234.04</v>
      </c>
      <c r="I23" s="93">
        <v>4987.1859800000002</v>
      </c>
      <c r="J23" s="94">
        <v>0.95283681057080194</v>
      </c>
    </row>
    <row r="24" spans="1:10" outlineLevel="4" x14ac:dyDescent="0.25">
      <c r="A24" s="89" t="s">
        <v>889</v>
      </c>
      <c r="B24" s="90" t="s">
        <v>893</v>
      </c>
      <c r="C24" s="90" t="s">
        <v>897</v>
      </c>
      <c r="D24" s="90" t="s">
        <v>890</v>
      </c>
      <c r="E24" s="91">
        <v>703.08</v>
      </c>
      <c r="F24" s="91">
        <v>691.31</v>
      </c>
      <c r="G24" s="92">
        <f t="shared" si="0"/>
        <v>0.9832593730443191</v>
      </c>
      <c r="H24" s="93">
        <v>703.08</v>
      </c>
      <c r="I24" s="93">
        <v>691.30593999999996</v>
      </c>
      <c r="J24" s="94">
        <v>0.98325359845252314</v>
      </c>
    </row>
    <row r="25" spans="1:10" outlineLevel="4" x14ac:dyDescent="0.25">
      <c r="A25" s="89" t="s">
        <v>891</v>
      </c>
      <c r="B25" s="90" t="s">
        <v>893</v>
      </c>
      <c r="C25" s="90" t="s">
        <v>897</v>
      </c>
      <c r="D25" s="90" t="s">
        <v>33</v>
      </c>
      <c r="E25" s="91">
        <v>4530.96</v>
      </c>
      <c r="F25" s="91">
        <v>4295.88</v>
      </c>
      <c r="G25" s="92">
        <f t="shared" si="0"/>
        <v>0.94811695534721119</v>
      </c>
      <c r="H25" s="93">
        <v>4530.96</v>
      </c>
      <c r="I25" s="93">
        <v>4295.88004</v>
      </c>
      <c r="J25" s="94">
        <v>0.9481169641753624</v>
      </c>
    </row>
    <row r="26" spans="1:10" ht="153" outlineLevel="2" x14ac:dyDescent="0.25">
      <c r="A26" s="89" t="s">
        <v>898</v>
      </c>
      <c r="B26" s="90"/>
      <c r="C26" s="90" t="s">
        <v>899</v>
      </c>
      <c r="D26" s="90"/>
      <c r="E26" s="91">
        <f>E27+E30</f>
        <v>151635.34</v>
      </c>
      <c r="F26" s="91">
        <f>F27+F30</f>
        <v>151635.34</v>
      </c>
      <c r="G26" s="92">
        <f t="shared" si="0"/>
        <v>1</v>
      </c>
      <c r="H26" s="93">
        <v>151635.34</v>
      </c>
      <c r="I26" s="93">
        <v>151635.34</v>
      </c>
      <c r="J26" s="94">
        <v>1</v>
      </c>
    </row>
    <row r="27" spans="1:10" outlineLevel="3" x14ac:dyDescent="0.25">
      <c r="A27" s="89" t="s">
        <v>887</v>
      </c>
      <c r="B27" s="90" t="s">
        <v>888</v>
      </c>
      <c r="C27" s="90" t="s">
        <v>899</v>
      </c>
      <c r="D27" s="90"/>
      <c r="E27" s="91">
        <f>E28+E29</f>
        <v>65504.09</v>
      </c>
      <c r="F27" s="91">
        <f>F28+F29</f>
        <v>65504.09</v>
      </c>
      <c r="G27" s="92">
        <f t="shared" si="0"/>
        <v>1</v>
      </c>
      <c r="H27" s="93">
        <v>65504.09</v>
      </c>
      <c r="I27" s="93">
        <v>65504.09</v>
      </c>
      <c r="J27" s="94">
        <v>1</v>
      </c>
    </row>
    <row r="28" spans="1:10" outlineLevel="4" x14ac:dyDescent="0.25">
      <c r="A28" s="89" t="s">
        <v>889</v>
      </c>
      <c r="B28" s="90" t="s">
        <v>888</v>
      </c>
      <c r="C28" s="90" t="s">
        <v>899</v>
      </c>
      <c r="D28" s="90" t="s">
        <v>890</v>
      </c>
      <c r="E28" s="91">
        <v>3069.14</v>
      </c>
      <c r="F28" s="91">
        <v>3069.14</v>
      </c>
      <c r="G28" s="92">
        <f t="shared" si="0"/>
        <v>1</v>
      </c>
      <c r="H28" s="93">
        <v>3069.14</v>
      </c>
      <c r="I28" s="93">
        <v>3069.14</v>
      </c>
      <c r="J28" s="94">
        <v>1</v>
      </c>
    </row>
    <row r="29" spans="1:10" outlineLevel="4" x14ac:dyDescent="0.25">
      <c r="A29" s="89" t="s">
        <v>891</v>
      </c>
      <c r="B29" s="90" t="s">
        <v>888</v>
      </c>
      <c r="C29" s="90" t="s">
        <v>899</v>
      </c>
      <c r="D29" s="90" t="s">
        <v>33</v>
      </c>
      <c r="E29" s="91">
        <v>62434.95</v>
      </c>
      <c r="F29" s="91">
        <v>62434.95</v>
      </c>
      <c r="G29" s="92">
        <f t="shared" si="0"/>
        <v>1</v>
      </c>
      <c r="H29" s="93">
        <v>62434.95</v>
      </c>
      <c r="I29" s="93">
        <v>62434.95</v>
      </c>
      <c r="J29" s="94">
        <v>1</v>
      </c>
    </row>
    <row r="30" spans="1:10" outlineLevel="3" x14ac:dyDescent="0.25">
      <c r="A30" s="89" t="s">
        <v>892</v>
      </c>
      <c r="B30" s="90" t="s">
        <v>893</v>
      </c>
      <c r="C30" s="90" t="s">
        <v>899</v>
      </c>
      <c r="D30" s="90"/>
      <c r="E30" s="91">
        <f>E31+E32</f>
        <v>86131.25</v>
      </c>
      <c r="F30" s="91">
        <f>F31+F32</f>
        <v>86131.25</v>
      </c>
      <c r="G30" s="92">
        <f t="shared" si="0"/>
        <v>1</v>
      </c>
      <c r="H30" s="93">
        <v>86131.25</v>
      </c>
      <c r="I30" s="93">
        <v>86131.25</v>
      </c>
      <c r="J30" s="94">
        <v>1</v>
      </c>
    </row>
    <row r="31" spans="1:10" outlineLevel="4" x14ac:dyDescent="0.25">
      <c r="A31" s="89" t="s">
        <v>889</v>
      </c>
      <c r="B31" s="90" t="s">
        <v>893</v>
      </c>
      <c r="C31" s="90" t="s">
        <v>899</v>
      </c>
      <c r="D31" s="90" t="s">
        <v>890</v>
      </c>
      <c r="E31" s="91">
        <v>8736.57</v>
      </c>
      <c r="F31" s="91">
        <v>8736.57</v>
      </c>
      <c r="G31" s="92">
        <f t="shared" si="0"/>
        <v>1</v>
      </c>
      <c r="H31" s="93">
        <v>8736.57</v>
      </c>
      <c r="I31" s="93">
        <v>8736.57</v>
      </c>
      <c r="J31" s="94">
        <v>1</v>
      </c>
    </row>
    <row r="32" spans="1:10" outlineLevel="4" x14ac:dyDescent="0.25">
      <c r="A32" s="89" t="s">
        <v>891</v>
      </c>
      <c r="B32" s="90" t="s">
        <v>893</v>
      </c>
      <c r="C32" s="90" t="s">
        <v>899</v>
      </c>
      <c r="D32" s="90" t="s">
        <v>33</v>
      </c>
      <c r="E32" s="91">
        <v>77394.679999999993</v>
      </c>
      <c r="F32" s="91">
        <v>77394.679999999993</v>
      </c>
      <c r="G32" s="92">
        <f t="shared" si="0"/>
        <v>1</v>
      </c>
      <c r="H32" s="93">
        <v>77394.679999999993</v>
      </c>
      <c r="I32" s="93">
        <v>77394.679999999993</v>
      </c>
      <c r="J32" s="94">
        <v>1</v>
      </c>
    </row>
    <row r="33" spans="1:10" ht="51" outlineLevel="2" x14ac:dyDescent="0.25">
      <c r="A33" s="89" t="s">
        <v>900</v>
      </c>
      <c r="B33" s="90"/>
      <c r="C33" s="90" t="s">
        <v>901</v>
      </c>
      <c r="D33" s="90"/>
      <c r="E33" s="91">
        <f>E34</f>
        <v>30366.61</v>
      </c>
      <c r="F33" s="91">
        <f>F34</f>
        <v>30366.61</v>
      </c>
      <c r="G33" s="92">
        <f t="shared" si="0"/>
        <v>1</v>
      </c>
      <c r="H33" s="93">
        <v>30366.615000000002</v>
      </c>
      <c r="I33" s="93">
        <v>30366.615000000002</v>
      </c>
      <c r="J33" s="94">
        <v>1</v>
      </c>
    </row>
    <row r="34" spans="1:10" outlineLevel="3" x14ac:dyDescent="0.25">
      <c r="A34" s="89" t="s">
        <v>887</v>
      </c>
      <c r="B34" s="90" t="s">
        <v>888</v>
      </c>
      <c r="C34" s="90" t="s">
        <v>901</v>
      </c>
      <c r="D34" s="90"/>
      <c r="E34" s="91">
        <f>E35+E36</f>
        <v>30366.61</v>
      </c>
      <c r="F34" s="91">
        <f>F35+F36</f>
        <v>30366.61</v>
      </c>
      <c r="G34" s="92">
        <f t="shared" si="0"/>
        <v>1</v>
      </c>
      <c r="H34" s="93">
        <v>30366.615000000002</v>
      </c>
      <c r="I34" s="93">
        <v>30366.615000000002</v>
      </c>
      <c r="J34" s="94">
        <v>1</v>
      </c>
    </row>
    <row r="35" spans="1:10" outlineLevel="4" x14ac:dyDescent="0.25">
      <c r="A35" s="89" t="s">
        <v>889</v>
      </c>
      <c r="B35" s="90" t="s">
        <v>888</v>
      </c>
      <c r="C35" s="90" t="s">
        <v>901</v>
      </c>
      <c r="D35" s="90" t="s">
        <v>890</v>
      </c>
      <c r="E35" s="91">
        <v>2102.79</v>
      </c>
      <c r="F35" s="91">
        <v>2102.79</v>
      </c>
      <c r="G35" s="92">
        <f t="shared" si="0"/>
        <v>1</v>
      </c>
      <c r="H35" s="93">
        <v>2102.7919999999999</v>
      </c>
      <c r="I35" s="93">
        <v>2102.7919999999999</v>
      </c>
      <c r="J35" s="94">
        <v>1</v>
      </c>
    </row>
    <row r="36" spans="1:10" outlineLevel="4" x14ac:dyDescent="0.25">
      <c r="A36" s="89" t="s">
        <v>891</v>
      </c>
      <c r="B36" s="90" t="s">
        <v>888</v>
      </c>
      <c r="C36" s="90" t="s">
        <v>901</v>
      </c>
      <c r="D36" s="90" t="s">
        <v>33</v>
      </c>
      <c r="E36" s="91">
        <v>28263.82</v>
      </c>
      <c r="F36" s="91">
        <v>28263.82</v>
      </c>
      <c r="G36" s="92">
        <f t="shared" si="0"/>
        <v>1</v>
      </c>
      <c r="H36" s="93">
        <v>28263.823</v>
      </c>
      <c r="I36" s="93">
        <v>28263.823</v>
      </c>
      <c r="J36" s="94">
        <v>1</v>
      </c>
    </row>
    <row r="37" spans="1:10" ht="76.5" outlineLevel="2" x14ac:dyDescent="0.25">
      <c r="A37" s="89" t="s">
        <v>902</v>
      </c>
      <c r="B37" s="90"/>
      <c r="C37" s="90" t="s">
        <v>903</v>
      </c>
      <c r="D37" s="90"/>
      <c r="E37" s="91">
        <f>E38</f>
        <v>16838.600000000002</v>
      </c>
      <c r="F37" s="91">
        <f>F38</f>
        <v>16838.600000000002</v>
      </c>
      <c r="G37" s="92">
        <f t="shared" si="0"/>
        <v>1</v>
      </c>
      <c r="H37" s="93">
        <v>16838.599999999999</v>
      </c>
      <c r="I37" s="93">
        <v>16838.599999999999</v>
      </c>
      <c r="J37" s="94">
        <v>1</v>
      </c>
    </row>
    <row r="38" spans="1:10" outlineLevel="3" x14ac:dyDescent="0.25">
      <c r="A38" s="89" t="s">
        <v>892</v>
      </c>
      <c r="B38" s="90" t="s">
        <v>893</v>
      </c>
      <c r="C38" s="90" t="s">
        <v>903</v>
      </c>
      <c r="D38" s="90"/>
      <c r="E38" s="91">
        <f>E39+E40</f>
        <v>16838.600000000002</v>
      </c>
      <c r="F38" s="91">
        <f>F39+F40</f>
        <v>16838.600000000002</v>
      </c>
      <c r="G38" s="92">
        <f t="shared" si="0"/>
        <v>1</v>
      </c>
      <c r="H38" s="93">
        <v>16838.599999999999</v>
      </c>
      <c r="I38" s="93">
        <v>16838.599999999999</v>
      </c>
      <c r="J38" s="94">
        <v>1</v>
      </c>
    </row>
    <row r="39" spans="1:10" outlineLevel="4" x14ac:dyDescent="0.25">
      <c r="A39" s="89" t="s">
        <v>889</v>
      </c>
      <c r="B39" s="90" t="s">
        <v>893</v>
      </c>
      <c r="C39" s="90" t="s">
        <v>903</v>
      </c>
      <c r="D39" s="90" t="s">
        <v>890</v>
      </c>
      <c r="E39" s="91">
        <v>3496.57</v>
      </c>
      <c r="F39" s="91">
        <v>3496.57</v>
      </c>
      <c r="G39" s="92">
        <f t="shared" si="0"/>
        <v>1</v>
      </c>
      <c r="H39" s="93">
        <v>3496.57</v>
      </c>
      <c r="I39" s="93">
        <v>3496.57</v>
      </c>
      <c r="J39" s="94">
        <v>1</v>
      </c>
    </row>
    <row r="40" spans="1:10" outlineLevel="4" x14ac:dyDescent="0.25">
      <c r="A40" s="89" t="s">
        <v>891</v>
      </c>
      <c r="B40" s="90" t="s">
        <v>893</v>
      </c>
      <c r="C40" s="90" t="s">
        <v>903</v>
      </c>
      <c r="D40" s="90" t="s">
        <v>33</v>
      </c>
      <c r="E40" s="91">
        <v>13342.03</v>
      </c>
      <c r="F40" s="91">
        <v>13342.03</v>
      </c>
      <c r="G40" s="92">
        <f t="shared" si="0"/>
        <v>1</v>
      </c>
      <c r="H40" s="93">
        <v>13342.03</v>
      </c>
      <c r="I40" s="93">
        <v>13342.03</v>
      </c>
      <c r="J40" s="94">
        <v>1</v>
      </c>
    </row>
    <row r="41" spans="1:10" ht="51" outlineLevel="2" x14ac:dyDescent="0.25">
      <c r="A41" s="89" t="s">
        <v>904</v>
      </c>
      <c r="B41" s="90"/>
      <c r="C41" s="90" t="s">
        <v>905</v>
      </c>
      <c r="D41" s="90"/>
      <c r="E41" s="91">
        <f>E42</f>
        <v>18819.830000000002</v>
      </c>
      <c r="F41" s="91">
        <f>F42</f>
        <v>18819.830000000002</v>
      </c>
      <c r="G41" s="92">
        <f t="shared" si="0"/>
        <v>1</v>
      </c>
      <c r="H41" s="93">
        <v>18819.830000000002</v>
      </c>
      <c r="I41" s="93">
        <v>18819.830000000002</v>
      </c>
      <c r="J41" s="94">
        <v>1</v>
      </c>
    </row>
    <row r="42" spans="1:10" outlineLevel="3" x14ac:dyDescent="0.25">
      <c r="A42" s="89" t="s">
        <v>894</v>
      </c>
      <c r="B42" s="90" t="s">
        <v>895</v>
      </c>
      <c r="C42" s="90" t="s">
        <v>905</v>
      </c>
      <c r="D42" s="90"/>
      <c r="E42" s="91">
        <f>E43+E44</f>
        <v>18819.830000000002</v>
      </c>
      <c r="F42" s="91">
        <f>F43+F44</f>
        <v>18819.830000000002</v>
      </c>
      <c r="G42" s="92">
        <f t="shared" si="0"/>
        <v>1</v>
      </c>
      <c r="H42" s="93">
        <v>18819.830000000002</v>
      </c>
      <c r="I42" s="93">
        <v>18819.830000000002</v>
      </c>
      <c r="J42" s="94">
        <v>1</v>
      </c>
    </row>
    <row r="43" spans="1:10" outlineLevel="4" x14ac:dyDescent="0.25">
      <c r="A43" s="89" t="s">
        <v>889</v>
      </c>
      <c r="B43" s="90" t="s">
        <v>895</v>
      </c>
      <c r="C43" s="90" t="s">
        <v>905</v>
      </c>
      <c r="D43" s="90" t="s">
        <v>890</v>
      </c>
      <c r="E43" s="91">
        <v>9423.75</v>
      </c>
      <c r="F43" s="91">
        <v>9423.75</v>
      </c>
      <c r="G43" s="92">
        <f t="shared" si="0"/>
        <v>1</v>
      </c>
      <c r="H43" s="93">
        <v>9423.7469999999994</v>
      </c>
      <c r="I43" s="93">
        <v>9423.7469999999994</v>
      </c>
      <c r="J43" s="94">
        <v>1</v>
      </c>
    </row>
    <row r="44" spans="1:10" outlineLevel="4" x14ac:dyDescent="0.25">
      <c r="A44" s="89" t="s">
        <v>891</v>
      </c>
      <c r="B44" s="90" t="s">
        <v>895</v>
      </c>
      <c r="C44" s="90" t="s">
        <v>905</v>
      </c>
      <c r="D44" s="90" t="s">
        <v>33</v>
      </c>
      <c r="E44" s="91">
        <v>9396.08</v>
      </c>
      <c r="F44" s="91">
        <v>9396.08</v>
      </c>
      <c r="G44" s="92">
        <f t="shared" si="0"/>
        <v>1</v>
      </c>
      <c r="H44" s="93">
        <v>9396.0830000000005</v>
      </c>
      <c r="I44" s="93">
        <v>9396.0830000000005</v>
      </c>
      <c r="J44" s="94">
        <v>1</v>
      </c>
    </row>
    <row r="45" spans="1:10" ht="51" outlineLevel="2" x14ac:dyDescent="0.25">
      <c r="A45" s="89" t="s">
        <v>906</v>
      </c>
      <c r="B45" s="90"/>
      <c r="C45" s="90" t="s">
        <v>907</v>
      </c>
      <c r="D45" s="90"/>
      <c r="E45" s="91">
        <f>E46</f>
        <v>100</v>
      </c>
      <c r="F45" s="91">
        <f>F46</f>
        <v>95.17</v>
      </c>
      <c r="G45" s="92">
        <f t="shared" si="0"/>
        <v>0.95169999999999999</v>
      </c>
      <c r="H45" s="93">
        <v>100</v>
      </c>
      <c r="I45" s="93">
        <v>95.171210000000002</v>
      </c>
      <c r="J45" s="94">
        <v>0.95171209999999995</v>
      </c>
    </row>
    <row r="46" spans="1:10" outlineLevel="3" x14ac:dyDescent="0.25">
      <c r="A46" s="89" t="s">
        <v>894</v>
      </c>
      <c r="B46" s="90" t="s">
        <v>895</v>
      </c>
      <c r="C46" s="90" t="s">
        <v>907</v>
      </c>
      <c r="D46" s="90"/>
      <c r="E46" s="91">
        <f>E47</f>
        <v>100</v>
      </c>
      <c r="F46" s="91">
        <f>F47</f>
        <v>95.17</v>
      </c>
      <c r="G46" s="92">
        <f t="shared" si="0"/>
        <v>0.95169999999999999</v>
      </c>
      <c r="H46" s="93">
        <v>100</v>
      </c>
      <c r="I46" s="93">
        <v>95.171210000000002</v>
      </c>
      <c r="J46" s="94">
        <v>0.95171209999999995</v>
      </c>
    </row>
    <row r="47" spans="1:10" outlineLevel="4" x14ac:dyDescent="0.25">
      <c r="A47" s="89" t="s">
        <v>889</v>
      </c>
      <c r="B47" s="90" t="s">
        <v>895</v>
      </c>
      <c r="C47" s="90" t="s">
        <v>907</v>
      </c>
      <c r="D47" s="90" t="s">
        <v>890</v>
      </c>
      <c r="E47" s="91">
        <v>100</v>
      </c>
      <c r="F47" s="91">
        <v>95.17</v>
      </c>
      <c r="G47" s="92">
        <f t="shared" si="0"/>
        <v>0.95169999999999999</v>
      </c>
      <c r="H47" s="93">
        <v>100</v>
      </c>
      <c r="I47" s="93">
        <v>95.171210000000002</v>
      </c>
      <c r="J47" s="94">
        <v>0.95171209999999995</v>
      </c>
    </row>
    <row r="48" spans="1:10" ht="38.25" outlineLevel="1" x14ac:dyDescent="0.25">
      <c r="A48" s="89" t="s">
        <v>908</v>
      </c>
      <c r="B48" s="90"/>
      <c r="C48" s="90" t="s">
        <v>909</v>
      </c>
      <c r="D48" s="90"/>
      <c r="E48" s="91">
        <f>E49+E53+E57+E61</f>
        <v>14703.23</v>
      </c>
      <c r="F48" s="91">
        <f>F49+F53+F57+F61</f>
        <v>12922.2</v>
      </c>
      <c r="G48" s="92">
        <f t="shared" si="0"/>
        <v>0.87886811265279818</v>
      </c>
      <c r="H48" s="93">
        <v>14703.2237</v>
      </c>
      <c r="I48" s="93">
        <v>12922.19378</v>
      </c>
      <c r="J48" s="94">
        <v>0.87886806619149782</v>
      </c>
    </row>
    <row r="49" spans="1:10" ht="51" outlineLevel="2" x14ac:dyDescent="0.25">
      <c r="A49" s="89" t="s">
        <v>910</v>
      </c>
      <c r="B49" s="90"/>
      <c r="C49" s="90" t="s">
        <v>911</v>
      </c>
      <c r="D49" s="90"/>
      <c r="E49" s="91">
        <f>E50</f>
        <v>3228.26</v>
      </c>
      <c r="F49" s="91">
        <f>F50</f>
        <v>1939.24</v>
      </c>
      <c r="G49" s="92">
        <f t="shared" si="0"/>
        <v>0.60070750187407451</v>
      </c>
      <c r="H49" s="93">
        <v>3228.26</v>
      </c>
      <c r="I49" s="93">
        <v>1939.2472700000001</v>
      </c>
      <c r="J49" s="94">
        <v>0.60070975386121317</v>
      </c>
    </row>
    <row r="50" spans="1:10" outlineLevel="3" x14ac:dyDescent="0.25">
      <c r="A50" s="89" t="s">
        <v>892</v>
      </c>
      <c r="B50" s="90" t="s">
        <v>893</v>
      </c>
      <c r="C50" s="90" t="s">
        <v>911</v>
      </c>
      <c r="D50" s="90"/>
      <c r="E50" s="91">
        <f>E51+E52</f>
        <v>3228.26</v>
      </c>
      <c r="F50" s="91">
        <f>F51+F52</f>
        <v>1939.24</v>
      </c>
      <c r="G50" s="92">
        <f t="shared" si="0"/>
        <v>0.60070750187407451</v>
      </c>
      <c r="H50" s="93">
        <v>3228.26</v>
      </c>
      <c r="I50" s="93">
        <v>1939.2472700000001</v>
      </c>
      <c r="J50" s="94">
        <v>0.60070975386121317</v>
      </c>
    </row>
    <row r="51" spans="1:10" outlineLevel="4" x14ac:dyDescent="0.25">
      <c r="A51" s="89" t="s">
        <v>889</v>
      </c>
      <c r="B51" s="90" t="s">
        <v>893</v>
      </c>
      <c r="C51" s="90" t="s">
        <v>911</v>
      </c>
      <c r="D51" s="90" t="s">
        <v>890</v>
      </c>
      <c r="E51" s="91">
        <v>456.97</v>
      </c>
      <c r="F51" s="91">
        <v>344.83</v>
      </c>
      <c r="G51" s="92">
        <f t="shared" si="0"/>
        <v>0.75460095848742803</v>
      </c>
      <c r="H51" s="93">
        <v>456.96800000000002</v>
      </c>
      <c r="I51" s="93">
        <v>344.83371</v>
      </c>
      <c r="J51" s="94">
        <v>0.75461237986029661</v>
      </c>
    </row>
    <row r="52" spans="1:10" outlineLevel="4" x14ac:dyDescent="0.25">
      <c r="A52" s="89" t="s">
        <v>891</v>
      </c>
      <c r="B52" s="90" t="s">
        <v>893</v>
      </c>
      <c r="C52" s="90" t="s">
        <v>911</v>
      </c>
      <c r="D52" s="90" t="s">
        <v>33</v>
      </c>
      <c r="E52" s="91">
        <v>2771.29</v>
      </c>
      <c r="F52" s="91">
        <v>1594.41</v>
      </c>
      <c r="G52" s="92">
        <f t="shared" si="0"/>
        <v>0.57533134388678198</v>
      </c>
      <c r="H52" s="93">
        <v>2771.2919999999999</v>
      </c>
      <c r="I52" s="93">
        <v>1594.41356</v>
      </c>
      <c r="J52" s="94">
        <v>0.57533221327813888</v>
      </c>
    </row>
    <row r="53" spans="1:10" outlineLevel="2" x14ac:dyDescent="0.25">
      <c r="A53" s="89" t="s">
        <v>912</v>
      </c>
      <c r="B53" s="90"/>
      <c r="C53" s="90" t="s">
        <v>913</v>
      </c>
      <c r="D53" s="90"/>
      <c r="E53" s="91">
        <f>E54</f>
        <v>1887.24</v>
      </c>
      <c r="F53" s="91">
        <f>F54</f>
        <v>1450.0700000000002</v>
      </c>
      <c r="G53" s="92">
        <f t="shared" si="0"/>
        <v>0.76835484623047423</v>
      </c>
      <c r="H53" s="93">
        <v>1887.2397800000001</v>
      </c>
      <c r="I53" s="93">
        <v>1450.0682300000001</v>
      </c>
      <c r="J53" s="94">
        <v>0.76835399792176906</v>
      </c>
    </row>
    <row r="54" spans="1:10" outlineLevel="3" x14ac:dyDescent="0.25">
      <c r="A54" s="89" t="s">
        <v>892</v>
      </c>
      <c r="B54" s="90" t="s">
        <v>893</v>
      </c>
      <c r="C54" s="90" t="s">
        <v>913</v>
      </c>
      <c r="D54" s="90"/>
      <c r="E54" s="91">
        <f>E55+E56</f>
        <v>1887.24</v>
      </c>
      <c r="F54" s="91">
        <f>F55+F56</f>
        <v>1450.0700000000002</v>
      </c>
      <c r="G54" s="92">
        <f t="shared" si="0"/>
        <v>0.76835484623047423</v>
      </c>
      <c r="H54" s="93">
        <v>1887.2397800000001</v>
      </c>
      <c r="I54" s="93">
        <v>1450.0682300000001</v>
      </c>
      <c r="J54" s="94">
        <v>0.76835399792176906</v>
      </c>
    </row>
    <row r="55" spans="1:10" outlineLevel="4" x14ac:dyDescent="0.25">
      <c r="A55" s="89" t="s">
        <v>889</v>
      </c>
      <c r="B55" s="90" t="s">
        <v>893</v>
      </c>
      <c r="C55" s="90" t="s">
        <v>913</v>
      </c>
      <c r="D55" s="90" t="s">
        <v>890</v>
      </c>
      <c r="E55" s="91">
        <v>163.19999999999999</v>
      </c>
      <c r="F55" s="91">
        <v>133.13999999999999</v>
      </c>
      <c r="G55" s="92">
        <f t="shared" si="0"/>
        <v>0.81580882352941175</v>
      </c>
      <c r="H55" s="93">
        <v>163.19999999999999</v>
      </c>
      <c r="I55" s="93">
        <v>133.13580999999999</v>
      </c>
      <c r="J55" s="94">
        <v>0.81578314950980391</v>
      </c>
    </row>
    <row r="56" spans="1:10" outlineLevel="4" x14ac:dyDescent="0.25">
      <c r="A56" s="89" t="s">
        <v>891</v>
      </c>
      <c r="B56" s="90" t="s">
        <v>893</v>
      </c>
      <c r="C56" s="90" t="s">
        <v>913</v>
      </c>
      <c r="D56" s="90" t="s">
        <v>33</v>
      </c>
      <c r="E56" s="91">
        <v>1724.04</v>
      </c>
      <c r="F56" s="91">
        <v>1316.93</v>
      </c>
      <c r="G56" s="92">
        <f t="shared" si="0"/>
        <v>0.76386278740632474</v>
      </c>
      <c r="H56" s="93">
        <v>1724.0397800000001</v>
      </c>
      <c r="I56" s="93">
        <v>1316.9324200000001</v>
      </c>
      <c r="J56" s="94">
        <v>0.76386428856067345</v>
      </c>
    </row>
    <row r="57" spans="1:10" ht="51" outlineLevel="2" x14ac:dyDescent="0.25">
      <c r="A57" s="89" t="s">
        <v>914</v>
      </c>
      <c r="B57" s="90"/>
      <c r="C57" s="90" t="s">
        <v>915</v>
      </c>
      <c r="D57" s="90"/>
      <c r="E57" s="91">
        <f>E58</f>
        <v>9139.4399999999987</v>
      </c>
      <c r="F57" s="91">
        <f>F58</f>
        <v>9139.4399999999987</v>
      </c>
      <c r="G57" s="92">
        <f t="shared" si="0"/>
        <v>1</v>
      </c>
      <c r="H57" s="93">
        <v>9139.4340800000009</v>
      </c>
      <c r="I57" s="93">
        <v>9139.4340699999993</v>
      </c>
      <c r="J57" s="94">
        <v>0.99999999890584035</v>
      </c>
    </row>
    <row r="58" spans="1:10" outlineLevel="3" x14ac:dyDescent="0.25">
      <c r="A58" s="89" t="s">
        <v>892</v>
      </c>
      <c r="B58" s="90" t="s">
        <v>893</v>
      </c>
      <c r="C58" s="90" t="s">
        <v>915</v>
      </c>
      <c r="D58" s="90"/>
      <c r="E58" s="91">
        <f>E59+E60</f>
        <v>9139.4399999999987</v>
      </c>
      <c r="F58" s="91">
        <f>F59+F60</f>
        <v>9139.4399999999987</v>
      </c>
      <c r="G58" s="92">
        <f t="shared" si="0"/>
        <v>1</v>
      </c>
      <c r="H58" s="93">
        <v>9139.4340800000009</v>
      </c>
      <c r="I58" s="93">
        <v>9139.4340699999993</v>
      </c>
      <c r="J58" s="94">
        <v>0.99999999890584035</v>
      </c>
    </row>
    <row r="59" spans="1:10" outlineLevel="4" x14ac:dyDescent="0.25">
      <c r="A59" s="89" t="s">
        <v>889</v>
      </c>
      <c r="B59" s="90" t="s">
        <v>893</v>
      </c>
      <c r="C59" s="90" t="s">
        <v>915</v>
      </c>
      <c r="D59" s="90" t="s">
        <v>890</v>
      </c>
      <c r="E59" s="91">
        <v>633.79</v>
      </c>
      <c r="F59" s="91">
        <v>633.79</v>
      </c>
      <c r="G59" s="92">
        <f t="shared" si="0"/>
        <v>1</v>
      </c>
      <c r="H59" s="93">
        <v>633.78837999999996</v>
      </c>
      <c r="I59" s="93">
        <v>633.78836999999999</v>
      </c>
      <c r="J59" s="94">
        <v>0.99999998422186287</v>
      </c>
    </row>
    <row r="60" spans="1:10" outlineLevel="4" x14ac:dyDescent="0.25">
      <c r="A60" s="89" t="s">
        <v>891</v>
      </c>
      <c r="B60" s="90" t="s">
        <v>893</v>
      </c>
      <c r="C60" s="90" t="s">
        <v>915</v>
      </c>
      <c r="D60" s="90" t="s">
        <v>33</v>
      </c>
      <c r="E60" s="91">
        <v>8505.65</v>
      </c>
      <c r="F60" s="91">
        <v>8505.65</v>
      </c>
      <c r="G60" s="92">
        <f t="shared" si="0"/>
        <v>1</v>
      </c>
      <c r="H60" s="93">
        <v>8505.6456999999991</v>
      </c>
      <c r="I60" s="93">
        <v>8505.6456999999991</v>
      </c>
      <c r="J60" s="94">
        <v>1</v>
      </c>
    </row>
    <row r="61" spans="1:10" ht="51" outlineLevel="2" x14ac:dyDescent="0.25">
      <c r="A61" s="89" t="s">
        <v>914</v>
      </c>
      <c r="B61" s="90"/>
      <c r="C61" s="90" t="s">
        <v>916</v>
      </c>
      <c r="D61" s="90"/>
      <c r="E61" s="91">
        <f>E62</f>
        <v>448.28999999999996</v>
      </c>
      <c r="F61" s="91">
        <f>F62</f>
        <v>393.45</v>
      </c>
      <c r="G61" s="92">
        <f t="shared" si="0"/>
        <v>0.8776684735327579</v>
      </c>
      <c r="H61" s="93">
        <v>448.28984000000003</v>
      </c>
      <c r="I61" s="93">
        <v>393.44421</v>
      </c>
      <c r="J61" s="94">
        <v>0.87765587103200915</v>
      </c>
    </row>
    <row r="62" spans="1:10" outlineLevel="3" x14ac:dyDescent="0.25">
      <c r="A62" s="89" t="s">
        <v>892</v>
      </c>
      <c r="B62" s="90" t="s">
        <v>893</v>
      </c>
      <c r="C62" s="90" t="s">
        <v>916</v>
      </c>
      <c r="D62" s="90"/>
      <c r="E62" s="91">
        <f>E63+E64</f>
        <v>448.28999999999996</v>
      </c>
      <c r="F62" s="91">
        <f>F63+F64</f>
        <v>393.45</v>
      </c>
      <c r="G62" s="92">
        <f t="shared" si="0"/>
        <v>0.8776684735327579</v>
      </c>
      <c r="H62" s="93">
        <v>448.28984000000003</v>
      </c>
      <c r="I62" s="93">
        <v>393.44421</v>
      </c>
      <c r="J62" s="94">
        <v>0.87765587103200915</v>
      </c>
    </row>
    <row r="63" spans="1:10" outlineLevel="4" x14ac:dyDescent="0.25">
      <c r="A63" s="89" t="s">
        <v>889</v>
      </c>
      <c r="B63" s="90" t="s">
        <v>893</v>
      </c>
      <c r="C63" s="90" t="s">
        <v>916</v>
      </c>
      <c r="D63" s="90" t="s">
        <v>890</v>
      </c>
      <c r="E63" s="91">
        <v>127.71</v>
      </c>
      <c r="F63" s="91">
        <v>112.95</v>
      </c>
      <c r="G63" s="92">
        <f t="shared" si="0"/>
        <v>0.88442565186751243</v>
      </c>
      <c r="H63" s="93">
        <v>127.71158</v>
      </c>
      <c r="I63" s="93">
        <v>112.94696999999999</v>
      </c>
      <c r="J63" s="94">
        <v>0.88439098474860312</v>
      </c>
    </row>
    <row r="64" spans="1:10" outlineLevel="4" x14ac:dyDescent="0.25">
      <c r="A64" s="89" t="s">
        <v>891</v>
      </c>
      <c r="B64" s="90" t="s">
        <v>893</v>
      </c>
      <c r="C64" s="90" t="s">
        <v>916</v>
      </c>
      <c r="D64" s="90" t="s">
        <v>33</v>
      </c>
      <c r="E64" s="91">
        <v>320.58</v>
      </c>
      <c r="F64" s="91">
        <v>280.5</v>
      </c>
      <c r="G64" s="92">
        <f t="shared" si="0"/>
        <v>0.87497660490361229</v>
      </c>
      <c r="H64" s="93">
        <v>320.57826</v>
      </c>
      <c r="I64" s="93">
        <v>280.49723999999998</v>
      </c>
      <c r="J64" s="94">
        <v>0.87497274456477492</v>
      </c>
    </row>
    <row r="65" spans="1:10" ht="38.25" outlineLevel="1" x14ac:dyDescent="0.25">
      <c r="A65" s="89" t="s">
        <v>917</v>
      </c>
      <c r="B65" s="90"/>
      <c r="C65" s="90" t="s">
        <v>918</v>
      </c>
      <c r="D65" s="90"/>
      <c r="E65" s="91">
        <f>E66+E71</f>
        <v>5409.34</v>
      </c>
      <c r="F65" s="91">
        <f>F66+F71</f>
        <v>4988.6499999999996</v>
      </c>
      <c r="G65" s="92">
        <f t="shared" si="0"/>
        <v>0.92222895954035045</v>
      </c>
      <c r="H65" s="93">
        <v>5409.3411299999998</v>
      </c>
      <c r="I65" s="93">
        <v>4988.63969</v>
      </c>
      <c r="J65" s="94">
        <v>0.92222686092640638</v>
      </c>
    </row>
    <row r="66" spans="1:10" ht="38.25" outlineLevel="2" x14ac:dyDescent="0.25">
      <c r="A66" s="89" t="s">
        <v>919</v>
      </c>
      <c r="B66" s="90"/>
      <c r="C66" s="90" t="s">
        <v>920</v>
      </c>
      <c r="D66" s="90"/>
      <c r="E66" s="91">
        <f>E67</f>
        <v>5154.92</v>
      </c>
      <c r="F66" s="91">
        <f>F67</f>
        <v>4734.2299999999996</v>
      </c>
      <c r="G66" s="92">
        <f t="shared" si="0"/>
        <v>0.91839058608087021</v>
      </c>
      <c r="H66" s="93">
        <v>5154.92</v>
      </c>
      <c r="I66" s="93">
        <v>4734.22192</v>
      </c>
      <c r="J66" s="94">
        <v>0.9183890186462641</v>
      </c>
    </row>
    <row r="67" spans="1:10" outlineLevel="3" x14ac:dyDescent="0.25">
      <c r="A67" s="89" t="s">
        <v>892</v>
      </c>
      <c r="B67" s="90" t="s">
        <v>893</v>
      </c>
      <c r="C67" s="90" t="s">
        <v>920</v>
      </c>
      <c r="D67" s="90"/>
      <c r="E67" s="91">
        <f>E68+E69+E70</f>
        <v>5154.92</v>
      </c>
      <c r="F67" s="91">
        <f>F68+F69+F70</f>
        <v>4734.2299999999996</v>
      </c>
      <c r="G67" s="92">
        <f t="shared" si="0"/>
        <v>0.91839058608087021</v>
      </c>
      <c r="H67" s="93">
        <v>5154.92</v>
      </c>
      <c r="I67" s="93">
        <v>4734.22192</v>
      </c>
      <c r="J67" s="94">
        <v>0.9183890186462641</v>
      </c>
    </row>
    <row r="68" spans="1:10" outlineLevel="4" x14ac:dyDescent="0.25">
      <c r="A68" s="89" t="s">
        <v>889</v>
      </c>
      <c r="B68" s="90" t="s">
        <v>893</v>
      </c>
      <c r="C68" s="90" t="s">
        <v>920</v>
      </c>
      <c r="D68" s="90" t="s">
        <v>890</v>
      </c>
      <c r="E68" s="91">
        <v>882.26</v>
      </c>
      <c r="F68" s="91">
        <v>882.26</v>
      </c>
      <c r="G68" s="92">
        <f t="shared" si="0"/>
        <v>1</v>
      </c>
      <c r="H68" s="93">
        <v>882.25800000000004</v>
      </c>
      <c r="I68" s="93">
        <v>882.25800000000004</v>
      </c>
      <c r="J68" s="94">
        <v>1</v>
      </c>
    </row>
    <row r="69" spans="1:10" outlineLevel="4" x14ac:dyDescent="0.25">
      <c r="A69" s="89" t="s">
        <v>891</v>
      </c>
      <c r="B69" s="90" t="s">
        <v>893</v>
      </c>
      <c r="C69" s="90" t="s">
        <v>920</v>
      </c>
      <c r="D69" s="90" t="s">
        <v>33</v>
      </c>
      <c r="E69" s="91">
        <v>3432.18</v>
      </c>
      <c r="F69" s="91">
        <v>3146.16</v>
      </c>
      <c r="G69" s="92">
        <f t="shared" si="0"/>
        <v>0.91666520986661537</v>
      </c>
      <c r="H69" s="93">
        <v>3432.1819999999998</v>
      </c>
      <c r="I69" s="93">
        <v>3146.1559200000002</v>
      </c>
      <c r="J69" s="94">
        <v>0.91666348695960764</v>
      </c>
    </row>
    <row r="70" spans="1:10" ht="63.75" outlineLevel="4" x14ac:dyDescent="0.25">
      <c r="A70" s="89" t="s">
        <v>921</v>
      </c>
      <c r="B70" s="90" t="s">
        <v>893</v>
      </c>
      <c r="C70" s="90" t="s">
        <v>920</v>
      </c>
      <c r="D70" s="90" t="s">
        <v>922</v>
      </c>
      <c r="E70" s="91">
        <v>840.48</v>
      </c>
      <c r="F70" s="91">
        <v>705.81</v>
      </c>
      <c r="G70" s="92">
        <f t="shared" si="0"/>
        <v>0.83977013135351219</v>
      </c>
      <c r="H70" s="93">
        <v>840.48</v>
      </c>
      <c r="I70" s="93">
        <v>705.80799999999999</v>
      </c>
      <c r="J70" s="94">
        <v>0.83976775176089857</v>
      </c>
    </row>
    <row r="71" spans="1:10" ht="51" outlineLevel="2" x14ac:dyDescent="0.25">
      <c r="A71" s="89" t="s">
        <v>923</v>
      </c>
      <c r="B71" s="90"/>
      <c r="C71" s="90" t="s">
        <v>924</v>
      </c>
      <c r="D71" s="90"/>
      <c r="E71" s="91">
        <f>E72</f>
        <v>254.42</v>
      </c>
      <c r="F71" s="91">
        <f>F72</f>
        <v>254.42</v>
      </c>
      <c r="G71" s="92">
        <f t="shared" si="0"/>
        <v>1</v>
      </c>
      <c r="H71" s="93">
        <v>254.42113000000001</v>
      </c>
      <c r="I71" s="93">
        <v>254.41776999999999</v>
      </c>
      <c r="J71" s="94">
        <v>0.99998679354973385</v>
      </c>
    </row>
    <row r="72" spans="1:10" outlineLevel="3" x14ac:dyDescent="0.25">
      <c r="A72" s="89" t="s">
        <v>892</v>
      </c>
      <c r="B72" s="90" t="s">
        <v>893</v>
      </c>
      <c r="C72" s="90" t="s">
        <v>924</v>
      </c>
      <c r="D72" s="90"/>
      <c r="E72" s="91">
        <f>E73</f>
        <v>254.42</v>
      </c>
      <c r="F72" s="91">
        <f>F73</f>
        <v>254.42</v>
      </c>
      <c r="G72" s="92">
        <f t="shared" si="0"/>
        <v>1</v>
      </c>
      <c r="H72" s="93">
        <v>254.42113000000001</v>
      </c>
      <c r="I72" s="93">
        <v>254.41776999999999</v>
      </c>
      <c r="J72" s="94">
        <v>0.99998679354973385</v>
      </c>
    </row>
    <row r="73" spans="1:10" outlineLevel="4" x14ac:dyDescent="0.25">
      <c r="A73" s="89" t="s">
        <v>891</v>
      </c>
      <c r="B73" s="90" t="s">
        <v>893</v>
      </c>
      <c r="C73" s="90" t="s">
        <v>924</v>
      </c>
      <c r="D73" s="90" t="s">
        <v>33</v>
      </c>
      <c r="E73" s="91">
        <v>254.42</v>
      </c>
      <c r="F73" s="91">
        <v>254.42</v>
      </c>
      <c r="G73" s="92">
        <f t="shared" si="0"/>
        <v>1</v>
      </c>
      <c r="H73" s="93">
        <v>254.42113000000001</v>
      </c>
      <c r="I73" s="93">
        <v>254.41776999999999</v>
      </c>
      <c r="J73" s="94">
        <v>0.99998679354973385</v>
      </c>
    </row>
    <row r="74" spans="1:10" ht="51" outlineLevel="1" x14ac:dyDescent="0.25">
      <c r="A74" s="89" t="s">
        <v>925</v>
      </c>
      <c r="B74" s="90"/>
      <c r="C74" s="90" t="s">
        <v>926</v>
      </c>
      <c r="D74" s="90"/>
      <c r="E74" s="91">
        <f>E75</f>
        <v>414</v>
      </c>
      <c r="F74" s="91">
        <f>F75</f>
        <v>301.66000000000003</v>
      </c>
      <c r="G74" s="92">
        <f t="shared" si="0"/>
        <v>0.72864734299516909</v>
      </c>
      <c r="H74" s="93">
        <v>414</v>
      </c>
      <c r="I74" s="93">
        <v>301.65956</v>
      </c>
      <c r="J74" s="94">
        <v>0.72864628019323674</v>
      </c>
    </row>
    <row r="75" spans="1:10" ht="51" outlineLevel="2" x14ac:dyDescent="0.25">
      <c r="A75" s="89" t="s">
        <v>927</v>
      </c>
      <c r="B75" s="90"/>
      <c r="C75" s="90" t="s">
        <v>928</v>
      </c>
      <c r="D75" s="90"/>
      <c r="E75" s="91">
        <f>E76</f>
        <v>414</v>
      </c>
      <c r="F75" s="91">
        <f>F76</f>
        <v>301.66000000000003</v>
      </c>
      <c r="G75" s="92">
        <f t="shared" si="0"/>
        <v>0.72864734299516909</v>
      </c>
      <c r="H75" s="93">
        <v>414</v>
      </c>
      <c r="I75" s="93">
        <v>301.65956</v>
      </c>
      <c r="J75" s="94">
        <v>0.72864628019323674</v>
      </c>
    </row>
    <row r="76" spans="1:10" outlineLevel="3" x14ac:dyDescent="0.25">
      <c r="A76" s="89" t="s">
        <v>929</v>
      </c>
      <c r="B76" s="90" t="s">
        <v>930</v>
      </c>
      <c r="C76" s="90" t="s">
        <v>928</v>
      </c>
      <c r="D76" s="90"/>
      <c r="E76" s="91">
        <f>E77+E78</f>
        <v>414</v>
      </c>
      <c r="F76" s="91">
        <f>F77+F78</f>
        <v>301.66000000000003</v>
      </c>
      <c r="G76" s="92">
        <f t="shared" ref="G76:G139" si="1">F76/E76</f>
        <v>0.72864734299516909</v>
      </c>
      <c r="H76" s="93">
        <v>414</v>
      </c>
      <c r="I76" s="93">
        <v>301.65956</v>
      </c>
      <c r="J76" s="94">
        <v>0.72864628019323674</v>
      </c>
    </row>
    <row r="77" spans="1:10" ht="38.25" outlineLevel="4" x14ac:dyDescent="0.25">
      <c r="A77" s="89" t="s">
        <v>931</v>
      </c>
      <c r="B77" s="90" t="s">
        <v>930</v>
      </c>
      <c r="C77" s="90" t="s">
        <v>928</v>
      </c>
      <c r="D77" s="90" t="s">
        <v>932</v>
      </c>
      <c r="E77" s="91">
        <v>204.7</v>
      </c>
      <c r="F77" s="91">
        <v>102.86</v>
      </c>
      <c r="G77" s="92">
        <f t="shared" si="1"/>
        <v>0.50249145090376168</v>
      </c>
      <c r="H77" s="93">
        <v>204.7</v>
      </c>
      <c r="I77" s="93">
        <v>102.85956</v>
      </c>
      <c r="J77" s="94">
        <v>0.50248930141670733</v>
      </c>
    </row>
    <row r="78" spans="1:10" outlineLevel="4" x14ac:dyDescent="0.25">
      <c r="A78" s="89" t="s">
        <v>933</v>
      </c>
      <c r="B78" s="90" t="s">
        <v>930</v>
      </c>
      <c r="C78" s="90" t="s">
        <v>928</v>
      </c>
      <c r="D78" s="90" t="s">
        <v>934</v>
      </c>
      <c r="E78" s="91">
        <v>209.3</v>
      </c>
      <c r="F78" s="91">
        <v>198.8</v>
      </c>
      <c r="G78" s="92">
        <f t="shared" si="1"/>
        <v>0.94983277591973247</v>
      </c>
      <c r="H78" s="93">
        <v>209.3</v>
      </c>
      <c r="I78" s="93">
        <v>198.8</v>
      </c>
      <c r="J78" s="94">
        <v>0.94983277591973247</v>
      </c>
    </row>
    <row r="79" spans="1:10" ht="38.25" outlineLevel="1" x14ac:dyDescent="0.25">
      <c r="A79" s="89" t="s">
        <v>935</v>
      </c>
      <c r="B79" s="90"/>
      <c r="C79" s="90" t="s">
        <v>936</v>
      </c>
      <c r="D79" s="90"/>
      <c r="E79" s="91">
        <f t="shared" ref="E79:F81" si="2">E80</f>
        <v>88.31</v>
      </c>
      <c r="F79" s="91">
        <f t="shared" si="2"/>
        <v>0</v>
      </c>
      <c r="G79" s="92">
        <f t="shared" si="1"/>
        <v>0</v>
      </c>
      <c r="H79" s="93">
        <v>88.31</v>
      </c>
      <c r="I79" s="93">
        <v>0</v>
      </c>
      <c r="J79" s="94">
        <v>0</v>
      </c>
    </row>
    <row r="80" spans="1:10" ht="25.5" outlineLevel="2" x14ac:dyDescent="0.25">
      <c r="A80" s="89" t="s">
        <v>937</v>
      </c>
      <c r="B80" s="90"/>
      <c r="C80" s="90" t="s">
        <v>938</v>
      </c>
      <c r="D80" s="90"/>
      <c r="E80" s="91">
        <f t="shared" si="2"/>
        <v>88.31</v>
      </c>
      <c r="F80" s="91">
        <f t="shared" si="2"/>
        <v>0</v>
      </c>
      <c r="G80" s="92">
        <f t="shared" si="1"/>
        <v>0</v>
      </c>
      <c r="H80" s="93">
        <v>88.31</v>
      </c>
      <c r="I80" s="93">
        <v>0</v>
      </c>
      <c r="J80" s="94">
        <v>0</v>
      </c>
    </row>
    <row r="81" spans="1:10" ht="25.5" outlineLevel="3" x14ac:dyDescent="0.25">
      <c r="A81" s="89" t="s">
        <v>939</v>
      </c>
      <c r="B81" s="90" t="s">
        <v>940</v>
      </c>
      <c r="C81" s="90" t="s">
        <v>938</v>
      </c>
      <c r="D81" s="90"/>
      <c r="E81" s="91">
        <f t="shared" si="2"/>
        <v>88.31</v>
      </c>
      <c r="F81" s="91">
        <f t="shared" si="2"/>
        <v>0</v>
      </c>
      <c r="G81" s="92">
        <f t="shared" si="1"/>
        <v>0</v>
      </c>
      <c r="H81" s="93">
        <v>88.31</v>
      </c>
      <c r="I81" s="93">
        <v>0</v>
      </c>
      <c r="J81" s="94">
        <v>0</v>
      </c>
    </row>
    <row r="82" spans="1:10" outlineLevel="4" x14ac:dyDescent="0.25">
      <c r="A82" s="89" t="s">
        <v>891</v>
      </c>
      <c r="B82" s="90" t="s">
        <v>940</v>
      </c>
      <c r="C82" s="90" t="s">
        <v>938</v>
      </c>
      <c r="D82" s="90" t="s">
        <v>33</v>
      </c>
      <c r="E82" s="91">
        <v>88.31</v>
      </c>
      <c r="F82" s="91">
        <v>0</v>
      </c>
      <c r="G82" s="92">
        <f t="shared" si="1"/>
        <v>0</v>
      </c>
      <c r="H82" s="93">
        <v>88.31</v>
      </c>
      <c r="I82" s="93">
        <v>0</v>
      </c>
      <c r="J82" s="94">
        <v>0</v>
      </c>
    </row>
    <row r="83" spans="1:10" ht="51" outlineLevel="1" x14ac:dyDescent="0.25">
      <c r="A83" s="89" t="s">
        <v>941</v>
      </c>
      <c r="B83" s="90"/>
      <c r="C83" s="90" t="s">
        <v>942</v>
      </c>
      <c r="D83" s="90"/>
      <c r="E83" s="91">
        <f>E84+E93+E100+E105</f>
        <v>22431.579999999998</v>
      </c>
      <c r="F83" s="91">
        <f>F84+F93+F100+F105</f>
        <v>19842.800000000003</v>
      </c>
      <c r="G83" s="92">
        <f t="shared" si="1"/>
        <v>0.88459216871927904</v>
      </c>
      <c r="H83" s="93">
        <v>22431.565999999999</v>
      </c>
      <c r="I83" s="93">
        <v>19842.79477</v>
      </c>
      <c r="J83" s="94">
        <v>0.88459248765779441</v>
      </c>
    </row>
    <row r="84" spans="1:10" ht="25.5" outlineLevel="2" x14ac:dyDescent="0.25">
      <c r="A84" s="89" t="s">
        <v>943</v>
      </c>
      <c r="B84" s="90"/>
      <c r="C84" s="90" t="s">
        <v>944</v>
      </c>
      <c r="D84" s="90"/>
      <c r="E84" s="91">
        <f>E85+E88+E91</f>
        <v>14665.21</v>
      </c>
      <c r="F84" s="91">
        <f>F85+F88+F91</f>
        <v>13267.17</v>
      </c>
      <c r="G84" s="92">
        <f t="shared" si="1"/>
        <v>0.90466962286936237</v>
      </c>
      <c r="H84" s="93">
        <v>14665.204</v>
      </c>
      <c r="I84" s="93">
        <v>13267.164000000001</v>
      </c>
      <c r="J84" s="94">
        <v>0.90466958386668195</v>
      </c>
    </row>
    <row r="85" spans="1:10" outlineLevel="3" x14ac:dyDescent="0.25">
      <c r="A85" s="89" t="s">
        <v>887</v>
      </c>
      <c r="B85" s="90" t="s">
        <v>888</v>
      </c>
      <c r="C85" s="90" t="s">
        <v>944</v>
      </c>
      <c r="D85" s="90"/>
      <c r="E85" s="91">
        <f>E86+E87</f>
        <v>3539.95</v>
      </c>
      <c r="F85" s="91">
        <f>F86+F87</f>
        <v>3521.5699999999997</v>
      </c>
      <c r="G85" s="92">
        <f t="shared" si="1"/>
        <v>0.99480783626887381</v>
      </c>
      <c r="H85" s="93">
        <v>3539.944</v>
      </c>
      <c r="I85" s="93">
        <v>3521.5680000000002</v>
      </c>
      <c r="J85" s="94">
        <v>0.99480895742983499</v>
      </c>
    </row>
    <row r="86" spans="1:10" outlineLevel="4" x14ac:dyDescent="0.25">
      <c r="A86" s="89" t="s">
        <v>889</v>
      </c>
      <c r="B86" s="90" t="s">
        <v>888</v>
      </c>
      <c r="C86" s="90" t="s">
        <v>944</v>
      </c>
      <c r="D86" s="90" t="s">
        <v>890</v>
      </c>
      <c r="E86" s="91">
        <v>372.2</v>
      </c>
      <c r="F86" s="91">
        <v>359.99</v>
      </c>
      <c r="G86" s="92">
        <f t="shared" si="1"/>
        <v>0.9671950564212789</v>
      </c>
      <c r="H86" s="93">
        <v>372.19900000000001</v>
      </c>
      <c r="I86" s="93">
        <v>359.98899999999998</v>
      </c>
      <c r="J86" s="94">
        <v>0.96719496828309592</v>
      </c>
    </row>
    <row r="87" spans="1:10" outlineLevel="4" x14ac:dyDescent="0.25">
      <c r="A87" s="89" t="s">
        <v>891</v>
      </c>
      <c r="B87" s="90" t="s">
        <v>888</v>
      </c>
      <c r="C87" s="90" t="s">
        <v>944</v>
      </c>
      <c r="D87" s="90" t="s">
        <v>33</v>
      </c>
      <c r="E87" s="91">
        <v>3167.75</v>
      </c>
      <c r="F87" s="91">
        <v>3161.58</v>
      </c>
      <c r="G87" s="92">
        <f t="shared" si="1"/>
        <v>0.99805224528450787</v>
      </c>
      <c r="H87" s="93">
        <v>3167.7449999999999</v>
      </c>
      <c r="I87" s="93">
        <v>3161.5790000000002</v>
      </c>
      <c r="J87" s="94">
        <v>0.99805350493805534</v>
      </c>
    </row>
    <row r="88" spans="1:10" outlineLevel="3" x14ac:dyDescent="0.25">
      <c r="A88" s="89" t="s">
        <v>892</v>
      </c>
      <c r="B88" s="90" t="s">
        <v>893</v>
      </c>
      <c r="C88" s="90" t="s">
        <v>944</v>
      </c>
      <c r="D88" s="90"/>
      <c r="E88" s="91">
        <f>E89+E90</f>
        <v>10882.349999999999</v>
      </c>
      <c r="F88" s="91">
        <f>F89+F90</f>
        <v>9502.69</v>
      </c>
      <c r="G88" s="92">
        <f t="shared" si="1"/>
        <v>0.87322039816767538</v>
      </c>
      <c r="H88" s="93">
        <v>10882.355</v>
      </c>
      <c r="I88" s="93">
        <v>9502.6910000000007</v>
      </c>
      <c r="J88" s="94">
        <v>0.87322008885025348</v>
      </c>
    </row>
    <row r="89" spans="1:10" outlineLevel="4" x14ac:dyDescent="0.25">
      <c r="A89" s="89" t="s">
        <v>889</v>
      </c>
      <c r="B89" s="90" t="s">
        <v>893</v>
      </c>
      <c r="C89" s="90" t="s">
        <v>944</v>
      </c>
      <c r="D89" s="90" t="s">
        <v>890</v>
      </c>
      <c r="E89" s="91">
        <v>1056.22</v>
      </c>
      <c r="F89" s="91">
        <v>1056.02</v>
      </c>
      <c r="G89" s="92">
        <f t="shared" si="1"/>
        <v>0.9998106455094582</v>
      </c>
      <c r="H89" s="93">
        <v>1056.2239999999999</v>
      </c>
      <c r="I89" s="93">
        <v>1056.0239999999999</v>
      </c>
      <c r="J89" s="94">
        <v>0.99981064622655802</v>
      </c>
    </row>
    <row r="90" spans="1:10" outlineLevel="4" x14ac:dyDescent="0.25">
      <c r="A90" s="89" t="s">
        <v>891</v>
      </c>
      <c r="B90" s="90" t="s">
        <v>893</v>
      </c>
      <c r="C90" s="90" t="s">
        <v>944</v>
      </c>
      <c r="D90" s="90" t="s">
        <v>33</v>
      </c>
      <c r="E90" s="91">
        <v>9826.1299999999992</v>
      </c>
      <c r="F90" s="91">
        <v>8446.67</v>
      </c>
      <c r="G90" s="92">
        <f t="shared" si="1"/>
        <v>0.8596130928453013</v>
      </c>
      <c r="H90" s="93">
        <v>9826.1309999999994</v>
      </c>
      <c r="I90" s="93">
        <v>8446.6669999999995</v>
      </c>
      <c r="J90" s="94">
        <v>0.8596127000545789</v>
      </c>
    </row>
    <row r="91" spans="1:10" outlineLevel="3" x14ac:dyDescent="0.25">
      <c r="A91" s="89" t="s">
        <v>894</v>
      </c>
      <c r="B91" s="90" t="s">
        <v>895</v>
      </c>
      <c r="C91" s="90" t="s">
        <v>944</v>
      </c>
      <c r="D91" s="90"/>
      <c r="E91" s="91">
        <f>E92</f>
        <v>242.91</v>
      </c>
      <c r="F91" s="91">
        <f>F92</f>
        <v>242.91</v>
      </c>
      <c r="G91" s="92">
        <f t="shared" si="1"/>
        <v>1</v>
      </c>
      <c r="H91" s="93">
        <v>242.905</v>
      </c>
      <c r="I91" s="93">
        <v>242.905</v>
      </c>
      <c r="J91" s="94">
        <v>1</v>
      </c>
    </row>
    <row r="92" spans="1:10" outlineLevel="4" x14ac:dyDescent="0.25">
      <c r="A92" s="89" t="s">
        <v>889</v>
      </c>
      <c r="B92" s="90" t="s">
        <v>895</v>
      </c>
      <c r="C92" s="90" t="s">
        <v>944</v>
      </c>
      <c r="D92" s="90" t="s">
        <v>890</v>
      </c>
      <c r="E92" s="91">
        <v>242.91</v>
      </c>
      <c r="F92" s="91">
        <v>242.91</v>
      </c>
      <c r="G92" s="92">
        <f t="shared" si="1"/>
        <v>1</v>
      </c>
      <c r="H92" s="93">
        <v>242.905</v>
      </c>
      <c r="I92" s="93">
        <v>242.905</v>
      </c>
      <c r="J92" s="94">
        <v>1</v>
      </c>
    </row>
    <row r="93" spans="1:10" ht="38.25" outlineLevel="2" x14ac:dyDescent="0.25">
      <c r="A93" s="89" t="s">
        <v>945</v>
      </c>
      <c r="B93" s="90"/>
      <c r="C93" s="90" t="s">
        <v>946</v>
      </c>
      <c r="D93" s="90"/>
      <c r="E93" s="91">
        <f>E94+E97</f>
        <v>3127.8500000000004</v>
      </c>
      <c r="F93" s="91">
        <f>F94+F97</f>
        <v>2914.86</v>
      </c>
      <c r="G93" s="92">
        <f t="shared" si="1"/>
        <v>0.93190530236424374</v>
      </c>
      <c r="H93" s="93">
        <v>3127.8449999999998</v>
      </c>
      <c r="I93" s="93">
        <v>2914.8596499999999</v>
      </c>
      <c r="J93" s="94">
        <v>0.93190668015838385</v>
      </c>
    </row>
    <row r="94" spans="1:10" outlineLevel="3" x14ac:dyDescent="0.25">
      <c r="A94" s="89" t="s">
        <v>887</v>
      </c>
      <c r="B94" s="90" t="s">
        <v>888</v>
      </c>
      <c r="C94" s="90" t="s">
        <v>946</v>
      </c>
      <c r="D94" s="90"/>
      <c r="E94" s="91">
        <f>E95+E96</f>
        <v>1451.77</v>
      </c>
      <c r="F94" s="91">
        <f>F95+F96</f>
        <v>1437.8100000000002</v>
      </c>
      <c r="G94" s="92">
        <f t="shared" si="1"/>
        <v>0.99038415175957639</v>
      </c>
      <c r="H94" s="93">
        <v>1451.77</v>
      </c>
      <c r="I94" s="93">
        <v>1437.81465</v>
      </c>
      <c r="J94" s="94">
        <v>0.99038735474627526</v>
      </c>
    </row>
    <row r="95" spans="1:10" outlineLevel="4" x14ac:dyDescent="0.25">
      <c r="A95" s="89" t="s">
        <v>889</v>
      </c>
      <c r="B95" s="90" t="s">
        <v>888</v>
      </c>
      <c r="C95" s="90" t="s">
        <v>946</v>
      </c>
      <c r="D95" s="90" t="s">
        <v>890</v>
      </c>
      <c r="E95" s="91">
        <v>135.91</v>
      </c>
      <c r="F95" s="91">
        <v>135.91</v>
      </c>
      <c r="G95" s="92">
        <f t="shared" si="1"/>
        <v>1</v>
      </c>
      <c r="H95" s="93">
        <v>135.91399999999999</v>
      </c>
      <c r="I95" s="93">
        <v>135.91399999999999</v>
      </c>
      <c r="J95" s="94">
        <v>1</v>
      </c>
    </row>
    <row r="96" spans="1:10" outlineLevel="4" x14ac:dyDescent="0.25">
      <c r="A96" s="89" t="s">
        <v>891</v>
      </c>
      <c r="B96" s="90" t="s">
        <v>888</v>
      </c>
      <c r="C96" s="90" t="s">
        <v>946</v>
      </c>
      <c r="D96" s="90" t="s">
        <v>33</v>
      </c>
      <c r="E96" s="91">
        <v>1315.86</v>
      </c>
      <c r="F96" s="91">
        <v>1301.9000000000001</v>
      </c>
      <c r="G96" s="92">
        <f t="shared" si="1"/>
        <v>0.98939096864408083</v>
      </c>
      <c r="H96" s="93">
        <v>1315.856</v>
      </c>
      <c r="I96" s="93">
        <v>1301.90065</v>
      </c>
      <c r="J96" s="94">
        <v>0.98939447021558591</v>
      </c>
    </row>
    <row r="97" spans="1:10" outlineLevel="3" x14ac:dyDescent="0.25">
      <c r="A97" s="89" t="s">
        <v>892</v>
      </c>
      <c r="B97" s="90" t="s">
        <v>893</v>
      </c>
      <c r="C97" s="90" t="s">
        <v>946</v>
      </c>
      <c r="D97" s="90"/>
      <c r="E97" s="91">
        <f>E98+E99</f>
        <v>1676.0800000000002</v>
      </c>
      <c r="F97" s="91">
        <f>F98+F99</f>
        <v>1477.05</v>
      </c>
      <c r="G97" s="92">
        <f t="shared" si="1"/>
        <v>0.88125268483604591</v>
      </c>
      <c r="H97" s="93">
        <v>1676.075</v>
      </c>
      <c r="I97" s="93">
        <v>1477.0450000000001</v>
      </c>
      <c r="J97" s="94">
        <v>0.88125233059379804</v>
      </c>
    </row>
    <row r="98" spans="1:10" outlineLevel="4" x14ac:dyDescent="0.25">
      <c r="A98" s="89" t="s">
        <v>889</v>
      </c>
      <c r="B98" s="90" t="s">
        <v>893</v>
      </c>
      <c r="C98" s="90" t="s">
        <v>946</v>
      </c>
      <c r="D98" s="90" t="s">
        <v>890</v>
      </c>
      <c r="E98" s="91">
        <v>206.2</v>
      </c>
      <c r="F98" s="91">
        <v>200.33</v>
      </c>
      <c r="G98" s="92">
        <f t="shared" si="1"/>
        <v>0.97153249272550934</v>
      </c>
      <c r="H98" s="93">
        <v>206.2</v>
      </c>
      <c r="I98" s="93">
        <v>200.33</v>
      </c>
      <c r="J98" s="94">
        <v>0.97153249272550923</v>
      </c>
    </row>
    <row r="99" spans="1:10" outlineLevel="4" x14ac:dyDescent="0.25">
      <c r="A99" s="89" t="s">
        <v>891</v>
      </c>
      <c r="B99" s="90" t="s">
        <v>893</v>
      </c>
      <c r="C99" s="90" t="s">
        <v>946</v>
      </c>
      <c r="D99" s="90" t="s">
        <v>33</v>
      </c>
      <c r="E99" s="91">
        <v>1469.88</v>
      </c>
      <c r="F99" s="91">
        <v>1276.72</v>
      </c>
      <c r="G99" s="92">
        <f t="shared" si="1"/>
        <v>0.86858791193838947</v>
      </c>
      <c r="H99" s="93">
        <v>1469.875</v>
      </c>
      <c r="I99" s="93">
        <v>1276.7149999999999</v>
      </c>
      <c r="J99" s="94">
        <v>0.86858746492048644</v>
      </c>
    </row>
    <row r="100" spans="1:10" ht="25.5" outlineLevel="2" x14ac:dyDescent="0.25">
      <c r="A100" s="89" t="s">
        <v>947</v>
      </c>
      <c r="B100" s="90"/>
      <c r="C100" s="90" t="s">
        <v>948</v>
      </c>
      <c r="D100" s="90"/>
      <c r="E100" s="91">
        <f>E101+E103</f>
        <v>2826.7799999999997</v>
      </c>
      <c r="F100" s="91">
        <f>F101+F103</f>
        <v>1849.03</v>
      </c>
      <c r="G100" s="92">
        <f t="shared" si="1"/>
        <v>0.65411174551963724</v>
      </c>
      <c r="H100" s="93">
        <v>2826.78</v>
      </c>
      <c r="I100" s="93">
        <v>1849.03412</v>
      </c>
      <c r="J100" s="94">
        <v>0.65411320300836995</v>
      </c>
    </row>
    <row r="101" spans="1:10" outlineLevel="3" x14ac:dyDescent="0.25">
      <c r="A101" s="89" t="s">
        <v>887</v>
      </c>
      <c r="B101" s="90" t="s">
        <v>888</v>
      </c>
      <c r="C101" s="90" t="s">
        <v>948</v>
      </c>
      <c r="D101" s="90"/>
      <c r="E101" s="91">
        <f>E102</f>
        <v>977.75</v>
      </c>
      <c r="F101" s="91">
        <f>F102</f>
        <v>0</v>
      </c>
      <c r="G101" s="92">
        <f t="shared" si="1"/>
        <v>0</v>
      </c>
      <c r="H101" s="93">
        <v>977.74588000000006</v>
      </c>
      <c r="I101" s="93">
        <v>0</v>
      </c>
      <c r="J101" s="94">
        <v>0</v>
      </c>
    </row>
    <row r="102" spans="1:10" outlineLevel="4" x14ac:dyDescent="0.25">
      <c r="A102" s="89" t="s">
        <v>889</v>
      </c>
      <c r="B102" s="90" t="s">
        <v>888</v>
      </c>
      <c r="C102" s="90" t="s">
        <v>948</v>
      </c>
      <c r="D102" s="90" t="s">
        <v>890</v>
      </c>
      <c r="E102" s="91">
        <v>977.75</v>
      </c>
      <c r="F102" s="91">
        <v>0</v>
      </c>
      <c r="G102" s="92">
        <f t="shared" si="1"/>
        <v>0</v>
      </c>
      <c r="H102" s="93">
        <v>977.74588000000006</v>
      </c>
      <c r="I102" s="93">
        <v>0</v>
      </c>
      <c r="J102" s="94">
        <v>0</v>
      </c>
    </row>
    <row r="103" spans="1:10" outlineLevel="3" x14ac:dyDescent="0.25">
      <c r="A103" s="89" t="s">
        <v>892</v>
      </c>
      <c r="B103" s="90" t="s">
        <v>893</v>
      </c>
      <c r="C103" s="90" t="s">
        <v>948</v>
      </c>
      <c r="D103" s="90"/>
      <c r="E103" s="91">
        <f>E104</f>
        <v>1849.03</v>
      </c>
      <c r="F103" s="91">
        <f>F104</f>
        <v>1849.03</v>
      </c>
      <c r="G103" s="92">
        <f t="shared" si="1"/>
        <v>1</v>
      </c>
      <c r="H103" s="93">
        <v>1849.03412</v>
      </c>
      <c r="I103" s="93">
        <v>1849.03412</v>
      </c>
      <c r="J103" s="94">
        <v>1</v>
      </c>
    </row>
    <row r="104" spans="1:10" outlineLevel="4" x14ac:dyDescent="0.25">
      <c r="A104" s="89" t="s">
        <v>889</v>
      </c>
      <c r="B104" s="90" t="s">
        <v>893</v>
      </c>
      <c r="C104" s="90" t="s">
        <v>948</v>
      </c>
      <c r="D104" s="90" t="s">
        <v>890</v>
      </c>
      <c r="E104" s="91">
        <v>1849.03</v>
      </c>
      <c r="F104" s="91">
        <v>1849.03</v>
      </c>
      <c r="G104" s="92">
        <f t="shared" si="1"/>
        <v>1</v>
      </c>
      <c r="H104" s="93">
        <v>1849.03412</v>
      </c>
      <c r="I104" s="93">
        <v>1849.03412</v>
      </c>
      <c r="J104" s="94">
        <v>1</v>
      </c>
    </row>
    <row r="105" spans="1:10" ht="63.75" outlineLevel="2" x14ac:dyDescent="0.25">
      <c r="A105" s="89" t="s">
        <v>949</v>
      </c>
      <c r="B105" s="90"/>
      <c r="C105" s="90" t="s">
        <v>950</v>
      </c>
      <c r="D105" s="90"/>
      <c r="E105" s="91">
        <f>E106+E108</f>
        <v>1811.7400000000002</v>
      </c>
      <c r="F105" s="91">
        <f>F106+F108</f>
        <v>1811.7400000000002</v>
      </c>
      <c r="G105" s="92">
        <f t="shared" si="1"/>
        <v>1</v>
      </c>
      <c r="H105" s="93">
        <v>1811.7370000000001</v>
      </c>
      <c r="I105" s="93">
        <v>1811.7370000000001</v>
      </c>
      <c r="J105" s="94">
        <v>1</v>
      </c>
    </row>
    <row r="106" spans="1:10" outlineLevel="3" x14ac:dyDescent="0.25">
      <c r="A106" s="89" t="s">
        <v>887</v>
      </c>
      <c r="B106" s="90" t="s">
        <v>888</v>
      </c>
      <c r="C106" s="90" t="s">
        <v>950</v>
      </c>
      <c r="D106" s="90"/>
      <c r="E106" s="91">
        <f>E107</f>
        <v>681.82</v>
      </c>
      <c r="F106" s="91">
        <f>F107</f>
        <v>681.82</v>
      </c>
      <c r="G106" s="92">
        <f t="shared" si="1"/>
        <v>1</v>
      </c>
      <c r="H106" s="93">
        <v>681.81799999999998</v>
      </c>
      <c r="I106" s="93">
        <v>681.81799999999998</v>
      </c>
      <c r="J106" s="94">
        <v>1</v>
      </c>
    </row>
    <row r="107" spans="1:10" outlineLevel="4" x14ac:dyDescent="0.25">
      <c r="A107" s="89" t="s">
        <v>891</v>
      </c>
      <c r="B107" s="90" t="s">
        <v>888</v>
      </c>
      <c r="C107" s="90" t="s">
        <v>950</v>
      </c>
      <c r="D107" s="90" t="s">
        <v>33</v>
      </c>
      <c r="E107" s="91">
        <v>681.82</v>
      </c>
      <c r="F107" s="91">
        <v>681.82</v>
      </c>
      <c r="G107" s="92">
        <f t="shared" si="1"/>
        <v>1</v>
      </c>
      <c r="H107" s="93">
        <v>681.81799999999998</v>
      </c>
      <c r="I107" s="93">
        <v>681.81799999999998</v>
      </c>
      <c r="J107" s="94">
        <v>1</v>
      </c>
    </row>
    <row r="108" spans="1:10" outlineLevel="3" x14ac:dyDescent="0.25">
      <c r="A108" s="89" t="s">
        <v>892</v>
      </c>
      <c r="B108" s="90" t="s">
        <v>893</v>
      </c>
      <c r="C108" s="90" t="s">
        <v>950</v>
      </c>
      <c r="D108" s="90"/>
      <c r="E108" s="91">
        <f>E109</f>
        <v>1129.92</v>
      </c>
      <c r="F108" s="91">
        <f>F109</f>
        <v>1129.92</v>
      </c>
      <c r="G108" s="92">
        <f t="shared" si="1"/>
        <v>1</v>
      </c>
      <c r="H108" s="93">
        <v>1129.9190000000001</v>
      </c>
      <c r="I108" s="93">
        <v>1129.9190000000001</v>
      </c>
      <c r="J108" s="94">
        <v>1</v>
      </c>
    </row>
    <row r="109" spans="1:10" outlineLevel="4" x14ac:dyDescent="0.25">
      <c r="A109" s="89" t="s">
        <v>891</v>
      </c>
      <c r="B109" s="90" t="s">
        <v>893</v>
      </c>
      <c r="C109" s="90" t="s">
        <v>950</v>
      </c>
      <c r="D109" s="90" t="s">
        <v>33</v>
      </c>
      <c r="E109" s="91">
        <v>1129.92</v>
      </c>
      <c r="F109" s="91">
        <v>1129.92</v>
      </c>
      <c r="G109" s="92">
        <f t="shared" si="1"/>
        <v>1</v>
      </c>
      <c r="H109" s="93">
        <v>1129.9190000000001</v>
      </c>
      <c r="I109" s="93">
        <v>1129.9190000000001</v>
      </c>
      <c r="J109" s="94">
        <v>1</v>
      </c>
    </row>
    <row r="110" spans="1:10" ht="51" outlineLevel="1" x14ac:dyDescent="0.25">
      <c r="A110" s="89" t="s">
        <v>951</v>
      </c>
      <c r="B110" s="90"/>
      <c r="C110" s="90" t="s">
        <v>952</v>
      </c>
      <c r="D110" s="90"/>
      <c r="E110" s="91">
        <f>E111+E115</f>
        <v>147.82</v>
      </c>
      <c r="F110" s="91">
        <f>F111+F115</f>
        <v>147.82</v>
      </c>
      <c r="G110" s="92">
        <f t="shared" si="1"/>
        <v>1</v>
      </c>
      <c r="H110" s="93">
        <v>147.8297</v>
      </c>
      <c r="I110" s="93">
        <v>147.8297</v>
      </c>
      <c r="J110" s="94">
        <v>1</v>
      </c>
    </row>
    <row r="111" spans="1:10" ht="89.25" outlineLevel="2" x14ac:dyDescent="0.25">
      <c r="A111" s="89" t="s">
        <v>953</v>
      </c>
      <c r="B111" s="90"/>
      <c r="C111" s="90" t="s">
        <v>954</v>
      </c>
      <c r="D111" s="90"/>
      <c r="E111" s="91">
        <f>E112</f>
        <v>87.460000000000008</v>
      </c>
      <c r="F111" s="91">
        <f>F112</f>
        <v>87.460000000000008</v>
      </c>
      <c r="G111" s="92">
        <f t="shared" si="1"/>
        <v>1</v>
      </c>
      <c r="H111" s="93">
        <v>87.465389999999999</v>
      </c>
      <c r="I111" s="93">
        <v>87.465389999999999</v>
      </c>
      <c r="J111" s="94">
        <v>1</v>
      </c>
    </row>
    <row r="112" spans="1:10" outlineLevel="3" x14ac:dyDescent="0.25">
      <c r="A112" s="89" t="s">
        <v>955</v>
      </c>
      <c r="B112" s="90" t="s">
        <v>956</v>
      </c>
      <c r="C112" s="90" t="s">
        <v>954</v>
      </c>
      <c r="D112" s="90"/>
      <c r="E112" s="91">
        <f>E113+E114</f>
        <v>87.460000000000008</v>
      </c>
      <c r="F112" s="91">
        <f>F113+F114</f>
        <v>87.460000000000008</v>
      </c>
      <c r="G112" s="92">
        <f t="shared" si="1"/>
        <v>1</v>
      </c>
      <c r="H112" s="93">
        <v>87.465389999999999</v>
      </c>
      <c r="I112" s="93">
        <v>87.465389999999999</v>
      </c>
      <c r="J112" s="94">
        <v>1</v>
      </c>
    </row>
    <row r="113" spans="1:10" outlineLevel="4" x14ac:dyDescent="0.25">
      <c r="A113" s="89" t="s">
        <v>889</v>
      </c>
      <c r="B113" s="90" t="s">
        <v>956</v>
      </c>
      <c r="C113" s="90" t="s">
        <v>954</v>
      </c>
      <c r="D113" s="90" t="s">
        <v>890</v>
      </c>
      <c r="E113" s="91">
        <v>35.92</v>
      </c>
      <c r="F113" s="91">
        <v>35.92</v>
      </c>
      <c r="G113" s="92">
        <f t="shared" si="1"/>
        <v>1</v>
      </c>
      <c r="H113" s="93">
        <v>35.922139999999999</v>
      </c>
      <c r="I113" s="93">
        <v>35.922139999999999</v>
      </c>
      <c r="J113" s="94">
        <v>1</v>
      </c>
    </row>
    <row r="114" spans="1:10" outlineLevel="4" x14ac:dyDescent="0.25">
      <c r="A114" s="89" t="s">
        <v>891</v>
      </c>
      <c r="B114" s="90" t="s">
        <v>956</v>
      </c>
      <c r="C114" s="90" t="s">
        <v>954</v>
      </c>
      <c r="D114" s="90" t="s">
        <v>33</v>
      </c>
      <c r="E114" s="91">
        <v>51.54</v>
      </c>
      <c r="F114" s="91">
        <v>51.54</v>
      </c>
      <c r="G114" s="92">
        <f t="shared" si="1"/>
        <v>1</v>
      </c>
      <c r="H114" s="93">
        <v>51.54325</v>
      </c>
      <c r="I114" s="93">
        <v>51.54325</v>
      </c>
      <c r="J114" s="94">
        <v>1</v>
      </c>
    </row>
    <row r="115" spans="1:10" ht="76.5" outlineLevel="2" x14ac:dyDescent="0.25">
      <c r="A115" s="89" t="s">
        <v>957</v>
      </c>
      <c r="B115" s="90"/>
      <c r="C115" s="90" t="s">
        <v>958</v>
      </c>
      <c r="D115" s="90"/>
      <c r="E115" s="91">
        <f>E116</f>
        <v>60.36</v>
      </c>
      <c r="F115" s="91">
        <f>F116</f>
        <v>60.36</v>
      </c>
      <c r="G115" s="92">
        <f t="shared" si="1"/>
        <v>1</v>
      </c>
      <c r="H115" s="93">
        <v>60.364310000000003</v>
      </c>
      <c r="I115" s="93">
        <v>60.364310000000003</v>
      </c>
      <c r="J115" s="94">
        <v>1</v>
      </c>
    </row>
    <row r="116" spans="1:10" outlineLevel="3" x14ac:dyDescent="0.25">
      <c r="A116" s="89" t="s">
        <v>955</v>
      </c>
      <c r="B116" s="90" t="s">
        <v>956</v>
      </c>
      <c r="C116" s="90" t="s">
        <v>958</v>
      </c>
      <c r="D116" s="90"/>
      <c r="E116" s="91">
        <f>E117+E118</f>
        <v>60.36</v>
      </c>
      <c r="F116" s="91">
        <f>F117+F118</f>
        <v>60.36</v>
      </c>
      <c r="G116" s="92">
        <f t="shared" si="1"/>
        <v>1</v>
      </c>
      <c r="H116" s="93">
        <v>60.364310000000003</v>
      </c>
      <c r="I116" s="93">
        <v>60.364310000000003</v>
      </c>
      <c r="J116" s="94">
        <v>1</v>
      </c>
    </row>
    <row r="117" spans="1:10" outlineLevel="4" x14ac:dyDescent="0.25">
      <c r="A117" s="89" t="s">
        <v>889</v>
      </c>
      <c r="B117" s="90" t="s">
        <v>956</v>
      </c>
      <c r="C117" s="90" t="s">
        <v>958</v>
      </c>
      <c r="D117" s="90" t="s">
        <v>890</v>
      </c>
      <c r="E117" s="91">
        <v>19.059999999999999</v>
      </c>
      <c r="F117" s="91">
        <v>19.059999999999999</v>
      </c>
      <c r="G117" s="92">
        <f t="shared" si="1"/>
        <v>1</v>
      </c>
      <c r="H117" s="93">
        <v>19.062419999999999</v>
      </c>
      <c r="I117" s="93">
        <v>19.062419999999999</v>
      </c>
      <c r="J117" s="94">
        <v>1</v>
      </c>
    </row>
    <row r="118" spans="1:10" outlineLevel="4" x14ac:dyDescent="0.25">
      <c r="A118" s="89" t="s">
        <v>891</v>
      </c>
      <c r="B118" s="90" t="s">
        <v>956</v>
      </c>
      <c r="C118" s="90" t="s">
        <v>958</v>
      </c>
      <c r="D118" s="90" t="s">
        <v>33</v>
      </c>
      <c r="E118" s="91">
        <v>41.3</v>
      </c>
      <c r="F118" s="91">
        <v>41.3</v>
      </c>
      <c r="G118" s="92">
        <f t="shared" si="1"/>
        <v>1</v>
      </c>
      <c r="H118" s="93">
        <v>41.30189</v>
      </c>
      <c r="I118" s="93">
        <v>41.30189</v>
      </c>
      <c r="J118" s="94">
        <v>1</v>
      </c>
    </row>
    <row r="119" spans="1:10" ht="38.25" outlineLevel="1" x14ac:dyDescent="0.25">
      <c r="A119" s="89" t="s">
        <v>959</v>
      </c>
      <c r="B119" s="90"/>
      <c r="C119" s="90" t="s">
        <v>960</v>
      </c>
      <c r="D119" s="90"/>
      <c r="E119" s="91">
        <f>E120+E124</f>
        <v>3058.66</v>
      </c>
      <c r="F119" s="91">
        <f>F120+F124</f>
        <v>3028.1099999999997</v>
      </c>
      <c r="G119" s="92">
        <f t="shared" si="1"/>
        <v>0.99001196602433739</v>
      </c>
      <c r="H119" s="93">
        <v>3058.66</v>
      </c>
      <c r="I119" s="93">
        <v>3028.1040400000002</v>
      </c>
      <c r="J119" s="94">
        <v>0.99001001745862571</v>
      </c>
    </row>
    <row r="120" spans="1:10" ht="51" outlineLevel="2" x14ac:dyDescent="0.25">
      <c r="A120" s="89" t="s">
        <v>961</v>
      </c>
      <c r="B120" s="90"/>
      <c r="C120" s="90" t="s">
        <v>962</v>
      </c>
      <c r="D120" s="90"/>
      <c r="E120" s="91">
        <f>E121</f>
        <v>1773.6599999999999</v>
      </c>
      <c r="F120" s="91">
        <f>F121</f>
        <v>1770.49</v>
      </c>
      <c r="G120" s="92">
        <f t="shared" si="1"/>
        <v>0.99821273524801835</v>
      </c>
      <c r="H120" s="93">
        <v>1773.66</v>
      </c>
      <c r="I120" s="93">
        <v>1770.4881600000001</v>
      </c>
      <c r="J120" s="94">
        <v>0.99821169784513375</v>
      </c>
    </row>
    <row r="121" spans="1:10" outlineLevel="3" x14ac:dyDescent="0.25">
      <c r="A121" s="89" t="s">
        <v>955</v>
      </c>
      <c r="B121" s="90" t="s">
        <v>956</v>
      </c>
      <c r="C121" s="90" t="s">
        <v>962</v>
      </c>
      <c r="D121" s="90"/>
      <c r="E121" s="91">
        <f>E122+E123</f>
        <v>1773.6599999999999</v>
      </c>
      <c r="F121" s="91">
        <f>F122+F123</f>
        <v>1770.49</v>
      </c>
      <c r="G121" s="92">
        <f t="shared" si="1"/>
        <v>0.99821273524801835</v>
      </c>
      <c r="H121" s="93">
        <v>1773.66</v>
      </c>
      <c r="I121" s="93">
        <v>1770.4881600000001</v>
      </c>
      <c r="J121" s="94">
        <v>0.99821169784513375</v>
      </c>
    </row>
    <row r="122" spans="1:10" outlineLevel="4" x14ac:dyDescent="0.25">
      <c r="A122" s="89" t="s">
        <v>889</v>
      </c>
      <c r="B122" s="90" t="s">
        <v>956</v>
      </c>
      <c r="C122" s="90" t="s">
        <v>962</v>
      </c>
      <c r="D122" s="90" t="s">
        <v>890</v>
      </c>
      <c r="E122" s="91">
        <v>750.66</v>
      </c>
      <c r="F122" s="91">
        <v>747.49</v>
      </c>
      <c r="G122" s="92">
        <f t="shared" si="1"/>
        <v>0.99577704952974722</v>
      </c>
      <c r="H122" s="93">
        <v>750.66</v>
      </c>
      <c r="I122" s="93">
        <v>747.48815999999999</v>
      </c>
      <c r="J122" s="94">
        <v>0.99577459835344895</v>
      </c>
    </row>
    <row r="123" spans="1:10" outlineLevel="4" x14ac:dyDescent="0.25">
      <c r="A123" s="89" t="s">
        <v>891</v>
      </c>
      <c r="B123" s="90" t="s">
        <v>956</v>
      </c>
      <c r="C123" s="90" t="s">
        <v>962</v>
      </c>
      <c r="D123" s="90" t="s">
        <v>33</v>
      </c>
      <c r="E123" s="91">
        <v>1023</v>
      </c>
      <c r="F123" s="91">
        <v>1023</v>
      </c>
      <c r="G123" s="92">
        <f t="shared" si="1"/>
        <v>1</v>
      </c>
      <c r="H123" s="93">
        <v>1023</v>
      </c>
      <c r="I123" s="93">
        <v>1023</v>
      </c>
      <c r="J123" s="94">
        <v>1</v>
      </c>
    </row>
    <row r="124" spans="1:10" ht="38.25" outlineLevel="2" x14ac:dyDescent="0.25">
      <c r="A124" s="89" t="s">
        <v>963</v>
      </c>
      <c r="B124" s="90"/>
      <c r="C124" s="90" t="s">
        <v>964</v>
      </c>
      <c r="D124" s="90"/>
      <c r="E124" s="91">
        <f>E125</f>
        <v>1285</v>
      </c>
      <c r="F124" s="91">
        <f>F125</f>
        <v>1257.6199999999999</v>
      </c>
      <c r="G124" s="92">
        <f t="shared" si="1"/>
        <v>0.97869260700389094</v>
      </c>
      <c r="H124" s="93">
        <v>1285</v>
      </c>
      <c r="I124" s="93">
        <v>1257.6158800000001</v>
      </c>
      <c r="J124" s="94">
        <v>0.97868940077821009</v>
      </c>
    </row>
    <row r="125" spans="1:10" outlineLevel="3" x14ac:dyDescent="0.25">
      <c r="A125" s="89" t="s">
        <v>955</v>
      </c>
      <c r="B125" s="90" t="s">
        <v>956</v>
      </c>
      <c r="C125" s="90" t="s">
        <v>964</v>
      </c>
      <c r="D125" s="90"/>
      <c r="E125" s="91">
        <f>E126+E127</f>
        <v>1285</v>
      </c>
      <c r="F125" s="91">
        <f>F126+F127</f>
        <v>1257.6199999999999</v>
      </c>
      <c r="G125" s="92">
        <f t="shared" si="1"/>
        <v>0.97869260700389094</v>
      </c>
      <c r="H125" s="93">
        <v>1285</v>
      </c>
      <c r="I125" s="93">
        <v>1257.6158800000001</v>
      </c>
      <c r="J125" s="94">
        <v>0.97868940077821009</v>
      </c>
    </row>
    <row r="126" spans="1:10" outlineLevel="4" x14ac:dyDescent="0.25">
      <c r="A126" s="89" t="s">
        <v>889</v>
      </c>
      <c r="B126" s="90" t="s">
        <v>956</v>
      </c>
      <c r="C126" s="90" t="s">
        <v>964</v>
      </c>
      <c r="D126" s="90" t="s">
        <v>890</v>
      </c>
      <c r="E126" s="91">
        <v>487.76</v>
      </c>
      <c r="F126" s="91">
        <v>470.38</v>
      </c>
      <c r="G126" s="92">
        <f t="shared" si="1"/>
        <v>0.96436772183040842</v>
      </c>
      <c r="H126" s="93">
        <v>487.76</v>
      </c>
      <c r="I126" s="93">
        <v>470.3766</v>
      </c>
      <c r="J126" s="94">
        <v>0.96436075118910936</v>
      </c>
    </row>
    <row r="127" spans="1:10" outlineLevel="4" x14ac:dyDescent="0.25">
      <c r="A127" s="89" t="s">
        <v>891</v>
      </c>
      <c r="B127" s="90" t="s">
        <v>956</v>
      </c>
      <c r="C127" s="90" t="s">
        <v>964</v>
      </c>
      <c r="D127" s="90" t="s">
        <v>33</v>
      </c>
      <c r="E127" s="91">
        <v>797.24</v>
      </c>
      <c r="F127" s="91">
        <v>787.24</v>
      </c>
      <c r="G127" s="92">
        <f t="shared" si="1"/>
        <v>0.98745672570367771</v>
      </c>
      <c r="H127" s="93">
        <v>797.24</v>
      </c>
      <c r="I127" s="93">
        <v>787.23928000000001</v>
      </c>
      <c r="J127" s="94">
        <v>0.9874558225879283</v>
      </c>
    </row>
    <row r="128" spans="1:10" ht="25.5" outlineLevel="1" x14ac:dyDescent="0.25">
      <c r="A128" s="89" t="s">
        <v>965</v>
      </c>
      <c r="B128" s="90"/>
      <c r="C128" s="90" t="s">
        <v>966</v>
      </c>
      <c r="D128" s="90"/>
      <c r="E128" s="91">
        <f>E129</f>
        <v>8470.86</v>
      </c>
      <c r="F128" s="91">
        <f>F129</f>
        <v>8470.85</v>
      </c>
      <c r="G128" s="92">
        <f t="shared" si="1"/>
        <v>0.99999881948231939</v>
      </c>
      <c r="H128" s="93">
        <v>8470.8639000000003</v>
      </c>
      <c r="I128" s="93">
        <v>8470.8572899999999</v>
      </c>
      <c r="J128" s="94">
        <v>0.9999992196781724</v>
      </c>
    </row>
    <row r="129" spans="1:10" ht="102" outlineLevel="2" x14ac:dyDescent="0.25">
      <c r="A129" s="89" t="s">
        <v>967</v>
      </c>
      <c r="B129" s="90"/>
      <c r="C129" s="90" t="s">
        <v>968</v>
      </c>
      <c r="D129" s="90"/>
      <c r="E129" s="91">
        <f>E130</f>
        <v>8470.86</v>
      </c>
      <c r="F129" s="91">
        <f>F130</f>
        <v>8470.85</v>
      </c>
      <c r="G129" s="92">
        <f t="shared" si="1"/>
        <v>0.99999881948231939</v>
      </c>
      <c r="H129" s="93">
        <v>8470.8639000000003</v>
      </c>
      <c r="I129" s="93">
        <v>8470.8572899999999</v>
      </c>
      <c r="J129" s="94">
        <v>0.9999992196781724</v>
      </c>
    </row>
    <row r="130" spans="1:10" outlineLevel="3" x14ac:dyDescent="0.25">
      <c r="A130" s="89" t="s">
        <v>892</v>
      </c>
      <c r="B130" s="90" t="s">
        <v>893</v>
      </c>
      <c r="C130" s="90" t="s">
        <v>968</v>
      </c>
      <c r="D130" s="90"/>
      <c r="E130" s="91">
        <f>E131+E132</f>
        <v>8470.86</v>
      </c>
      <c r="F130" s="91">
        <f>F131+F132</f>
        <v>8470.85</v>
      </c>
      <c r="G130" s="92">
        <f t="shared" si="1"/>
        <v>0.99999881948231939</v>
      </c>
      <c r="H130" s="93">
        <v>8470.8639000000003</v>
      </c>
      <c r="I130" s="93">
        <v>8470.8572899999999</v>
      </c>
      <c r="J130" s="94">
        <v>0.9999992196781724</v>
      </c>
    </row>
    <row r="131" spans="1:10" ht="38.25" outlineLevel="4" x14ac:dyDescent="0.25">
      <c r="A131" s="89" t="s">
        <v>931</v>
      </c>
      <c r="B131" s="90" t="s">
        <v>893</v>
      </c>
      <c r="C131" s="90" t="s">
        <v>968</v>
      </c>
      <c r="D131" s="90" t="s">
        <v>932</v>
      </c>
      <c r="E131" s="91">
        <v>2018.8</v>
      </c>
      <c r="F131" s="91">
        <v>2018.79</v>
      </c>
      <c r="G131" s="92">
        <f t="shared" si="1"/>
        <v>0.9999950465623143</v>
      </c>
      <c r="H131" s="93">
        <v>2018.8011100000001</v>
      </c>
      <c r="I131" s="93">
        <v>2018.7945</v>
      </c>
      <c r="J131" s="94">
        <v>0.99999672577948995</v>
      </c>
    </row>
    <row r="132" spans="1:10" outlineLevel="4" x14ac:dyDescent="0.25">
      <c r="A132" s="89" t="s">
        <v>889</v>
      </c>
      <c r="B132" s="90" t="s">
        <v>893</v>
      </c>
      <c r="C132" s="90" t="s">
        <v>968</v>
      </c>
      <c r="D132" s="90" t="s">
        <v>890</v>
      </c>
      <c r="E132" s="91">
        <v>6452.06</v>
      </c>
      <c r="F132" s="91">
        <v>6452.06</v>
      </c>
      <c r="G132" s="92">
        <f t="shared" si="1"/>
        <v>1</v>
      </c>
      <c r="H132" s="93">
        <v>6452.0627899999999</v>
      </c>
      <c r="I132" s="93">
        <v>6452.0627899999999</v>
      </c>
      <c r="J132" s="94">
        <v>1</v>
      </c>
    </row>
    <row r="133" spans="1:10" ht="51" outlineLevel="1" x14ac:dyDescent="0.25">
      <c r="A133" s="89" t="s">
        <v>941</v>
      </c>
      <c r="B133" s="90"/>
      <c r="C133" s="90" t="s">
        <v>969</v>
      </c>
      <c r="D133" s="90"/>
      <c r="E133" s="91">
        <f t="shared" ref="E133:F135" si="3">E134</f>
        <v>11433.92</v>
      </c>
      <c r="F133" s="91">
        <f t="shared" si="3"/>
        <v>0</v>
      </c>
      <c r="G133" s="92">
        <f t="shared" si="1"/>
        <v>0</v>
      </c>
      <c r="H133" s="93">
        <v>11433.91525</v>
      </c>
      <c r="I133" s="93">
        <v>0</v>
      </c>
      <c r="J133" s="94">
        <v>0</v>
      </c>
    </row>
    <row r="134" spans="1:10" ht="25.5" outlineLevel="2" x14ac:dyDescent="0.25">
      <c r="A134" s="89" t="s">
        <v>970</v>
      </c>
      <c r="B134" s="90"/>
      <c r="C134" s="90" t="s">
        <v>971</v>
      </c>
      <c r="D134" s="90"/>
      <c r="E134" s="91">
        <f t="shared" si="3"/>
        <v>11433.92</v>
      </c>
      <c r="F134" s="91">
        <f t="shared" si="3"/>
        <v>0</v>
      </c>
      <c r="G134" s="92">
        <f t="shared" si="1"/>
        <v>0</v>
      </c>
      <c r="H134" s="93">
        <v>11433.91525</v>
      </c>
      <c r="I134" s="93">
        <v>0</v>
      </c>
      <c r="J134" s="94">
        <v>0</v>
      </c>
    </row>
    <row r="135" spans="1:10" outlineLevel="3" x14ac:dyDescent="0.25">
      <c r="A135" s="89" t="s">
        <v>892</v>
      </c>
      <c r="B135" s="90" t="s">
        <v>893</v>
      </c>
      <c r="C135" s="90" t="s">
        <v>971</v>
      </c>
      <c r="D135" s="90"/>
      <c r="E135" s="91">
        <f t="shared" si="3"/>
        <v>11433.92</v>
      </c>
      <c r="F135" s="91">
        <f t="shared" si="3"/>
        <v>0</v>
      </c>
      <c r="G135" s="92">
        <f t="shared" si="1"/>
        <v>0</v>
      </c>
      <c r="H135" s="93">
        <v>11433.91525</v>
      </c>
      <c r="I135" s="93">
        <v>0</v>
      </c>
      <c r="J135" s="94">
        <v>0</v>
      </c>
    </row>
    <row r="136" spans="1:10" outlineLevel="4" x14ac:dyDescent="0.25">
      <c r="A136" s="89" t="s">
        <v>889</v>
      </c>
      <c r="B136" s="90" t="s">
        <v>893</v>
      </c>
      <c r="C136" s="90" t="s">
        <v>971</v>
      </c>
      <c r="D136" s="90" t="s">
        <v>890</v>
      </c>
      <c r="E136" s="91">
        <v>11433.92</v>
      </c>
      <c r="F136" s="91">
        <v>0</v>
      </c>
      <c r="G136" s="92">
        <f t="shared" si="1"/>
        <v>0</v>
      </c>
      <c r="H136" s="93">
        <v>11433.91525</v>
      </c>
      <c r="I136" s="93">
        <v>0</v>
      </c>
      <c r="J136" s="94">
        <v>0</v>
      </c>
    </row>
    <row r="137" spans="1:10" ht="25.5" x14ac:dyDescent="0.25">
      <c r="A137" s="83" t="s">
        <v>972</v>
      </c>
      <c r="B137" s="84"/>
      <c r="C137" s="84" t="s">
        <v>973</v>
      </c>
      <c r="D137" s="84"/>
      <c r="E137" s="85">
        <f>E138+E155+E184+E191+E195+E209+E213+E218+E231</f>
        <v>23380.04</v>
      </c>
      <c r="F137" s="85">
        <f>F138+F155+F184+F191+F195+F209+F213+F218+F231</f>
        <v>22422.47</v>
      </c>
      <c r="G137" s="86">
        <f>F137/E137</f>
        <v>0.95904326938704987</v>
      </c>
      <c r="H137" s="87">
        <v>23380.052780000002</v>
      </c>
      <c r="I137" s="87">
        <v>22422.467690000001</v>
      </c>
      <c r="J137" s="88">
        <v>0.95904264635282832</v>
      </c>
    </row>
    <row r="138" spans="1:10" ht="38.25" outlineLevel="1" x14ac:dyDescent="0.25">
      <c r="A138" s="89" t="s">
        <v>974</v>
      </c>
      <c r="B138" s="90"/>
      <c r="C138" s="90" t="s">
        <v>975</v>
      </c>
      <c r="D138" s="90"/>
      <c r="E138" s="91">
        <f>E139+E143+E147+E151</f>
        <v>5860.58</v>
      </c>
      <c r="F138" s="91">
        <f>F139+F143+F147+F151</f>
        <v>5846.2900000000009</v>
      </c>
      <c r="G138" s="92">
        <f t="shared" si="1"/>
        <v>0.99756167478304214</v>
      </c>
      <c r="H138" s="93">
        <v>5860.5787799999998</v>
      </c>
      <c r="I138" s="93">
        <v>5846.2828600000003</v>
      </c>
      <c r="J138" s="94">
        <v>0.99756066413631594</v>
      </c>
    </row>
    <row r="139" spans="1:10" ht="38.25" outlineLevel="2" x14ac:dyDescent="0.25">
      <c r="A139" s="89" t="s">
        <v>976</v>
      </c>
      <c r="B139" s="90"/>
      <c r="C139" s="90" t="s">
        <v>977</v>
      </c>
      <c r="D139" s="90"/>
      <c r="E139" s="91">
        <f>E140</f>
        <v>1186.76</v>
      </c>
      <c r="F139" s="91">
        <f>F140</f>
        <v>1178.67</v>
      </c>
      <c r="G139" s="92">
        <f t="shared" si="1"/>
        <v>0.99318312042873036</v>
      </c>
      <c r="H139" s="93">
        <v>1186.76</v>
      </c>
      <c r="I139" s="93">
        <v>1178.66427</v>
      </c>
      <c r="J139" s="94">
        <v>0.99317829215679665</v>
      </c>
    </row>
    <row r="140" spans="1:10" ht="25.5" outlineLevel="3" x14ac:dyDescent="0.25">
      <c r="A140" s="89" t="s">
        <v>978</v>
      </c>
      <c r="B140" s="90" t="s">
        <v>979</v>
      </c>
      <c r="C140" s="90" t="s">
        <v>977</v>
      </c>
      <c r="D140" s="90"/>
      <c r="E140" s="91">
        <f>E141+E142</f>
        <v>1186.76</v>
      </c>
      <c r="F140" s="91">
        <f>F141+F142</f>
        <v>1178.67</v>
      </c>
      <c r="G140" s="92">
        <f t="shared" ref="G140:G203" si="4">F140/E140</f>
        <v>0.99318312042873036</v>
      </c>
      <c r="H140" s="93">
        <v>1186.76</v>
      </c>
      <c r="I140" s="93">
        <v>1178.66427</v>
      </c>
      <c r="J140" s="94">
        <v>0.99317829215679665</v>
      </c>
    </row>
    <row r="141" spans="1:10" ht="25.5" outlineLevel="4" x14ac:dyDescent="0.25">
      <c r="A141" s="89" t="s">
        <v>980</v>
      </c>
      <c r="B141" s="90" t="s">
        <v>979</v>
      </c>
      <c r="C141" s="90" t="s">
        <v>977</v>
      </c>
      <c r="D141" s="90" t="s">
        <v>981</v>
      </c>
      <c r="E141" s="91">
        <v>1170.8599999999999</v>
      </c>
      <c r="F141" s="91">
        <v>1162.77</v>
      </c>
      <c r="G141" s="92">
        <f t="shared" si="4"/>
        <v>0.9930905488273577</v>
      </c>
      <c r="H141" s="93">
        <v>1170.8630000000001</v>
      </c>
      <c r="I141" s="93">
        <v>1162.7672700000001</v>
      </c>
      <c r="J141" s="94">
        <v>0.99308567270466319</v>
      </c>
    </row>
    <row r="142" spans="1:10" ht="38.25" outlineLevel="4" x14ac:dyDescent="0.25">
      <c r="A142" s="89" t="s">
        <v>931</v>
      </c>
      <c r="B142" s="90" t="s">
        <v>979</v>
      </c>
      <c r="C142" s="90" t="s">
        <v>977</v>
      </c>
      <c r="D142" s="90" t="s">
        <v>932</v>
      </c>
      <c r="E142" s="91">
        <v>15.9</v>
      </c>
      <c r="F142" s="91">
        <v>15.9</v>
      </c>
      <c r="G142" s="92">
        <f t="shared" si="4"/>
        <v>1</v>
      </c>
      <c r="H142" s="93">
        <v>15.897</v>
      </c>
      <c r="I142" s="93">
        <v>15.897</v>
      </c>
      <c r="J142" s="94">
        <v>1</v>
      </c>
    </row>
    <row r="143" spans="1:10" ht="38.25" outlineLevel="2" x14ac:dyDescent="0.25">
      <c r="A143" s="89" t="s">
        <v>982</v>
      </c>
      <c r="B143" s="90"/>
      <c r="C143" s="90" t="s">
        <v>983</v>
      </c>
      <c r="D143" s="90"/>
      <c r="E143" s="91">
        <f>E144</f>
        <v>129.37</v>
      </c>
      <c r="F143" s="91">
        <f>F144</f>
        <v>129.36000000000001</v>
      </c>
      <c r="G143" s="92">
        <f t="shared" si="4"/>
        <v>0.99992270232666003</v>
      </c>
      <c r="H143" s="93">
        <v>129.37878000000001</v>
      </c>
      <c r="I143" s="93">
        <v>129.36293000000001</v>
      </c>
      <c r="J143" s="94">
        <v>0.99987749150208405</v>
      </c>
    </row>
    <row r="144" spans="1:10" ht="25.5" outlineLevel="3" x14ac:dyDescent="0.25">
      <c r="A144" s="89" t="s">
        <v>978</v>
      </c>
      <c r="B144" s="90" t="s">
        <v>979</v>
      </c>
      <c r="C144" s="90" t="s">
        <v>983</v>
      </c>
      <c r="D144" s="90"/>
      <c r="E144" s="91">
        <f>E145+E146</f>
        <v>129.37</v>
      </c>
      <c r="F144" s="91">
        <f>F145+F146</f>
        <v>129.36000000000001</v>
      </c>
      <c r="G144" s="92">
        <f t="shared" si="4"/>
        <v>0.99992270232666003</v>
      </c>
      <c r="H144" s="93">
        <v>129.37878000000001</v>
      </c>
      <c r="I144" s="93">
        <v>129.36293000000001</v>
      </c>
      <c r="J144" s="94">
        <v>0.99987749150208405</v>
      </c>
    </row>
    <row r="145" spans="1:10" ht="25.5" outlineLevel="4" x14ac:dyDescent="0.25">
      <c r="A145" s="89" t="s">
        <v>980</v>
      </c>
      <c r="B145" s="90" t="s">
        <v>979</v>
      </c>
      <c r="C145" s="90" t="s">
        <v>983</v>
      </c>
      <c r="D145" s="90" t="s">
        <v>981</v>
      </c>
      <c r="E145" s="91">
        <v>122.93</v>
      </c>
      <c r="F145" s="91">
        <v>122.92</v>
      </c>
      <c r="G145" s="92">
        <f t="shared" si="4"/>
        <v>0.99991865289188964</v>
      </c>
      <c r="H145" s="93">
        <v>122.93478</v>
      </c>
      <c r="I145" s="93">
        <v>122.91893</v>
      </c>
      <c r="J145" s="94">
        <v>0.99987106984695462</v>
      </c>
    </row>
    <row r="146" spans="1:10" ht="38.25" outlineLevel="4" x14ac:dyDescent="0.25">
      <c r="A146" s="89" t="s">
        <v>931</v>
      </c>
      <c r="B146" s="90" t="s">
        <v>979</v>
      </c>
      <c r="C146" s="90" t="s">
        <v>983</v>
      </c>
      <c r="D146" s="90" t="s">
        <v>932</v>
      </c>
      <c r="E146" s="91">
        <v>6.44</v>
      </c>
      <c r="F146" s="91">
        <v>6.44</v>
      </c>
      <c r="G146" s="92">
        <f t="shared" si="4"/>
        <v>1</v>
      </c>
      <c r="H146" s="93">
        <v>6.444</v>
      </c>
      <c r="I146" s="93">
        <v>6.444</v>
      </c>
      <c r="J146" s="94">
        <v>1</v>
      </c>
    </row>
    <row r="147" spans="1:10" ht="25.5" outlineLevel="2" x14ac:dyDescent="0.25">
      <c r="A147" s="89" t="s">
        <v>984</v>
      </c>
      <c r="B147" s="90"/>
      <c r="C147" s="90" t="s">
        <v>985</v>
      </c>
      <c r="D147" s="90"/>
      <c r="E147" s="91">
        <f>E148</f>
        <v>1191.6500000000001</v>
      </c>
      <c r="F147" s="91">
        <f>F148</f>
        <v>1191.42</v>
      </c>
      <c r="G147" s="92">
        <f t="shared" si="4"/>
        <v>0.99980699030755671</v>
      </c>
      <c r="H147" s="93">
        <v>1191.6500000000001</v>
      </c>
      <c r="I147" s="93">
        <v>1191.41913</v>
      </c>
      <c r="J147" s="94">
        <v>0.99980626022741581</v>
      </c>
    </row>
    <row r="148" spans="1:10" ht="25.5" outlineLevel="3" x14ac:dyDescent="0.25">
      <c r="A148" s="89" t="s">
        <v>978</v>
      </c>
      <c r="B148" s="90" t="s">
        <v>979</v>
      </c>
      <c r="C148" s="90" t="s">
        <v>985</v>
      </c>
      <c r="D148" s="90"/>
      <c r="E148" s="91">
        <f>E149+E150</f>
        <v>1191.6500000000001</v>
      </c>
      <c r="F148" s="91">
        <f>F149+F150</f>
        <v>1191.42</v>
      </c>
      <c r="G148" s="92">
        <f t="shared" si="4"/>
        <v>0.99980699030755671</v>
      </c>
      <c r="H148" s="93">
        <v>1191.6500000000001</v>
      </c>
      <c r="I148" s="93">
        <v>1191.41913</v>
      </c>
      <c r="J148" s="94">
        <v>0.99980626022741581</v>
      </c>
    </row>
    <row r="149" spans="1:10" ht="25.5" outlineLevel="4" x14ac:dyDescent="0.25">
      <c r="A149" s="89" t="s">
        <v>980</v>
      </c>
      <c r="B149" s="90" t="s">
        <v>979</v>
      </c>
      <c r="C149" s="90" t="s">
        <v>985</v>
      </c>
      <c r="D149" s="90" t="s">
        <v>981</v>
      </c>
      <c r="E149" s="91">
        <v>1180.24</v>
      </c>
      <c r="F149" s="91">
        <v>1180.01</v>
      </c>
      <c r="G149" s="92">
        <f t="shared" si="4"/>
        <v>0.99980512438148172</v>
      </c>
      <c r="H149" s="93">
        <v>1180.2370000000001</v>
      </c>
      <c r="I149" s="93">
        <v>1180.00613</v>
      </c>
      <c r="J149" s="94">
        <v>0.99980438674605188</v>
      </c>
    </row>
    <row r="150" spans="1:10" ht="38.25" outlineLevel="4" x14ac:dyDescent="0.25">
      <c r="A150" s="89" t="s">
        <v>931</v>
      </c>
      <c r="B150" s="90" t="s">
        <v>979</v>
      </c>
      <c r="C150" s="90" t="s">
        <v>985</v>
      </c>
      <c r="D150" s="90" t="s">
        <v>932</v>
      </c>
      <c r="E150" s="91">
        <v>11.41</v>
      </c>
      <c r="F150" s="91">
        <v>11.41</v>
      </c>
      <c r="G150" s="92">
        <f t="shared" si="4"/>
        <v>1</v>
      </c>
      <c r="H150" s="93">
        <v>11.413</v>
      </c>
      <c r="I150" s="93">
        <v>11.413</v>
      </c>
      <c r="J150" s="94">
        <v>1</v>
      </c>
    </row>
    <row r="151" spans="1:10" ht="25.5" outlineLevel="2" x14ac:dyDescent="0.25">
      <c r="A151" s="89" t="s">
        <v>986</v>
      </c>
      <c r="B151" s="90"/>
      <c r="C151" s="90" t="s">
        <v>987</v>
      </c>
      <c r="D151" s="90"/>
      <c r="E151" s="91">
        <f>E152</f>
        <v>3352.8</v>
      </c>
      <c r="F151" s="91">
        <f>F152</f>
        <v>3346.84</v>
      </c>
      <c r="G151" s="92">
        <f t="shared" si="4"/>
        <v>0.99822238129324747</v>
      </c>
      <c r="H151" s="93">
        <v>3352.79</v>
      </c>
      <c r="I151" s="93">
        <v>3346.83653</v>
      </c>
      <c r="J151" s="94">
        <v>0.9982243236230125</v>
      </c>
    </row>
    <row r="152" spans="1:10" ht="25.5" outlineLevel="3" x14ac:dyDescent="0.25">
      <c r="A152" s="89" t="s">
        <v>978</v>
      </c>
      <c r="B152" s="90" t="s">
        <v>979</v>
      </c>
      <c r="C152" s="90" t="s">
        <v>987</v>
      </c>
      <c r="D152" s="90"/>
      <c r="E152" s="91">
        <f>E153+E154</f>
        <v>3352.8</v>
      </c>
      <c r="F152" s="91">
        <f>F153+F154</f>
        <v>3346.84</v>
      </c>
      <c r="G152" s="92">
        <f t="shared" si="4"/>
        <v>0.99822238129324747</v>
      </c>
      <c r="H152" s="93">
        <v>3352.79</v>
      </c>
      <c r="I152" s="93">
        <v>3346.83653</v>
      </c>
      <c r="J152" s="94">
        <v>0.9982243236230125</v>
      </c>
    </row>
    <row r="153" spans="1:10" ht="25.5" outlineLevel="4" x14ac:dyDescent="0.25">
      <c r="A153" s="89" t="s">
        <v>980</v>
      </c>
      <c r="B153" s="90" t="s">
        <v>979</v>
      </c>
      <c r="C153" s="90" t="s">
        <v>987</v>
      </c>
      <c r="D153" s="90" t="s">
        <v>981</v>
      </c>
      <c r="E153" s="91">
        <v>3261</v>
      </c>
      <c r="F153" s="91">
        <v>3256.54</v>
      </c>
      <c r="G153" s="92">
        <f t="shared" si="4"/>
        <v>0.99863232137381175</v>
      </c>
      <c r="H153" s="93">
        <v>3260.9949999999999</v>
      </c>
      <c r="I153" s="93">
        <v>3256.54153</v>
      </c>
      <c r="J153" s="94">
        <v>0.99863432173309064</v>
      </c>
    </row>
    <row r="154" spans="1:10" ht="38.25" outlineLevel="4" x14ac:dyDescent="0.25">
      <c r="A154" s="89" t="s">
        <v>931</v>
      </c>
      <c r="B154" s="90" t="s">
        <v>979</v>
      </c>
      <c r="C154" s="90" t="s">
        <v>987</v>
      </c>
      <c r="D154" s="90" t="s">
        <v>932</v>
      </c>
      <c r="E154" s="91">
        <v>91.8</v>
      </c>
      <c r="F154" s="91">
        <v>90.3</v>
      </c>
      <c r="G154" s="92">
        <f t="shared" si="4"/>
        <v>0.9836601307189542</v>
      </c>
      <c r="H154" s="93">
        <v>91.795000000000002</v>
      </c>
      <c r="I154" s="93">
        <v>90.295000000000002</v>
      </c>
      <c r="J154" s="94">
        <v>0.98365924069938449</v>
      </c>
    </row>
    <row r="155" spans="1:10" ht="51" outlineLevel="1" x14ac:dyDescent="0.25">
      <c r="A155" s="89" t="s">
        <v>988</v>
      </c>
      <c r="B155" s="90"/>
      <c r="C155" s="90" t="s">
        <v>989</v>
      </c>
      <c r="D155" s="90"/>
      <c r="E155" s="91">
        <f>E156+E159+E162+E165+E169+E172+E175+E178+E181</f>
        <v>2023.75</v>
      </c>
      <c r="F155" s="91">
        <f>F156+F159+F162+F165+F169+F172+F175+F178+F181</f>
        <v>1675.21</v>
      </c>
      <c r="G155" s="92">
        <f t="shared" si="4"/>
        <v>0.82777516985793698</v>
      </c>
      <c r="H155" s="93">
        <v>2023.7639999999999</v>
      </c>
      <c r="I155" s="93">
        <v>1675.2233200000001</v>
      </c>
      <c r="J155" s="94">
        <v>0.82777602526776839</v>
      </c>
    </row>
    <row r="156" spans="1:10" ht="51" outlineLevel="2" x14ac:dyDescent="0.25">
      <c r="A156" s="89" t="s">
        <v>990</v>
      </c>
      <c r="B156" s="90"/>
      <c r="C156" s="90" t="s">
        <v>991</v>
      </c>
      <c r="D156" s="90"/>
      <c r="E156" s="91">
        <f>E157</f>
        <v>345.41</v>
      </c>
      <c r="F156" s="91">
        <f>F157</f>
        <v>215.5</v>
      </c>
      <c r="G156" s="92">
        <f t="shared" si="4"/>
        <v>0.62389623925190352</v>
      </c>
      <c r="H156" s="93">
        <v>345.41399999999999</v>
      </c>
      <c r="I156" s="93">
        <v>215.5</v>
      </c>
      <c r="J156" s="94">
        <v>0.62388901434220967</v>
      </c>
    </row>
    <row r="157" spans="1:10" outlineLevel="3" x14ac:dyDescent="0.25">
      <c r="A157" s="89" t="s">
        <v>992</v>
      </c>
      <c r="B157" s="90" t="s">
        <v>993</v>
      </c>
      <c r="C157" s="90" t="s">
        <v>991</v>
      </c>
      <c r="D157" s="90"/>
      <c r="E157" s="91">
        <f>E158</f>
        <v>345.41</v>
      </c>
      <c r="F157" s="91">
        <f>F158</f>
        <v>215.5</v>
      </c>
      <c r="G157" s="92">
        <f t="shared" si="4"/>
        <v>0.62389623925190352</v>
      </c>
      <c r="H157" s="93">
        <v>345.41399999999999</v>
      </c>
      <c r="I157" s="93">
        <v>215.5</v>
      </c>
      <c r="J157" s="94">
        <v>0.62388901434220967</v>
      </c>
    </row>
    <row r="158" spans="1:10" ht="25.5" outlineLevel="4" x14ac:dyDescent="0.25">
      <c r="A158" s="89" t="s">
        <v>994</v>
      </c>
      <c r="B158" s="90" t="s">
        <v>993</v>
      </c>
      <c r="C158" s="90" t="s">
        <v>991</v>
      </c>
      <c r="D158" s="90" t="s">
        <v>995</v>
      </c>
      <c r="E158" s="91">
        <v>345.41</v>
      </c>
      <c r="F158" s="91">
        <v>215.5</v>
      </c>
      <c r="G158" s="92">
        <f t="shared" si="4"/>
        <v>0.62389623925190352</v>
      </c>
      <c r="H158" s="93">
        <v>345.41399999999999</v>
      </c>
      <c r="I158" s="93">
        <v>215.5</v>
      </c>
      <c r="J158" s="94">
        <v>0.62388901434220967</v>
      </c>
    </row>
    <row r="159" spans="1:10" ht="38.25" outlineLevel="2" x14ac:dyDescent="0.25">
      <c r="A159" s="89" t="s">
        <v>996</v>
      </c>
      <c r="B159" s="90"/>
      <c r="C159" s="90" t="s">
        <v>997</v>
      </c>
      <c r="D159" s="90"/>
      <c r="E159" s="91">
        <f>E160</f>
        <v>576.33000000000004</v>
      </c>
      <c r="F159" s="91">
        <f>F160</f>
        <v>576.33000000000004</v>
      </c>
      <c r="G159" s="92">
        <f t="shared" si="4"/>
        <v>1</v>
      </c>
      <c r="H159" s="93">
        <v>576.33399999999995</v>
      </c>
      <c r="I159" s="93">
        <v>576.33384000000001</v>
      </c>
      <c r="J159" s="94">
        <v>0.99999972238320145</v>
      </c>
    </row>
    <row r="160" spans="1:10" outlineLevel="3" x14ac:dyDescent="0.25">
      <c r="A160" s="89" t="s">
        <v>998</v>
      </c>
      <c r="B160" s="90" t="s">
        <v>999</v>
      </c>
      <c r="C160" s="90" t="s">
        <v>997</v>
      </c>
      <c r="D160" s="90"/>
      <c r="E160" s="91">
        <f>E161</f>
        <v>576.33000000000004</v>
      </c>
      <c r="F160" s="91">
        <f>F161</f>
        <v>576.33000000000004</v>
      </c>
      <c r="G160" s="92">
        <f t="shared" si="4"/>
        <v>1</v>
      </c>
      <c r="H160" s="93">
        <v>576.33399999999995</v>
      </c>
      <c r="I160" s="93">
        <v>576.33384000000001</v>
      </c>
      <c r="J160" s="94">
        <v>0.99999972238320145</v>
      </c>
    </row>
    <row r="161" spans="1:10" ht="25.5" outlineLevel="4" x14ac:dyDescent="0.25">
      <c r="A161" s="89" t="s">
        <v>1000</v>
      </c>
      <c r="B161" s="90" t="s">
        <v>999</v>
      </c>
      <c r="C161" s="90" t="s">
        <v>997</v>
      </c>
      <c r="D161" s="90" t="s">
        <v>1001</v>
      </c>
      <c r="E161" s="91">
        <v>576.33000000000004</v>
      </c>
      <c r="F161" s="91">
        <v>576.33000000000004</v>
      </c>
      <c r="G161" s="92">
        <f t="shared" si="4"/>
        <v>1</v>
      </c>
      <c r="H161" s="93">
        <v>576.33399999999995</v>
      </c>
      <c r="I161" s="93">
        <v>576.33384000000001</v>
      </c>
      <c r="J161" s="94">
        <v>0.99999972238320145</v>
      </c>
    </row>
    <row r="162" spans="1:10" ht="51" outlineLevel="2" x14ac:dyDescent="0.25">
      <c r="A162" s="89" t="s">
        <v>1002</v>
      </c>
      <c r="B162" s="90"/>
      <c r="C162" s="90" t="s">
        <v>1003</v>
      </c>
      <c r="D162" s="90"/>
      <c r="E162" s="91">
        <f>E163</f>
        <v>85</v>
      </c>
      <c r="F162" s="91">
        <f>F163</f>
        <v>81.2</v>
      </c>
      <c r="G162" s="92">
        <f t="shared" si="4"/>
        <v>0.95529411764705885</v>
      </c>
      <c r="H162" s="93">
        <v>85</v>
      </c>
      <c r="I162" s="93">
        <v>81.204229999999995</v>
      </c>
      <c r="J162" s="94">
        <v>0.95534388235294121</v>
      </c>
    </row>
    <row r="163" spans="1:10" outlineLevel="3" x14ac:dyDescent="0.25">
      <c r="A163" s="89" t="s">
        <v>992</v>
      </c>
      <c r="B163" s="90" t="s">
        <v>993</v>
      </c>
      <c r="C163" s="90" t="s">
        <v>1003</v>
      </c>
      <c r="D163" s="90"/>
      <c r="E163" s="91">
        <f>E164</f>
        <v>85</v>
      </c>
      <c r="F163" s="91">
        <f>F164</f>
        <v>81.2</v>
      </c>
      <c r="G163" s="92">
        <f t="shared" si="4"/>
        <v>0.95529411764705885</v>
      </c>
      <c r="H163" s="93">
        <v>85</v>
      </c>
      <c r="I163" s="93">
        <v>81.204229999999995</v>
      </c>
      <c r="J163" s="94">
        <v>0.95534388235294121</v>
      </c>
    </row>
    <row r="164" spans="1:10" ht="25.5" outlineLevel="4" x14ac:dyDescent="0.25">
      <c r="A164" s="89" t="s">
        <v>994</v>
      </c>
      <c r="B164" s="90" t="s">
        <v>993</v>
      </c>
      <c r="C164" s="90" t="s">
        <v>1003</v>
      </c>
      <c r="D164" s="90" t="s">
        <v>995</v>
      </c>
      <c r="E164" s="91">
        <v>85</v>
      </c>
      <c r="F164" s="91">
        <v>81.2</v>
      </c>
      <c r="G164" s="92">
        <f t="shared" si="4"/>
        <v>0.95529411764705885</v>
      </c>
      <c r="H164" s="93">
        <v>85</v>
      </c>
      <c r="I164" s="93">
        <v>81.204229999999995</v>
      </c>
      <c r="J164" s="94">
        <v>0.95534388235294121</v>
      </c>
    </row>
    <row r="165" spans="1:10" ht="38.25" outlineLevel="2" x14ac:dyDescent="0.25">
      <c r="A165" s="89" t="s">
        <v>1004</v>
      </c>
      <c r="B165" s="90"/>
      <c r="C165" s="90" t="s">
        <v>1005</v>
      </c>
      <c r="D165" s="90"/>
      <c r="E165" s="91">
        <f>E166</f>
        <v>566.01</v>
      </c>
      <c r="F165" s="91">
        <f>F166</f>
        <v>563.65</v>
      </c>
      <c r="G165" s="92">
        <f t="shared" si="4"/>
        <v>0.99583046235932227</v>
      </c>
      <c r="H165" s="93">
        <v>566.01599999999996</v>
      </c>
      <c r="I165" s="93">
        <v>563.65422999999998</v>
      </c>
      <c r="J165" s="94">
        <v>0.99582737943803712</v>
      </c>
    </row>
    <row r="166" spans="1:10" outlineLevel="3" x14ac:dyDescent="0.25">
      <c r="A166" s="89" t="s">
        <v>992</v>
      </c>
      <c r="B166" s="90" t="s">
        <v>993</v>
      </c>
      <c r="C166" s="90" t="s">
        <v>1005</v>
      </c>
      <c r="D166" s="90"/>
      <c r="E166" s="91">
        <f>E167+E168</f>
        <v>566.01</v>
      </c>
      <c r="F166" s="91">
        <f>F167+F168</f>
        <v>563.65</v>
      </c>
      <c r="G166" s="92">
        <f t="shared" si="4"/>
        <v>0.99583046235932227</v>
      </c>
      <c r="H166" s="93">
        <v>566.01599999999996</v>
      </c>
      <c r="I166" s="93">
        <v>563.65422999999998</v>
      </c>
      <c r="J166" s="94">
        <v>0.99582737943803712</v>
      </c>
    </row>
    <row r="167" spans="1:10" outlineLevel="4" x14ac:dyDescent="0.25">
      <c r="A167" s="89" t="s">
        <v>889</v>
      </c>
      <c r="B167" s="90" t="s">
        <v>993</v>
      </c>
      <c r="C167" s="90" t="s">
        <v>1005</v>
      </c>
      <c r="D167" s="90" t="s">
        <v>890</v>
      </c>
      <c r="E167" s="91">
        <v>464.95</v>
      </c>
      <c r="F167" s="91">
        <v>464.95</v>
      </c>
      <c r="G167" s="92">
        <f t="shared" si="4"/>
        <v>1</v>
      </c>
      <c r="H167" s="93">
        <v>464.95166</v>
      </c>
      <c r="I167" s="93">
        <v>464.95166</v>
      </c>
      <c r="J167" s="94">
        <v>1</v>
      </c>
    </row>
    <row r="168" spans="1:10" outlineLevel="4" x14ac:dyDescent="0.25">
      <c r="A168" s="89" t="s">
        <v>891</v>
      </c>
      <c r="B168" s="90" t="s">
        <v>993</v>
      </c>
      <c r="C168" s="90" t="s">
        <v>1005</v>
      </c>
      <c r="D168" s="90" t="s">
        <v>33</v>
      </c>
      <c r="E168" s="91">
        <v>101.06</v>
      </c>
      <c r="F168" s="91">
        <v>98.7</v>
      </c>
      <c r="G168" s="92">
        <f t="shared" si="4"/>
        <v>0.97664753611715815</v>
      </c>
      <c r="H168" s="93">
        <v>101.06434</v>
      </c>
      <c r="I168" s="93">
        <v>98.702569999999994</v>
      </c>
      <c r="J168" s="94">
        <v>0.97663102534484469</v>
      </c>
    </row>
    <row r="169" spans="1:10" ht="76.5" outlineLevel="2" x14ac:dyDescent="0.25">
      <c r="A169" s="89" t="s">
        <v>1006</v>
      </c>
      <c r="B169" s="90"/>
      <c r="C169" s="90" t="s">
        <v>1007</v>
      </c>
      <c r="D169" s="90"/>
      <c r="E169" s="91">
        <f>E170</f>
        <v>39.200000000000003</v>
      </c>
      <c r="F169" s="91">
        <f>F170</f>
        <v>39.03</v>
      </c>
      <c r="G169" s="92">
        <f t="shared" si="4"/>
        <v>0.99566326530612237</v>
      </c>
      <c r="H169" s="93">
        <v>39.200000000000003</v>
      </c>
      <c r="I169" s="93">
        <v>39.031019999999998</v>
      </c>
      <c r="J169" s="94">
        <v>0.99568928571428572</v>
      </c>
    </row>
    <row r="170" spans="1:10" outlineLevel="3" x14ac:dyDescent="0.25">
      <c r="A170" s="89" t="s">
        <v>992</v>
      </c>
      <c r="B170" s="90" t="s">
        <v>993</v>
      </c>
      <c r="C170" s="90" t="s">
        <v>1007</v>
      </c>
      <c r="D170" s="90"/>
      <c r="E170" s="91">
        <f>E171</f>
        <v>39.200000000000003</v>
      </c>
      <c r="F170" s="91">
        <f>F171</f>
        <v>39.03</v>
      </c>
      <c r="G170" s="92">
        <f t="shared" si="4"/>
        <v>0.99566326530612237</v>
      </c>
      <c r="H170" s="93">
        <v>39.200000000000003</v>
      </c>
      <c r="I170" s="93">
        <v>39.031019999999998</v>
      </c>
      <c r="J170" s="94">
        <v>0.99568928571428572</v>
      </c>
    </row>
    <row r="171" spans="1:10" ht="38.25" outlineLevel="4" x14ac:dyDescent="0.25">
      <c r="A171" s="89" t="s">
        <v>931</v>
      </c>
      <c r="B171" s="90" t="s">
        <v>993</v>
      </c>
      <c r="C171" s="90" t="s">
        <v>1007</v>
      </c>
      <c r="D171" s="90" t="s">
        <v>932</v>
      </c>
      <c r="E171" s="91">
        <v>39.200000000000003</v>
      </c>
      <c r="F171" s="91">
        <v>39.03</v>
      </c>
      <c r="G171" s="92">
        <f t="shared" si="4"/>
        <v>0.99566326530612237</v>
      </c>
      <c r="H171" s="93">
        <v>39.200000000000003</v>
      </c>
      <c r="I171" s="93">
        <v>39.031019999999998</v>
      </c>
      <c r="J171" s="94">
        <v>0.99568928571428572</v>
      </c>
    </row>
    <row r="172" spans="1:10" ht="38.25" outlineLevel="2" x14ac:dyDescent="0.25">
      <c r="A172" s="89" t="s">
        <v>1008</v>
      </c>
      <c r="B172" s="90"/>
      <c r="C172" s="90" t="s">
        <v>1009</v>
      </c>
      <c r="D172" s="90"/>
      <c r="E172" s="91">
        <f>E173</f>
        <v>55</v>
      </c>
      <c r="F172" s="91">
        <f>F173</f>
        <v>53.5</v>
      </c>
      <c r="G172" s="92">
        <f t="shared" si="4"/>
        <v>0.97272727272727277</v>
      </c>
      <c r="H172" s="93">
        <v>55</v>
      </c>
      <c r="I172" s="93">
        <v>53.5</v>
      </c>
      <c r="J172" s="94">
        <v>0.97272727272727277</v>
      </c>
    </row>
    <row r="173" spans="1:10" outlineLevel="3" x14ac:dyDescent="0.25">
      <c r="A173" s="89" t="s">
        <v>992</v>
      </c>
      <c r="B173" s="90" t="s">
        <v>993</v>
      </c>
      <c r="C173" s="90" t="s">
        <v>1009</v>
      </c>
      <c r="D173" s="90"/>
      <c r="E173" s="91">
        <f>E174</f>
        <v>55</v>
      </c>
      <c r="F173" s="91">
        <f>F174</f>
        <v>53.5</v>
      </c>
      <c r="G173" s="92">
        <f t="shared" si="4"/>
        <v>0.97272727272727277</v>
      </c>
      <c r="H173" s="93">
        <v>55</v>
      </c>
      <c r="I173" s="93">
        <v>53.5</v>
      </c>
      <c r="J173" s="94">
        <v>0.97272727272727277</v>
      </c>
    </row>
    <row r="174" spans="1:10" ht="38.25" outlineLevel="4" x14ac:dyDescent="0.25">
      <c r="A174" s="89" t="s">
        <v>931</v>
      </c>
      <c r="B174" s="90" t="s">
        <v>993</v>
      </c>
      <c r="C174" s="90" t="s">
        <v>1009</v>
      </c>
      <c r="D174" s="90" t="s">
        <v>932</v>
      </c>
      <c r="E174" s="91">
        <v>55</v>
      </c>
      <c r="F174" s="91">
        <v>53.5</v>
      </c>
      <c r="G174" s="92">
        <f t="shared" si="4"/>
        <v>0.97272727272727277</v>
      </c>
      <c r="H174" s="93">
        <v>55</v>
      </c>
      <c r="I174" s="93">
        <v>53.5</v>
      </c>
      <c r="J174" s="94">
        <v>0.97272727272727277</v>
      </c>
    </row>
    <row r="175" spans="1:10" ht="38.25" outlineLevel="2" x14ac:dyDescent="0.25">
      <c r="A175" s="89" t="s">
        <v>1010</v>
      </c>
      <c r="B175" s="90"/>
      <c r="C175" s="90" t="s">
        <v>1011</v>
      </c>
      <c r="D175" s="90"/>
      <c r="E175" s="91">
        <f>E176</f>
        <v>63</v>
      </c>
      <c r="F175" s="91">
        <f>F176</f>
        <v>0</v>
      </c>
      <c r="G175" s="92">
        <f t="shared" si="4"/>
        <v>0</v>
      </c>
      <c r="H175" s="93">
        <v>63</v>
      </c>
      <c r="I175" s="93">
        <v>0</v>
      </c>
      <c r="J175" s="94">
        <v>0</v>
      </c>
    </row>
    <row r="176" spans="1:10" outlineLevel="3" x14ac:dyDescent="0.25">
      <c r="A176" s="89" t="s">
        <v>992</v>
      </c>
      <c r="B176" s="90" t="s">
        <v>993</v>
      </c>
      <c r="C176" s="90" t="s">
        <v>1011</v>
      </c>
      <c r="D176" s="90"/>
      <c r="E176" s="91">
        <f>E177</f>
        <v>63</v>
      </c>
      <c r="F176" s="91">
        <f>F177</f>
        <v>0</v>
      </c>
      <c r="G176" s="92">
        <f t="shared" si="4"/>
        <v>0</v>
      </c>
      <c r="H176" s="93">
        <v>63</v>
      </c>
      <c r="I176" s="93">
        <v>0</v>
      </c>
      <c r="J176" s="94">
        <v>0</v>
      </c>
    </row>
    <row r="177" spans="1:10" ht="38.25" outlineLevel="4" x14ac:dyDescent="0.25">
      <c r="A177" s="89" t="s">
        <v>931</v>
      </c>
      <c r="B177" s="90" t="s">
        <v>993</v>
      </c>
      <c r="C177" s="90" t="s">
        <v>1011</v>
      </c>
      <c r="D177" s="90" t="s">
        <v>932</v>
      </c>
      <c r="E177" s="91">
        <v>63</v>
      </c>
      <c r="F177" s="91">
        <v>0</v>
      </c>
      <c r="G177" s="92">
        <f t="shared" si="4"/>
        <v>0</v>
      </c>
      <c r="H177" s="93">
        <v>63</v>
      </c>
      <c r="I177" s="93">
        <v>0</v>
      </c>
      <c r="J177" s="94">
        <v>0</v>
      </c>
    </row>
    <row r="178" spans="1:10" ht="51" outlineLevel="2" x14ac:dyDescent="0.25">
      <c r="A178" s="89" t="s">
        <v>1012</v>
      </c>
      <c r="B178" s="90"/>
      <c r="C178" s="90" t="s">
        <v>1013</v>
      </c>
      <c r="D178" s="90"/>
      <c r="E178" s="91">
        <f>E179</f>
        <v>280.8</v>
      </c>
      <c r="F178" s="91">
        <f>F179</f>
        <v>146</v>
      </c>
      <c r="G178" s="92">
        <f t="shared" si="4"/>
        <v>0.51994301994301995</v>
      </c>
      <c r="H178" s="93">
        <v>280.8</v>
      </c>
      <c r="I178" s="93">
        <v>146</v>
      </c>
      <c r="J178" s="94">
        <v>0.51994301994301995</v>
      </c>
    </row>
    <row r="179" spans="1:10" outlineLevel="3" x14ac:dyDescent="0.25">
      <c r="A179" s="89" t="s">
        <v>992</v>
      </c>
      <c r="B179" s="90" t="s">
        <v>993</v>
      </c>
      <c r="C179" s="90" t="s">
        <v>1013</v>
      </c>
      <c r="D179" s="90"/>
      <c r="E179" s="91">
        <f>E180</f>
        <v>280.8</v>
      </c>
      <c r="F179" s="91">
        <f>F180</f>
        <v>146</v>
      </c>
      <c r="G179" s="92">
        <f t="shared" si="4"/>
        <v>0.51994301994301995</v>
      </c>
      <c r="H179" s="93">
        <v>280.8</v>
      </c>
      <c r="I179" s="93">
        <v>146</v>
      </c>
      <c r="J179" s="94">
        <v>0.51994301994301995</v>
      </c>
    </row>
    <row r="180" spans="1:10" ht="63.75" outlineLevel="4" x14ac:dyDescent="0.25">
      <c r="A180" s="89" t="s">
        <v>921</v>
      </c>
      <c r="B180" s="90" t="s">
        <v>993</v>
      </c>
      <c r="C180" s="90" t="s">
        <v>1013</v>
      </c>
      <c r="D180" s="90" t="s">
        <v>922</v>
      </c>
      <c r="E180" s="91">
        <v>280.8</v>
      </c>
      <c r="F180" s="91">
        <v>146</v>
      </c>
      <c r="G180" s="92">
        <f t="shared" si="4"/>
        <v>0.51994301994301995</v>
      </c>
      <c r="H180" s="93">
        <v>280.8</v>
      </c>
      <c r="I180" s="93">
        <v>146</v>
      </c>
      <c r="J180" s="94">
        <v>0.51994301994301995</v>
      </c>
    </row>
    <row r="181" spans="1:10" ht="51" outlineLevel="2" x14ac:dyDescent="0.25">
      <c r="A181" s="89" t="s">
        <v>1014</v>
      </c>
      <c r="B181" s="90"/>
      <c r="C181" s="90" t="s">
        <v>1015</v>
      </c>
      <c r="D181" s="90"/>
      <c r="E181" s="91">
        <f>E182</f>
        <v>13</v>
      </c>
      <c r="F181" s="91">
        <f>F182</f>
        <v>0</v>
      </c>
      <c r="G181" s="92">
        <f t="shared" si="4"/>
        <v>0</v>
      </c>
      <c r="H181" s="93">
        <v>13</v>
      </c>
      <c r="I181" s="93">
        <v>0</v>
      </c>
      <c r="J181" s="94">
        <v>0</v>
      </c>
    </row>
    <row r="182" spans="1:10" outlineLevel="3" x14ac:dyDescent="0.25">
      <c r="A182" s="89" t="s">
        <v>992</v>
      </c>
      <c r="B182" s="90" t="s">
        <v>993</v>
      </c>
      <c r="C182" s="90" t="s">
        <v>1015</v>
      </c>
      <c r="D182" s="90"/>
      <c r="E182" s="91">
        <f>E183</f>
        <v>13</v>
      </c>
      <c r="F182" s="91">
        <f>F183</f>
        <v>0</v>
      </c>
      <c r="G182" s="92">
        <f t="shared" si="4"/>
        <v>0</v>
      </c>
      <c r="H182" s="93">
        <v>13</v>
      </c>
      <c r="I182" s="93">
        <v>0</v>
      </c>
      <c r="J182" s="94">
        <v>0</v>
      </c>
    </row>
    <row r="183" spans="1:10" ht="25.5" outlineLevel="4" x14ac:dyDescent="0.25">
      <c r="A183" s="89" t="s">
        <v>994</v>
      </c>
      <c r="B183" s="90" t="s">
        <v>993</v>
      </c>
      <c r="C183" s="90" t="s">
        <v>1015</v>
      </c>
      <c r="D183" s="90" t="s">
        <v>995</v>
      </c>
      <c r="E183" s="91">
        <v>13</v>
      </c>
      <c r="F183" s="91">
        <v>0</v>
      </c>
      <c r="G183" s="92">
        <f t="shared" si="4"/>
        <v>0</v>
      </c>
      <c r="H183" s="93">
        <v>13</v>
      </c>
      <c r="I183" s="93">
        <v>0</v>
      </c>
      <c r="J183" s="94">
        <v>0</v>
      </c>
    </row>
    <row r="184" spans="1:10" ht="38.25" outlineLevel="1" x14ac:dyDescent="0.25">
      <c r="A184" s="89" t="s">
        <v>1016</v>
      </c>
      <c r="B184" s="90"/>
      <c r="C184" s="90" t="s">
        <v>1017</v>
      </c>
      <c r="D184" s="90"/>
      <c r="E184" s="91">
        <f>E185+E188</f>
        <v>4238.93</v>
      </c>
      <c r="F184" s="91">
        <f>F185+F188</f>
        <v>4238.93</v>
      </c>
      <c r="G184" s="92">
        <f t="shared" si="4"/>
        <v>1</v>
      </c>
      <c r="H184" s="93">
        <v>4238.93</v>
      </c>
      <c r="I184" s="93">
        <v>4238.93</v>
      </c>
      <c r="J184" s="94">
        <v>1</v>
      </c>
    </row>
    <row r="185" spans="1:10" ht="25.5" outlineLevel="2" x14ac:dyDescent="0.25">
      <c r="A185" s="89" t="s">
        <v>1018</v>
      </c>
      <c r="B185" s="90"/>
      <c r="C185" s="90" t="s">
        <v>1019</v>
      </c>
      <c r="D185" s="90"/>
      <c r="E185" s="91">
        <f>E186</f>
        <v>4203.7700000000004</v>
      </c>
      <c r="F185" s="91">
        <f>F186</f>
        <v>4203.7700000000004</v>
      </c>
      <c r="G185" s="92">
        <f t="shared" si="4"/>
        <v>1</v>
      </c>
      <c r="H185" s="93">
        <v>4203.7700000000004</v>
      </c>
      <c r="I185" s="93">
        <v>4203.7700000000004</v>
      </c>
      <c r="J185" s="94">
        <v>1</v>
      </c>
    </row>
    <row r="186" spans="1:10" outlineLevel="3" x14ac:dyDescent="0.25">
      <c r="A186" s="89" t="s">
        <v>1020</v>
      </c>
      <c r="B186" s="90" t="s">
        <v>1021</v>
      </c>
      <c r="C186" s="90" t="s">
        <v>1019</v>
      </c>
      <c r="D186" s="90"/>
      <c r="E186" s="91">
        <f>E187</f>
        <v>4203.7700000000004</v>
      </c>
      <c r="F186" s="91">
        <f>F187</f>
        <v>4203.7700000000004</v>
      </c>
      <c r="G186" s="92">
        <f t="shared" si="4"/>
        <v>1</v>
      </c>
      <c r="H186" s="93">
        <v>4203.7700000000004</v>
      </c>
      <c r="I186" s="93">
        <v>4203.7700000000004</v>
      </c>
      <c r="J186" s="94">
        <v>1</v>
      </c>
    </row>
    <row r="187" spans="1:10" outlineLevel="4" x14ac:dyDescent="0.25">
      <c r="A187" s="89" t="s">
        <v>889</v>
      </c>
      <c r="B187" s="90" t="s">
        <v>1021</v>
      </c>
      <c r="C187" s="90" t="s">
        <v>1019</v>
      </c>
      <c r="D187" s="90" t="s">
        <v>890</v>
      </c>
      <c r="E187" s="91">
        <v>4203.7700000000004</v>
      </c>
      <c r="F187" s="91">
        <v>4203.7700000000004</v>
      </c>
      <c r="G187" s="92">
        <f t="shared" si="4"/>
        <v>1</v>
      </c>
      <c r="H187" s="93">
        <v>4203.7700000000004</v>
      </c>
      <c r="I187" s="93">
        <v>4203.7700000000004</v>
      </c>
      <c r="J187" s="94">
        <v>1</v>
      </c>
    </row>
    <row r="188" spans="1:10" ht="76.5" outlineLevel="2" x14ac:dyDescent="0.25">
      <c r="A188" s="89" t="s">
        <v>1022</v>
      </c>
      <c r="B188" s="90"/>
      <c r="C188" s="90" t="s">
        <v>1023</v>
      </c>
      <c r="D188" s="90"/>
      <c r="E188" s="91">
        <f>E189</f>
        <v>35.159999999999997</v>
      </c>
      <c r="F188" s="91">
        <f>F189</f>
        <v>35.159999999999997</v>
      </c>
      <c r="G188" s="92">
        <f t="shared" si="4"/>
        <v>1</v>
      </c>
      <c r="H188" s="93">
        <v>35.159999999999997</v>
      </c>
      <c r="I188" s="93">
        <v>35.159999999999997</v>
      </c>
      <c r="J188" s="94">
        <v>1</v>
      </c>
    </row>
    <row r="189" spans="1:10" outlineLevel="3" x14ac:dyDescent="0.25">
      <c r="A189" s="89" t="s">
        <v>992</v>
      </c>
      <c r="B189" s="90" t="s">
        <v>993</v>
      </c>
      <c r="C189" s="90" t="s">
        <v>1023</v>
      </c>
      <c r="D189" s="90"/>
      <c r="E189" s="91">
        <f>E190</f>
        <v>35.159999999999997</v>
      </c>
      <c r="F189" s="91">
        <f>F190</f>
        <v>35.159999999999997</v>
      </c>
      <c r="G189" s="92">
        <f t="shared" si="4"/>
        <v>1</v>
      </c>
      <c r="H189" s="93">
        <v>35.159999999999997</v>
      </c>
      <c r="I189" s="93">
        <v>35.159999999999997</v>
      </c>
      <c r="J189" s="94">
        <v>1</v>
      </c>
    </row>
    <row r="190" spans="1:10" ht="38.25" outlineLevel="4" x14ac:dyDescent="0.25">
      <c r="A190" s="89" t="s">
        <v>931</v>
      </c>
      <c r="B190" s="90" t="s">
        <v>993</v>
      </c>
      <c r="C190" s="90" t="s">
        <v>1023</v>
      </c>
      <c r="D190" s="90" t="s">
        <v>932</v>
      </c>
      <c r="E190" s="91">
        <v>35.159999999999997</v>
      </c>
      <c r="F190" s="91">
        <v>35.159999999999997</v>
      </c>
      <c r="G190" s="92">
        <f t="shared" si="4"/>
        <v>1</v>
      </c>
      <c r="H190" s="93">
        <v>35.159999999999997</v>
      </c>
      <c r="I190" s="93">
        <v>35.159999999999997</v>
      </c>
      <c r="J190" s="94">
        <v>1</v>
      </c>
    </row>
    <row r="191" spans="1:10" ht="51" outlineLevel="1" x14ac:dyDescent="0.25">
      <c r="A191" s="89" t="s">
        <v>1024</v>
      </c>
      <c r="B191" s="90"/>
      <c r="C191" s="90" t="s">
        <v>1025</v>
      </c>
      <c r="D191" s="90"/>
      <c r="E191" s="91">
        <f t="shared" ref="E191:F193" si="5">E192</f>
        <v>900</v>
      </c>
      <c r="F191" s="91">
        <f t="shared" si="5"/>
        <v>892.85</v>
      </c>
      <c r="G191" s="92">
        <f t="shared" si="4"/>
        <v>0.99205555555555558</v>
      </c>
      <c r="H191" s="93">
        <v>900</v>
      </c>
      <c r="I191" s="93">
        <v>892.84675000000004</v>
      </c>
      <c r="J191" s="94">
        <v>0.99205194444444444</v>
      </c>
    </row>
    <row r="192" spans="1:10" ht="51" outlineLevel="2" x14ac:dyDescent="0.25">
      <c r="A192" s="89" t="s">
        <v>1026</v>
      </c>
      <c r="B192" s="90"/>
      <c r="C192" s="90" t="s">
        <v>1027</v>
      </c>
      <c r="D192" s="90"/>
      <c r="E192" s="91">
        <f t="shared" si="5"/>
        <v>900</v>
      </c>
      <c r="F192" s="91">
        <f t="shared" si="5"/>
        <v>892.85</v>
      </c>
      <c r="G192" s="92">
        <f t="shared" si="4"/>
        <v>0.99205555555555558</v>
      </c>
      <c r="H192" s="93">
        <v>900</v>
      </c>
      <c r="I192" s="93">
        <v>892.84675000000004</v>
      </c>
      <c r="J192" s="94">
        <v>0.99205194444444444</v>
      </c>
    </row>
    <row r="193" spans="1:10" outlineLevel="3" x14ac:dyDescent="0.25">
      <c r="A193" s="89" t="s">
        <v>992</v>
      </c>
      <c r="B193" s="90" t="s">
        <v>993</v>
      </c>
      <c r="C193" s="90" t="s">
        <v>1027</v>
      </c>
      <c r="D193" s="90"/>
      <c r="E193" s="91">
        <f t="shared" si="5"/>
        <v>900</v>
      </c>
      <c r="F193" s="91">
        <f t="shared" si="5"/>
        <v>892.85</v>
      </c>
      <c r="G193" s="92">
        <f t="shared" si="4"/>
        <v>0.99205555555555558</v>
      </c>
      <c r="H193" s="93">
        <v>900</v>
      </c>
      <c r="I193" s="93">
        <v>892.84675000000004</v>
      </c>
      <c r="J193" s="94">
        <v>0.99205194444444444</v>
      </c>
    </row>
    <row r="194" spans="1:10" ht="38.25" outlineLevel="4" x14ac:dyDescent="0.25">
      <c r="A194" s="89" t="s">
        <v>931</v>
      </c>
      <c r="B194" s="90" t="s">
        <v>993</v>
      </c>
      <c r="C194" s="90" t="s">
        <v>1027</v>
      </c>
      <c r="D194" s="90" t="s">
        <v>932</v>
      </c>
      <c r="E194" s="91">
        <v>900</v>
      </c>
      <c r="F194" s="91">
        <v>892.85</v>
      </c>
      <c r="G194" s="92">
        <f t="shared" si="4"/>
        <v>0.99205555555555558</v>
      </c>
      <c r="H194" s="93">
        <v>900</v>
      </c>
      <c r="I194" s="93">
        <v>892.84675000000004</v>
      </c>
      <c r="J194" s="94">
        <v>0.99205194444444444</v>
      </c>
    </row>
    <row r="195" spans="1:10" ht="38.25" outlineLevel="1" x14ac:dyDescent="0.25">
      <c r="A195" s="89" t="s">
        <v>1028</v>
      </c>
      <c r="B195" s="90"/>
      <c r="C195" s="90" t="s">
        <v>1029</v>
      </c>
      <c r="D195" s="90"/>
      <c r="E195" s="91">
        <f>E196+E200+E203+E206</f>
        <v>1541.87</v>
      </c>
      <c r="F195" s="91">
        <f>F196+F200+F203+F206</f>
        <v>1422.67</v>
      </c>
      <c r="G195" s="92">
        <f t="shared" si="4"/>
        <v>0.92269127747475477</v>
      </c>
      <c r="H195" s="93">
        <v>1541.87</v>
      </c>
      <c r="I195" s="93">
        <v>1422.665</v>
      </c>
      <c r="J195" s="94">
        <v>0.92268803465921256</v>
      </c>
    </row>
    <row r="196" spans="1:10" ht="63.75" outlineLevel="2" x14ac:dyDescent="0.25">
      <c r="A196" s="89" t="s">
        <v>1030</v>
      </c>
      <c r="B196" s="90"/>
      <c r="C196" s="90" t="s">
        <v>1031</v>
      </c>
      <c r="D196" s="90"/>
      <c r="E196" s="91">
        <f>E197</f>
        <v>586.87</v>
      </c>
      <c r="F196" s="91">
        <f>F197</f>
        <v>561.66999999999996</v>
      </c>
      <c r="G196" s="92">
        <f t="shared" si="4"/>
        <v>0.957060337042275</v>
      </c>
      <c r="H196" s="93">
        <v>586.87</v>
      </c>
      <c r="I196" s="93">
        <v>561.66499999999996</v>
      </c>
      <c r="J196" s="94">
        <v>0.9570518172678788</v>
      </c>
    </row>
    <row r="197" spans="1:10" outlineLevel="3" x14ac:dyDescent="0.25">
      <c r="A197" s="89" t="s">
        <v>1032</v>
      </c>
      <c r="B197" s="90" t="s">
        <v>1033</v>
      </c>
      <c r="C197" s="90" t="s">
        <v>1031</v>
      </c>
      <c r="D197" s="90"/>
      <c r="E197" s="91">
        <f>E198+E199</f>
        <v>586.87</v>
      </c>
      <c r="F197" s="91">
        <f>F198+F199</f>
        <v>561.66999999999996</v>
      </c>
      <c r="G197" s="92">
        <f t="shared" si="4"/>
        <v>0.957060337042275</v>
      </c>
      <c r="H197" s="93">
        <v>586.87</v>
      </c>
      <c r="I197" s="93">
        <v>561.66499999999996</v>
      </c>
      <c r="J197" s="94">
        <v>0.9570518172678788</v>
      </c>
    </row>
    <row r="198" spans="1:10" outlineLevel="4" x14ac:dyDescent="0.25">
      <c r="A198" s="89" t="s">
        <v>889</v>
      </c>
      <c r="B198" s="90" t="s">
        <v>1033</v>
      </c>
      <c r="C198" s="90" t="s">
        <v>1031</v>
      </c>
      <c r="D198" s="90" t="s">
        <v>890</v>
      </c>
      <c r="E198" s="91">
        <v>51.23</v>
      </c>
      <c r="F198" s="91">
        <v>51.23</v>
      </c>
      <c r="G198" s="92">
        <f t="shared" si="4"/>
        <v>1</v>
      </c>
      <c r="H198" s="93">
        <v>51.23</v>
      </c>
      <c r="I198" s="93">
        <v>51.225000000000001</v>
      </c>
      <c r="J198" s="94">
        <v>0.99990240093695104</v>
      </c>
    </row>
    <row r="199" spans="1:10" outlineLevel="4" x14ac:dyDescent="0.25">
      <c r="A199" s="89" t="s">
        <v>891</v>
      </c>
      <c r="B199" s="90" t="s">
        <v>1033</v>
      </c>
      <c r="C199" s="90" t="s">
        <v>1031</v>
      </c>
      <c r="D199" s="90" t="s">
        <v>33</v>
      </c>
      <c r="E199" s="91">
        <v>535.64</v>
      </c>
      <c r="F199" s="91">
        <v>510.44</v>
      </c>
      <c r="G199" s="92">
        <f t="shared" si="4"/>
        <v>0.95295347621536852</v>
      </c>
      <c r="H199" s="93">
        <v>535.64</v>
      </c>
      <c r="I199" s="93">
        <v>510.44</v>
      </c>
      <c r="J199" s="94">
        <v>0.95295347621536852</v>
      </c>
    </row>
    <row r="200" spans="1:10" ht="51" outlineLevel="2" x14ac:dyDescent="0.25">
      <c r="A200" s="89" t="s">
        <v>1034</v>
      </c>
      <c r="B200" s="90"/>
      <c r="C200" s="90" t="s">
        <v>1035</v>
      </c>
      <c r="D200" s="90"/>
      <c r="E200" s="91">
        <f>E201</f>
        <v>414</v>
      </c>
      <c r="F200" s="91">
        <f>F201</f>
        <v>366</v>
      </c>
      <c r="G200" s="92">
        <f t="shared" si="4"/>
        <v>0.88405797101449279</v>
      </c>
      <c r="H200" s="93">
        <v>414</v>
      </c>
      <c r="I200" s="93">
        <v>366</v>
      </c>
      <c r="J200" s="94">
        <v>0.88405797101449279</v>
      </c>
    </row>
    <row r="201" spans="1:10" outlineLevel="3" x14ac:dyDescent="0.25">
      <c r="A201" s="89" t="s">
        <v>992</v>
      </c>
      <c r="B201" s="90" t="s">
        <v>993</v>
      </c>
      <c r="C201" s="90" t="s">
        <v>1035</v>
      </c>
      <c r="D201" s="90"/>
      <c r="E201" s="91">
        <f>E202</f>
        <v>414</v>
      </c>
      <c r="F201" s="91">
        <f>F202</f>
        <v>366</v>
      </c>
      <c r="G201" s="92">
        <f t="shared" si="4"/>
        <v>0.88405797101449279</v>
      </c>
      <c r="H201" s="93">
        <v>414</v>
      </c>
      <c r="I201" s="93">
        <v>366</v>
      </c>
      <c r="J201" s="94">
        <v>0.88405797101449279</v>
      </c>
    </row>
    <row r="202" spans="1:10" ht="25.5" outlineLevel="4" x14ac:dyDescent="0.25">
      <c r="A202" s="89" t="s">
        <v>994</v>
      </c>
      <c r="B202" s="90" t="s">
        <v>993</v>
      </c>
      <c r="C202" s="90" t="s">
        <v>1035</v>
      </c>
      <c r="D202" s="90" t="s">
        <v>995</v>
      </c>
      <c r="E202" s="91">
        <v>414</v>
      </c>
      <c r="F202" s="91">
        <v>366</v>
      </c>
      <c r="G202" s="92">
        <f t="shared" si="4"/>
        <v>0.88405797101449279</v>
      </c>
      <c r="H202" s="93">
        <v>414</v>
      </c>
      <c r="I202" s="93">
        <v>366</v>
      </c>
      <c r="J202" s="94">
        <v>0.88405797101449279</v>
      </c>
    </row>
    <row r="203" spans="1:10" ht="38.25" outlineLevel="2" x14ac:dyDescent="0.25">
      <c r="A203" s="89" t="s">
        <v>1036</v>
      </c>
      <c r="B203" s="90"/>
      <c r="C203" s="90" t="s">
        <v>1037</v>
      </c>
      <c r="D203" s="90"/>
      <c r="E203" s="91">
        <f>E204</f>
        <v>115</v>
      </c>
      <c r="F203" s="91">
        <f>F204</f>
        <v>115</v>
      </c>
      <c r="G203" s="92">
        <f t="shared" si="4"/>
        <v>1</v>
      </c>
      <c r="H203" s="93">
        <v>115</v>
      </c>
      <c r="I203" s="93">
        <v>115</v>
      </c>
      <c r="J203" s="94">
        <v>1</v>
      </c>
    </row>
    <row r="204" spans="1:10" outlineLevel="3" x14ac:dyDescent="0.25">
      <c r="A204" s="89" t="s">
        <v>955</v>
      </c>
      <c r="B204" s="90" t="s">
        <v>956</v>
      </c>
      <c r="C204" s="90" t="s">
        <v>1037</v>
      </c>
      <c r="D204" s="90"/>
      <c r="E204" s="91">
        <f>E205</f>
        <v>115</v>
      </c>
      <c r="F204" s="91">
        <f>F205</f>
        <v>115</v>
      </c>
      <c r="G204" s="92">
        <f t="shared" ref="G204:G267" si="6">F204/E204</f>
        <v>1</v>
      </c>
      <c r="H204" s="93">
        <v>115</v>
      </c>
      <c r="I204" s="93">
        <v>115</v>
      </c>
      <c r="J204" s="94">
        <v>1</v>
      </c>
    </row>
    <row r="205" spans="1:10" ht="38.25" outlineLevel="4" x14ac:dyDescent="0.25">
      <c r="A205" s="89" t="s">
        <v>931</v>
      </c>
      <c r="B205" s="90" t="s">
        <v>956</v>
      </c>
      <c r="C205" s="90" t="s">
        <v>1037</v>
      </c>
      <c r="D205" s="90" t="s">
        <v>932</v>
      </c>
      <c r="E205" s="91">
        <v>115</v>
      </c>
      <c r="F205" s="91">
        <v>115</v>
      </c>
      <c r="G205" s="92">
        <f t="shared" si="6"/>
        <v>1</v>
      </c>
      <c r="H205" s="93">
        <v>115</v>
      </c>
      <c r="I205" s="93">
        <v>115</v>
      </c>
      <c r="J205" s="94">
        <v>1</v>
      </c>
    </row>
    <row r="206" spans="1:10" ht="38.25" outlineLevel="2" x14ac:dyDescent="0.25">
      <c r="A206" s="89" t="s">
        <v>1038</v>
      </c>
      <c r="B206" s="90"/>
      <c r="C206" s="90" t="s">
        <v>1039</v>
      </c>
      <c r="D206" s="90"/>
      <c r="E206" s="91">
        <f>E207</f>
        <v>426</v>
      </c>
      <c r="F206" s="91">
        <f>F207</f>
        <v>380</v>
      </c>
      <c r="G206" s="92">
        <f t="shared" si="6"/>
        <v>0.892018779342723</v>
      </c>
      <c r="H206" s="93">
        <v>426</v>
      </c>
      <c r="I206" s="93">
        <v>380</v>
      </c>
      <c r="J206" s="94">
        <v>0.892018779342723</v>
      </c>
    </row>
    <row r="207" spans="1:10" outlineLevel="3" x14ac:dyDescent="0.25">
      <c r="A207" s="89" t="s">
        <v>992</v>
      </c>
      <c r="B207" s="90" t="s">
        <v>993</v>
      </c>
      <c r="C207" s="90" t="s">
        <v>1039</v>
      </c>
      <c r="D207" s="90"/>
      <c r="E207" s="91">
        <f>E208</f>
        <v>426</v>
      </c>
      <c r="F207" s="91">
        <f>F208</f>
        <v>380</v>
      </c>
      <c r="G207" s="92">
        <f t="shared" si="6"/>
        <v>0.892018779342723</v>
      </c>
      <c r="H207" s="93">
        <v>426</v>
      </c>
      <c r="I207" s="93">
        <v>380</v>
      </c>
      <c r="J207" s="94">
        <v>0.892018779342723</v>
      </c>
    </row>
    <row r="208" spans="1:10" ht="25.5" outlineLevel="4" x14ac:dyDescent="0.25">
      <c r="A208" s="89" t="s">
        <v>994</v>
      </c>
      <c r="B208" s="90" t="s">
        <v>993</v>
      </c>
      <c r="C208" s="90" t="s">
        <v>1039</v>
      </c>
      <c r="D208" s="90" t="s">
        <v>995</v>
      </c>
      <c r="E208" s="91">
        <v>426</v>
      </c>
      <c r="F208" s="91">
        <v>380</v>
      </c>
      <c r="G208" s="92">
        <f t="shared" si="6"/>
        <v>0.892018779342723</v>
      </c>
      <c r="H208" s="93">
        <v>426</v>
      </c>
      <c r="I208" s="93">
        <v>380</v>
      </c>
      <c r="J208" s="94">
        <v>0.892018779342723</v>
      </c>
    </row>
    <row r="209" spans="1:10" ht="51" outlineLevel="1" x14ac:dyDescent="0.25">
      <c r="A209" s="89" t="s">
        <v>1040</v>
      </c>
      <c r="B209" s="90"/>
      <c r="C209" s="90" t="s">
        <v>1041</v>
      </c>
      <c r="D209" s="90"/>
      <c r="E209" s="91">
        <f t="shared" ref="E209:F211" si="7">E210</f>
        <v>1328.04</v>
      </c>
      <c r="F209" s="91">
        <f t="shared" si="7"/>
        <v>1328.04</v>
      </c>
      <c r="G209" s="92">
        <f t="shared" si="6"/>
        <v>1</v>
      </c>
      <c r="H209" s="93">
        <v>1328.04</v>
      </c>
      <c r="I209" s="93">
        <v>1328.04</v>
      </c>
      <c r="J209" s="94">
        <v>1</v>
      </c>
    </row>
    <row r="210" spans="1:10" ht="38.25" outlineLevel="2" x14ac:dyDescent="0.25">
      <c r="A210" s="89" t="s">
        <v>1042</v>
      </c>
      <c r="B210" s="90"/>
      <c r="C210" s="90" t="s">
        <v>1043</v>
      </c>
      <c r="D210" s="90"/>
      <c r="E210" s="91">
        <f t="shared" si="7"/>
        <v>1328.04</v>
      </c>
      <c r="F210" s="91">
        <f t="shared" si="7"/>
        <v>1328.04</v>
      </c>
      <c r="G210" s="92">
        <f t="shared" si="6"/>
        <v>1</v>
      </c>
      <c r="H210" s="93">
        <v>1328.04</v>
      </c>
      <c r="I210" s="93">
        <v>1328.04</v>
      </c>
      <c r="J210" s="94">
        <v>1</v>
      </c>
    </row>
    <row r="211" spans="1:10" outlineLevel="3" x14ac:dyDescent="0.25">
      <c r="A211" s="89" t="s">
        <v>955</v>
      </c>
      <c r="B211" s="90" t="s">
        <v>956</v>
      </c>
      <c r="C211" s="90" t="s">
        <v>1043</v>
      </c>
      <c r="D211" s="90"/>
      <c r="E211" s="91">
        <f t="shared" si="7"/>
        <v>1328.04</v>
      </c>
      <c r="F211" s="91">
        <f t="shared" si="7"/>
        <v>1328.04</v>
      </c>
      <c r="G211" s="92">
        <f t="shared" si="6"/>
        <v>1</v>
      </c>
      <c r="H211" s="93">
        <v>1328.04</v>
      </c>
      <c r="I211" s="93">
        <v>1328.04</v>
      </c>
      <c r="J211" s="94">
        <v>1</v>
      </c>
    </row>
    <row r="212" spans="1:10" ht="25.5" outlineLevel="4" x14ac:dyDescent="0.25">
      <c r="A212" s="89" t="s">
        <v>994</v>
      </c>
      <c r="B212" s="90" t="s">
        <v>956</v>
      </c>
      <c r="C212" s="90" t="s">
        <v>1043</v>
      </c>
      <c r="D212" s="90" t="s">
        <v>995</v>
      </c>
      <c r="E212" s="91">
        <v>1328.04</v>
      </c>
      <c r="F212" s="91">
        <v>1328.04</v>
      </c>
      <c r="G212" s="92">
        <f t="shared" si="6"/>
        <v>1</v>
      </c>
      <c r="H212" s="93">
        <v>1328.04</v>
      </c>
      <c r="I212" s="93">
        <v>1328.04</v>
      </c>
      <c r="J212" s="94">
        <v>1</v>
      </c>
    </row>
    <row r="213" spans="1:10" ht="76.5" outlineLevel="1" x14ac:dyDescent="0.25">
      <c r="A213" s="89" t="s">
        <v>1044</v>
      </c>
      <c r="B213" s="90"/>
      <c r="C213" s="90" t="s">
        <v>1045</v>
      </c>
      <c r="D213" s="90"/>
      <c r="E213" s="91">
        <f>E214</f>
        <v>350.87</v>
      </c>
      <c r="F213" s="91">
        <f>F214</f>
        <v>350.31</v>
      </c>
      <c r="G213" s="92">
        <f t="shared" si="6"/>
        <v>0.9984039672813293</v>
      </c>
      <c r="H213" s="93">
        <v>350.87</v>
      </c>
      <c r="I213" s="93">
        <v>350.30599999999998</v>
      </c>
      <c r="J213" s="94">
        <v>0.99839256704762447</v>
      </c>
    </row>
    <row r="214" spans="1:10" ht="63.75" outlineLevel="2" x14ac:dyDescent="0.25">
      <c r="A214" s="89" t="s">
        <v>1046</v>
      </c>
      <c r="B214" s="90"/>
      <c r="C214" s="90" t="s">
        <v>1047</v>
      </c>
      <c r="D214" s="90"/>
      <c r="E214" s="91">
        <f>E215</f>
        <v>350.87</v>
      </c>
      <c r="F214" s="91">
        <f>F215</f>
        <v>350.31</v>
      </c>
      <c r="G214" s="92">
        <f t="shared" si="6"/>
        <v>0.9984039672813293</v>
      </c>
      <c r="H214" s="93">
        <v>350.87</v>
      </c>
      <c r="I214" s="93">
        <v>350.30599999999998</v>
      </c>
      <c r="J214" s="94">
        <v>0.99839256704762447</v>
      </c>
    </row>
    <row r="215" spans="1:10" ht="25.5" outlineLevel="3" x14ac:dyDescent="0.25">
      <c r="A215" s="89" t="s">
        <v>978</v>
      </c>
      <c r="B215" s="90" t="s">
        <v>979</v>
      </c>
      <c r="C215" s="90" t="s">
        <v>1047</v>
      </c>
      <c r="D215" s="90"/>
      <c r="E215" s="91">
        <f>E216+E217</f>
        <v>350.87</v>
      </c>
      <c r="F215" s="91">
        <f>F216+F217</f>
        <v>350.31</v>
      </c>
      <c r="G215" s="92">
        <f t="shared" si="6"/>
        <v>0.9984039672813293</v>
      </c>
      <c r="H215" s="93">
        <v>350.87</v>
      </c>
      <c r="I215" s="93">
        <v>350.30599999999998</v>
      </c>
      <c r="J215" s="94">
        <v>0.99839256704762447</v>
      </c>
    </row>
    <row r="216" spans="1:10" outlineLevel="4" x14ac:dyDescent="0.25">
      <c r="A216" s="89" t="s">
        <v>889</v>
      </c>
      <c r="B216" s="90" t="s">
        <v>979</v>
      </c>
      <c r="C216" s="90" t="s">
        <v>1047</v>
      </c>
      <c r="D216" s="90" t="s">
        <v>890</v>
      </c>
      <c r="E216" s="91">
        <v>219.37</v>
      </c>
      <c r="F216" s="91">
        <v>219.34</v>
      </c>
      <c r="G216" s="92">
        <f t="shared" si="6"/>
        <v>0.99986324474631905</v>
      </c>
      <c r="H216" s="93">
        <v>219.37</v>
      </c>
      <c r="I216" s="93">
        <v>219.33799999999999</v>
      </c>
      <c r="J216" s="94">
        <v>0.99985412772940696</v>
      </c>
    </row>
    <row r="217" spans="1:10" outlineLevel="4" x14ac:dyDescent="0.25">
      <c r="A217" s="89" t="s">
        <v>891</v>
      </c>
      <c r="B217" s="90" t="s">
        <v>979</v>
      </c>
      <c r="C217" s="90" t="s">
        <v>1047</v>
      </c>
      <c r="D217" s="90" t="s">
        <v>33</v>
      </c>
      <c r="E217" s="91">
        <v>131.5</v>
      </c>
      <c r="F217" s="91">
        <v>130.97</v>
      </c>
      <c r="G217" s="92">
        <f t="shared" si="6"/>
        <v>0.99596958174904937</v>
      </c>
      <c r="H217" s="93">
        <v>131.5</v>
      </c>
      <c r="I217" s="93">
        <v>130.96799999999999</v>
      </c>
      <c r="J217" s="94">
        <v>0.99595437262357411</v>
      </c>
    </row>
    <row r="218" spans="1:10" ht="63.75" outlineLevel="1" x14ac:dyDescent="0.25">
      <c r="A218" s="89" t="s">
        <v>1048</v>
      </c>
      <c r="B218" s="90"/>
      <c r="C218" s="90" t="s">
        <v>1049</v>
      </c>
      <c r="D218" s="90"/>
      <c r="E218" s="91">
        <f>E219+E222+E225+E228</f>
        <v>1370</v>
      </c>
      <c r="F218" s="91">
        <f>F219+F222+F225+F228</f>
        <v>1266.23</v>
      </c>
      <c r="G218" s="92">
        <f t="shared" si="6"/>
        <v>0.92425547445255474</v>
      </c>
      <c r="H218" s="93">
        <v>1370</v>
      </c>
      <c r="I218" s="93">
        <v>1266.229</v>
      </c>
      <c r="J218" s="94">
        <v>0.92425474452554746</v>
      </c>
    </row>
    <row r="219" spans="1:10" ht="51" outlineLevel="2" x14ac:dyDescent="0.25">
      <c r="A219" s="89" t="s">
        <v>1050</v>
      </c>
      <c r="B219" s="90"/>
      <c r="C219" s="90" t="s">
        <v>1051</v>
      </c>
      <c r="D219" s="90"/>
      <c r="E219" s="91">
        <f>E220</f>
        <v>212.66</v>
      </c>
      <c r="F219" s="91">
        <f>F220</f>
        <v>199.21</v>
      </c>
      <c r="G219" s="92">
        <f t="shared" si="6"/>
        <v>0.93675350324461593</v>
      </c>
      <c r="H219" s="93">
        <v>212.66</v>
      </c>
      <c r="I219" s="93">
        <v>199.20599999999999</v>
      </c>
      <c r="J219" s="94">
        <v>0.93673469387755104</v>
      </c>
    </row>
    <row r="220" spans="1:10" outlineLevel="3" x14ac:dyDescent="0.25">
      <c r="A220" s="89" t="s">
        <v>955</v>
      </c>
      <c r="B220" s="90" t="s">
        <v>956</v>
      </c>
      <c r="C220" s="90" t="s">
        <v>1051</v>
      </c>
      <c r="D220" s="90"/>
      <c r="E220" s="91">
        <f>E221</f>
        <v>212.66</v>
      </c>
      <c r="F220" s="91">
        <f>F221</f>
        <v>199.21</v>
      </c>
      <c r="G220" s="92">
        <f t="shared" si="6"/>
        <v>0.93675350324461593</v>
      </c>
      <c r="H220" s="93">
        <v>212.66</v>
      </c>
      <c r="I220" s="93">
        <v>199.20599999999999</v>
      </c>
      <c r="J220" s="94">
        <v>0.93673469387755104</v>
      </c>
    </row>
    <row r="221" spans="1:10" ht="25.5" outlineLevel="4" x14ac:dyDescent="0.25">
      <c r="A221" s="89" t="s">
        <v>994</v>
      </c>
      <c r="B221" s="90" t="s">
        <v>956</v>
      </c>
      <c r="C221" s="90" t="s">
        <v>1051</v>
      </c>
      <c r="D221" s="90" t="s">
        <v>995</v>
      </c>
      <c r="E221" s="91">
        <v>212.66</v>
      </c>
      <c r="F221" s="91">
        <v>199.21</v>
      </c>
      <c r="G221" s="92">
        <f t="shared" si="6"/>
        <v>0.93675350324461593</v>
      </c>
      <c r="H221" s="93">
        <v>212.66</v>
      </c>
      <c r="I221" s="93">
        <v>199.20599999999999</v>
      </c>
      <c r="J221" s="94">
        <v>0.93673469387755104</v>
      </c>
    </row>
    <row r="222" spans="1:10" ht="38.25" outlineLevel="2" x14ac:dyDescent="0.25">
      <c r="A222" s="89" t="s">
        <v>1052</v>
      </c>
      <c r="B222" s="90"/>
      <c r="C222" s="90" t="s">
        <v>1053</v>
      </c>
      <c r="D222" s="90"/>
      <c r="E222" s="91">
        <f>E223</f>
        <v>467.34</v>
      </c>
      <c r="F222" s="91">
        <f>F223</f>
        <v>467.34</v>
      </c>
      <c r="G222" s="92">
        <f t="shared" si="6"/>
        <v>1</v>
      </c>
      <c r="H222" s="93">
        <v>467.34</v>
      </c>
      <c r="I222" s="93">
        <v>467.34</v>
      </c>
      <c r="J222" s="94">
        <v>1</v>
      </c>
    </row>
    <row r="223" spans="1:10" outlineLevel="3" x14ac:dyDescent="0.25">
      <c r="A223" s="89" t="s">
        <v>1032</v>
      </c>
      <c r="B223" s="90" t="s">
        <v>1033</v>
      </c>
      <c r="C223" s="90" t="s">
        <v>1053</v>
      </c>
      <c r="D223" s="90"/>
      <c r="E223" s="91">
        <f>E224</f>
        <v>467.34</v>
      </c>
      <c r="F223" s="91">
        <f>F224</f>
        <v>467.34</v>
      </c>
      <c r="G223" s="92">
        <f t="shared" si="6"/>
        <v>1</v>
      </c>
      <c r="H223" s="93">
        <v>467.34</v>
      </c>
      <c r="I223" s="93">
        <v>467.34</v>
      </c>
      <c r="J223" s="94">
        <v>1</v>
      </c>
    </row>
    <row r="224" spans="1:10" ht="38.25" outlineLevel="4" x14ac:dyDescent="0.25">
      <c r="A224" s="89" t="s">
        <v>931</v>
      </c>
      <c r="B224" s="90" t="s">
        <v>1033</v>
      </c>
      <c r="C224" s="90" t="s">
        <v>1053</v>
      </c>
      <c r="D224" s="90" t="s">
        <v>932</v>
      </c>
      <c r="E224" s="91">
        <v>467.34</v>
      </c>
      <c r="F224" s="91">
        <v>467.34</v>
      </c>
      <c r="G224" s="92">
        <f t="shared" si="6"/>
        <v>1</v>
      </c>
      <c r="H224" s="93">
        <v>467.34</v>
      </c>
      <c r="I224" s="93">
        <v>467.34</v>
      </c>
      <c r="J224" s="94">
        <v>1</v>
      </c>
    </row>
    <row r="225" spans="1:10" ht="51" outlineLevel="2" x14ac:dyDescent="0.25">
      <c r="A225" s="89" t="s">
        <v>1054</v>
      </c>
      <c r="B225" s="90"/>
      <c r="C225" s="90" t="s">
        <v>1055</v>
      </c>
      <c r="D225" s="90"/>
      <c r="E225" s="91">
        <f>E226</f>
        <v>600</v>
      </c>
      <c r="F225" s="91">
        <f>F226</f>
        <v>599.67999999999995</v>
      </c>
      <c r="G225" s="92">
        <f t="shared" si="6"/>
        <v>0.99946666666666661</v>
      </c>
      <c r="H225" s="93">
        <v>600</v>
      </c>
      <c r="I225" s="93">
        <v>599.68299999999999</v>
      </c>
      <c r="J225" s="94">
        <v>0.99947166666666665</v>
      </c>
    </row>
    <row r="226" spans="1:10" outlineLevel="3" x14ac:dyDescent="0.25">
      <c r="A226" s="89" t="s">
        <v>1032</v>
      </c>
      <c r="B226" s="90" t="s">
        <v>1033</v>
      </c>
      <c r="C226" s="90" t="s">
        <v>1055</v>
      </c>
      <c r="D226" s="90"/>
      <c r="E226" s="91">
        <f>E227</f>
        <v>600</v>
      </c>
      <c r="F226" s="91">
        <f>F227</f>
        <v>599.67999999999995</v>
      </c>
      <c r="G226" s="92">
        <f t="shared" si="6"/>
        <v>0.99946666666666661</v>
      </c>
      <c r="H226" s="93">
        <v>600</v>
      </c>
      <c r="I226" s="93">
        <v>599.68299999999999</v>
      </c>
      <c r="J226" s="94">
        <v>0.99947166666666665</v>
      </c>
    </row>
    <row r="227" spans="1:10" ht="38.25" outlineLevel="4" x14ac:dyDescent="0.25">
      <c r="A227" s="89" t="s">
        <v>931</v>
      </c>
      <c r="B227" s="90" t="s">
        <v>1033</v>
      </c>
      <c r="C227" s="90" t="s">
        <v>1055</v>
      </c>
      <c r="D227" s="90" t="s">
        <v>932</v>
      </c>
      <c r="E227" s="91">
        <v>600</v>
      </c>
      <c r="F227" s="91">
        <v>599.67999999999995</v>
      </c>
      <c r="G227" s="92">
        <f t="shared" si="6"/>
        <v>0.99946666666666661</v>
      </c>
      <c r="H227" s="93">
        <v>600</v>
      </c>
      <c r="I227" s="93">
        <v>599.68299999999999</v>
      </c>
      <c r="J227" s="94">
        <v>0.99947166666666665</v>
      </c>
    </row>
    <row r="228" spans="1:10" ht="63.75" outlineLevel="2" x14ac:dyDescent="0.25">
      <c r="A228" s="89" t="s">
        <v>1056</v>
      </c>
      <c r="B228" s="90"/>
      <c r="C228" s="90" t="s">
        <v>1057</v>
      </c>
      <c r="D228" s="90"/>
      <c r="E228" s="91">
        <f>E229</f>
        <v>90</v>
      </c>
      <c r="F228" s="91">
        <f>F229</f>
        <v>0</v>
      </c>
      <c r="G228" s="92">
        <f t="shared" si="6"/>
        <v>0</v>
      </c>
      <c r="H228" s="93">
        <v>90</v>
      </c>
      <c r="I228" s="93">
        <v>0</v>
      </c>
      <c r="J228" s="94">
        <v>0</v>
      </c>
    </row>
    <row r="229" spans="1:10" outlineLevel="3" x14ac:dyDescent="0.25">
      <c r="A229" s="89" t="s">
        <v>1032</v>
      </c>
      <c r="B229" s="90" t="s">
        <v>1033</v>
      </c>
      <c r="C229" s="90" t="s">
        <v>1057</v>
      </c>
      <c r="D229" s="90"/>
      <c r="E229" s="91">
        <f>E230</f>
        <v>90</v>
      </c>
      <c r="F229" s="91">
        <f>F230</f>
        <v>0</v>
      </c>
      <c r="G229" s="92">
        <f t="shared" si="6"/>
        <v>0</v>
      </c>
      <c r="H229" s="93">
        <v>90</v>
      </c>
      <c r="I229" s="93">
        <v>0</v>
      </c>
      <c r="J229" s="94">
        <v>0</v>
      </c>
    </row>
    <row r="230" spans="1:10" ht="38.25" outlineLevel="4" x14ac:dyDescent="0.25">
      <c r="A230" s="89" t="s">
        <v>931</v>
      </c>
      <c r="B230" s="90" t="s">
        <v>1033</v>
      </c>
      <c r="C230" s="90" t="s">
        <v>1057</v>
      </c>
      <c r="D230" s="90" t="s">
        <v>932</v>
      </c>
      <c r="E230" s="91">
        <v>90</v>
      </c>
      <c r="F230" s="91">
        <v>0</v>
      </c>
      <c r="G230" s="92">
        <f t="shared" si="6"/>
        <v>0</v>
      </c>
      <c r="H230" s="93">
        <v>90</v>
      </c>
      <c r="I230" s="93">
        <v>0</v>
      </c>
      <c r="J230" s="94">
        <v>0</v>
      </c>
    </row>
    <row r="231" spans="1:10" ht="76.5" outlineLevel="1" x14ac:dyDescent="0.25">
      <c r="A231" s="89" t="s">
        <v>1058</v>
      </c>
      <c r="B231" s="90"/>
      <c r="C231" s="90" t="s">
        <v>1059</v>
      </c>
      <c r="D231" s="90"/>
      <c r="E231" s="91">
        <f t="shared" ref="E231:F233" si="8">E232</f>
        <v>5766</v>
      </c>
      <c r="F231" s="91">
        <f t="shared" si="8"/>
        <v>5401.94</v>
      </c>
      <c r="G231" s="92">
        <f t="shared" si="6"/>
        <v>0.93686090877558093</v>
      </c>
      <c r="H231" s="93">
        <v>5766</v>
      </c>
      <c r="I231" s="93">
        <v>5401.9447600000003</v>
      </c>
      <c r="J231" s="94">
        <v>0.93686173430454389</v>
      </c>
    </row>
    <row r="232" spans="1:10" ht="89.25" outlineLevel="2" x14ac:dyDescent="0.25">
      <c r="A232" s="89" t="s">
        <v>1060</v>
      </c>
      <c r="B232" s="90"/>
      <c r="C232" s="90" t="s">
        <v>1061</v>
      </c>
      <c r="D232" s="90"/>
      <c r="E232" s="91">
        <f t="shared" si="8"/>
        <v>5766</v>
      </c>
      <c r="F232" s="91">
        <f t="shared" si="8"/>
        <v>5401.94</v>
      </c>
      <c r="G232" s="92">
        <f t="shared" si="6"/>
        <v>0.93686090877558093</v>
      </c>
      <c r="H232" s="93">
        <v>5766</v>
      </c>
      <c r="I232" s="93">
        <v>5401.9447600000003</v>
      </c>
      <c r="J232" s="94">
        <v>0.93686173430454389</v>
      </c>
    </row>
    <row r="233" spans="1:10" outlineLevel="3" x14ac:dyDescent="0.25">
      <c r="A233" s="89" t="s">
        <v>1032</v>
      </c>
      <c r="B233" s="90" t="s">
        <v>1033</v>
      </c>
      <c r="C233" s="90" t="s">
        <v>1061</v>
      </c>
      <c r="D233" s="90"/>
      <c r="E233" s="91">
        <f t="shared" si="8"/>
        <v>5766</v>
      </c>
      <c r="F233" s="91">
        <f t="shared" si="8"/>
        <v>5401.94</v>
      </c>
      <c r="G233" s="92">
        <f t="shared" si="6"/>
        <v>0.93686090877558093</v>
      </c>
      <c r="H233" s="93">
        <v>5766</v>
      </c>
      <c r="I233" s="93">
        <v>5401.9447600000003</v>
      </c>
      <c r="J233" s="94">
        <v>0.93686173430454389</v>
      </c>
    </row>
    <row r="234" spans="1:10" ht="25.5" outlineLevel="4" x14ac:dyDescent="0.25">
      <c r="A234" s="89" t="s">
        <v>994</v>
      </c>
      <c r="B234" s="90" t="s">
        <v>1033</v>
      </c>
      <c r="C234" s="90" t="s">
        <v>1061</v>
      </c>
      <c r="D234" s="90" t="s">
        <v>995</v>
      </c>
      <c r="E234" s="91">
        <v>5766</v>
      </c>
      <c r="F234" s="91">
        <v>5401.94</v>
      </c>
      <c r="G234" s="92">
        <f t="shared" si="6"/>
        <v>0.93686090877558093</v>
      </c>
      <c r="H234" s="93">
        <v>5766</v>
      </c>
      <c r="I234" s="93">
        <v>5401.9447600000003</v>
      </c>
      <c r="J234" s="94">
        <v>0.93686173430454389</v>
      </c>
    </row>
    <row r="235" spans="1:10" ht="25.5" x14ac:dyDescent="0.25">
      <c r="A235" s="83" t="s">
        <v>1062</v>
      </c>
      <c r="B235" s="84"/>
      <c r="C235" s="84" t="s">
        <v>1063</v>
      </c>
      <c r="D235" s="84"/>
      <c r="E235" s="85">
        <f>E236+E246+E262+E269+E290+E294</f>
        <v>52114.400000000001</v>
      </c>
      <c r="F235" s="85">
        <f>F236+F246+F262+F269+F290+F294</f>
        <v>50122.340000000004</v>
      </c>
      <c r="G235" s="86">
        <f>F235/E235</f>
        <v>0.96177524829989414</v>
      </c>
      <c r="H235" s="87">
        <v>52114.386980000003</v>
      </c>
      <c r="I235" s="87">
        <v>50122.324390000002</v>
      </c>
      <c r="J235" s="88">
        <v>0.96177518905164339</v>
      </c>
    </row>
    <row r="236" spans="1:10" ht="76.5" outlineLevel="1" x14ac:dyDescent="0.25">
      <c r="A236" s="89" t="s">
        <v>1064</v>
      </c>
      <c r="B236" s="90"/>
      <c r="C236" s="90" t="s">
        <v>1065</v>
      </c>
      <c r="D236" s="90"/>
      <c r="E236" s="91">
        <f>E237+E240+E243</f>
        <v>1035.6500000000001</v>
      </c>
      <c r="F236" s="91">
        <f>F237+F240+F243</f>
        <v>2.74</v>
      </c>
      <c r="G236" s="92">
        <f t="shared" si="6"/>
        <v>2.6456814560903781E-3</v>
      </c>
      <c r="H236" s="93">
        <v>1035.6500000000001</v>
      </c>
      <c r="I236" s="93">
        <v>2.7352799999999999</v>
      </c>
      <c r="J236" s="94">
        <v>2.6411239318302514E-3</v>
      </c>
    </row>
    <row r="237" spans="1:10" ht="51" outlineLevel="2" x14ac:dyDescent="0.25">
      <c r="A237" s="89" t="s">
        <v>1066</v>
      </c>
      <c r="B237" s="90"/>
      <c r="C237" s="90" t="s">
        <v>1067</v>
      </c>
      <c r="D237" s="90"/>
      <c r="E237" s="91">
        <f>E238</f>
        <v>20.65</v>
      </c>
      <c r="F237" s="91">
        <f>F238</f>
        <v>0</v>
      </c>
      <c r="G237" s="92">
        <f t="shared" si="6"/>
        <v>0</v>
      </c>
      <c r="H237" s="93">
        <v>20.65</v>
      </c>
      <c r="I237" s="93">
        <v>0</v>
      </c>
      <c r="J237" s="94">
        <v>0</v>
      </c>
    </row>
    <row r="238" spans="1:10" outlineLevel="3" x14ac:dyDescent="0.25">
      <c r="A238" s="89" t="s">
        <v>1068</v>
      </c>
      <c r="B238" s="90" t="s">
        <v>1069</v>
      </c>
      <c r="C238" s="90" t="s">
        <v>1067</v>
      </c>
      <c r="D238" s="90"/>
      <c r="E238" s="91">
        <f>E239</f>
        <v>20.65</v>
      </c>
      <c r="F238" s="91">
        <f>F239</f>
        <v>0</v>
      </c>
      <c r="G238" s="92">
        <f t="shared" si="6"/>
        <v>0</v>
      </c>
      <c r="H238" s="93">
        <v>20.65</v>
      </c>
      <c r="I238" s="93">
        <v>0</v>
      </c>
      <c r="J238" s="94">
        <v>0</v>
      </c>
    </row>
    <row r="239" spans="1:10" outlineLevel="4" x14ac:dyDescent="0.25">
      <c r="A239" s="89" t="s">
        <v>891</v>
      </c>
      <c r="B239" s="90" t="s">
        <v>1069</v>
      </c>
      <c r="C239" s="90" t="s">
        <v>1067</v>
      </c>
      <c r="D239" s="90" t="s">
        <v>33</v>
      </c>
      <c r="E239" s="91">
        <v>20.65</v>
      </c>
      <c r="F239" s="91">
        <v>0</v>
      </c>
      <c r="G239" s="92">
        <f t="shared" si="6"/>
        <v>0</v>
      </c>
      <c r="H239" s="93">
        <v>20.65</v>
      </c>
      <c r="I239" s="93">
        <v>0</v>
      </c>
      <c r="J239" s="94">
        <v>0</v>
      </c>
    </row>
    <row r="240" spans="1:10" ht="51" outlineLevel="2" x14ac:dyDescent="0.25">
      <c r="A240" s="89" t="s">
        <v>1070</v>
      </c>
      <c r="B240" s="90"/>
      <c r="C240" s="90" t="s">
        <v>1071</v>
      </c>
      <c r="D240" s="90"/>
      <c r="E240" s="91">
        <f>E241</f>
        <v>15</v>
      </c>
      <c r="F240" s="91">
        <f>F241</f>
        <v>2.74</v>
      </c>
      <c r="G240" s="92">
        <f t="shared" si="6"/>
        <v>0.18266666666666667</v>
      </c>
      <c r="H240" s="93">
        <v>15</v>
      </c>
      <c r="I240" s="93">
        <v>2.7352799999999999</v>
      </c>
      <c r="J240" s="94">
        <v>0.18235199999999999</v>
      </c>
    </row>
    <row r="241" spans="1:10" outlineLevel="3" x14ac:dyDescent="0.25">
      <c r="A241" s="89" t="s">
        <v>1068</v>
      </c>
      <c r="B241" s="90" t="s">
        <v>1069</v>
      </c>
      <c r="C241" s="90" t="s">
        <v>1071</v>
      </c>
      <c r="D241" s="90"/>
      <c r="E241" s="91">
        <f>E242</f>
        <v>15</v>
      </c>
      <c r="F241" s="91">
        <f>F242</f>
        <v>2.74</v>
      </c>
      <c r="G241" s="92">
        <f t="shared" si="6"/>
        <v>0.18266666666666667</v>
      </c>
      <c r="H241" s="93">
        <v>15</v>
      </c>
      <c r="I241" s="93">
        <v>2.7352799999999999</v>
      </c>
      <c r="J241" s="94">
        <v>0.18235199999999999</v>
      </c>
    </row>
    <row r="242" spans="1:10" outlineLevel="4" x14ac:dyDescent="0.25">
      <c r="A242" s="89" t="s">
        <v>891</v>
      </c>
      <c r="B242" s="90" t="s">
        <v>1069</v>
      </c>
      <c r="C242" s="90" t="s">
        <v>1071</v>
      </c>
      <c r="D242" s="90" t="s">
        <v>33</v>
      </c>
      <c r="E242" s="91">
        <v>15</v>
      </c>
      <c r="F242" s="91">
        <v>2.74</v>
      </c>
      <c r="G242" s="92">
        <f t="shared" si="6"/>
        <v>0.18266666666666667</v>
      </c>
      <c r="H242" s="93">
        <v>15</v>
      </c>
      <c r="I242" s="93">
        <v>2.7352799999999999</v>
      </c>
      <c r="J242" s="94">
        <v>0.18235199999999999</v>
      </c>
    </row>
    <row r="243" spans="1:10" ht="76.5" outlineLevel="2" x14ac:dyDescent="0.25">
      <c r="A243" s="89" t="s">
        <v>1072</v>
      </c>
      <c r="B243" s="90"/>
      <c r="C243" s="90" t="s">
        <v>1073</v>
      </c>
      <c r="D243" s="90"/>
      <c r="E243" s="91">
        <f>E244</f>
        <v>1000</v>
      </c>
      <c r="F243" s="91">
        <f>F244</f>
        <v>0</v>
      </c>
      <c r="G243" s="92">
        <f t="shared" si="6"/>
        <v>0</v>
      </c>
      <c r="H243" s="93">
        <v>1000</v>
      </c>
      <c r="I243" s="93">
        <v>0</v>
      </c>
      <c r="J243" s="94">
        <v>0</v>
      </c>
    </row>
    <row r="244" spans="1:10" outlineLevel="3" x14ac:dyDescent="0.25">
      <c r="A244" s="89" t="s">
        <v>1068</v>
      </c>
      <c r="B244" s="90" t="s">
        <v>1069</v>
      </c>
      <c r="C244" s="90" t="s">
        <v>1073</v>
      </c>
      <c r="D244" s="90"/>
      <c r="E244" s="91">
        <f>E245</f>
        <v>1000</v>
      </c>
      <c r="F244" s="91">
        <f>F245</f>
        <v>0</v>
      </c>
      <c r="G244" s="92">
        <f t="shared" si="6"/>
        <v>0</v>
      </c>
      <c r="H244" s="93">
        <v>1000</v>
      </c>
      <c r="I244" s="93">
        <v>0</v>
      </c>
      <c r="J244" s="94">
        <v>0</v>
      </c>
    </row>
    <row r="245" spans="1:10" ht="38.25" outlineLevel="4" x14ac:dyDescent="0.25">
      <c r="A245" s="89" t="s">
        <v>931</v>
      </c>
      <c r="B245" s="90" t="s">
        <v>1069</v>
      </c>
      <c r="C245" s="90" t="s">
        <v>1073</v>
      </c>
      <c r="D245" s="90" t="s">
        <v>932</v>
      </c>
      <c r="E245" s="91">
        <v>1000</v>
      </c>
      <c r="F245" s="91">
        <v>0</v>
      </c>
      <c r="G245" s="92">
        <f t="shared" si="6"/>
        <v>0</v>
      </c>
      <c r="H245" s="93">
        <v>1000</v>
      </c>
      <c r="I245" s="93">
        <v>0</v>
      </c>
      <c r="J245" s="94">
        <v>0</v>
      </c>
    </row>
    <row r="246" spans="1:10" ht="114.75" outlineLevel="1" x14ac:dyDescent="0.25">
      <c r="A246" s="89" t="s">
        <v>1074</v>
      </c>
      <c r="B246" s="90"/>
      <c r="C246" s="90" t="s">
        <v>1075</v>
      </c>
      <c r="D246" s="90"/>
      <c r="E246" s="91">
        <f>E247+E250+E253+E259</f>
        <v>9989.84</v>
      </c>
      <c r="F246" s="91">
        <f>F247+F250+F253+F259</f>
        <v>9337.2199999999993</v>
      </c>
      <c r="G246" s="92">
        <f t="shared" si="6"/>
        <v>0.93467162637239432</v>
      </c>
      <c r="H246" s="93">
        <v>9989.8359999999993</v>
      </c>
      <c r="I246" s="93">
        <v>9337.2194</v>
      </c>
      <c r="J246" s="94">
        <v>0.93467194056038561</v>
      </c>
    </row>
    <row r="247" spans="1:10" ht="38.25" outlineLevel="2" x14ac:dyDescent="0.25">
      <c r="A247" s="89" t="s">
        <v>1076</v>
      </c>
      <c r="B247" s="90"/>
      <c r="C247" s="90" t="s">
        <v>1077</v>
      </c>
      <c r="D247" s="90"/>
      <c r="E247" s="91">
        <f>E248</f>
        <v>113.14</v>
      </c>
      <c r="F247" s="91">
        <f>F248</f>
        <v>113.14</v>
      </c>
      <c r="G247" s="92">
        <f t="shared" si="6"/>
        <v>1</v>
      </c>
      <c r="H247" s="93">
        <v>113.137</v>
      </c>
      <c r="I247" s="93">
        <v>113.137</v>
      </c>
      <c r="J247" s="94">
        <v>1</v>
      </c>
    </row>
    <row r="248" spans="1:10" outlineLevel="3" x14ac:dyDescent="0.25">
      <c r="A248" s="89" t="s">
        <v>1068</v>
      </c>
      <c r="B248" s="90" t="s">
        <v>1069</v>
      </c>
      <c r="C248" s="90" t="s">
        <v>1077</v>
      </c>
      <c r="D248" s="90"/>
      <c r="E248" s="91">
        <f>E249</f>
        <v>113.14</v>
      </c>
      <c r="F248" s="91">
        <f>F249</f>
        <v>113.14</v>
      </c>
      <c r="G248" s="92">
        <f t="shared" si="6"/>
        <v>1</v>
      </c>
      <c r="H248" s="93">
        <v>113.137</v>
      </c>
      <c r="I248" s="93">
        <v>113.137</v>
      </c>
      <c r="J248" s="94">
        <v>1</v>
      </c>
    </row>
    <row r="249" spans="1:10" outlineLevel="4" x14ac:dyDescent="0.25">
      <c r="A249" s="89" t="s">
        <v>889</v>
      </c>
      <c r="B249" s="90" t="s">
        <v>1069</v>
      </c>
      <c r="C249" s="90" t="s">
        <v>1077</v>
      </c>
      <c r="D249" s="90" t="s">
        <v>890</v>
      </c>
      <c r="E249" s="91">
        <v>113.14</v>
      </c>
      <c r="F249" s="91">
        <v>113.14</v>
      </c>
      <c r="G249" s="92">
        <f t="shared" si="6"/>
        <v>1</v>
      </c>
      <c r="H249" s="93">
        <v>113.137</v>
      </c>
      <c r="I249" s="93">
        <v>113.137</v>
      </c>
      <c r="J249" s="94">
        <v>1</v>
      </c>
    </row>
    <row r="250" spans="1:10" ht="51" outlineLevel="2" x14ac:dyDescent="0.25">
      <c r="A250" s="89" t="s">
        <v>1078</v>
      </c>
      <c r="B250" s="90"/>
      <c r="C250" s="90" t="s">
        <v>1079</v>
      </c>
      <c r="D250" s="90"/>
      <c r="E250" s="91">
        <f>E251</f>
        <v>2809.08</v>
      </c>
      <c r="F250" s="91">
        <f>F251</f>
        <v>2809.08</v>
      </c>
      <c r="G250" s="92">
        <f t="shared" si="6"/>
        <v>1</v>
      </c>
      <c r="H250" s="93">
        <v>2809.0819999999999</v>
      </c>
      <c r="I250" s="93">
        <v>2809.0819999999999</v>
      </c>
      <c r="J250" s="94">
        <v>1</v>
      </c>
    </row>
    <row r="251" spans="1:10" outlineLevel="3" x14ac:dyDescent="0.25">
      <c r="A251" s="89" t="s">
        <v>1068</v>
      </c>
      <c r="B251" s="90" t="s">
        <v>1069</v>
      </c>
      <c r="C251" s="90" t="s">
        <v>1079</v>
      </c>
      <c r="D251" s="90"/>
      <c r="E251" s="91">
        <f>E252</f>
        <v>2809.08</v>
      </c>
      <c r="F251" s="91">
        <f>F252</f>
        <v>2809.08</v>
      </c>
      <c r="G251" s="92">
        <f t="shared" si="6"/>
        <v>1</v>
      </c>
      <c r="H251" s="93">
        <v>2809.0819999999999</v>
      </c>
      <c r="I251" s="93">
        <v>2809.0819999999999</v>
      </c>
      <c r="J251" s="94">
        <v>1</v>
      </c>
    </row>
    <row r="252" spans="1:10" outlineLevel="4" x14ac:dyDescent="0.25">
      <c r="A252" s="89" t="s">
        <v>889</v>
      </c>
      <c r="B252" s="90" t="s">
        <v>1069</v>
      </c>
      <c r="C252" s="90" t="s">
        <v>1079</v>
      </c>
      <c r="D252" s="90" t="s">
        <v>890</v>
      </c>
      <c r="E252" s="91">
        <v>2809.08</v>
      </c>
      <c r="F252" s="91">
        <v>2809.08</v>
      </c>
      <c r="G252" s="92">
        <f t="shared" si="6"/>
        <v>1</v>
      </c>
      <c r="H252" s="93">
        <v>2809.0819999999999</v>
      </c>
      <c r="I252" s="93">
        <v>2809.0819999999999</v>
      </c>
      <c r="J252" s="94">
        <v>1</v>
      </c>
    </row>
    <row r="253" spans="1:10" ht="38.25" outlineLevel="2" x14ac:dyDescent="0.25">
      <c r="A253" s="89" t="s">
        <v>1080</v>
      </c>
      <c r="B253" s="90"/>
      <c r="C253" s="90" t="s">
        <v>1081</v>
      </c>
      <c r="D253" s="90"/>
      <c r="E253" s="91">
        <f>E254</f>
        <v>7009.22</v>
      </c>
      <c r="F253" s="91">
        <f>F254</f>
        <v>6356.6</v>
      </c>
      <c r="G253" s="92">
        <f t="shared" si="6"/>
        <v>0.90689120900756437</v>
      </c>
      <c r="H253" s="93">
        <v>7009.2179999999998</v>
      </c>
      <c r="I253" s="93">
        <v>6356.6013999999996</v>
      </c>
      <c r="J253" s="94">
        <v>0.90689166751554884</v>
      </c>
    </row>
    <row r="254" spans="1:10" outlineLevel="3" x14ac:dyDescent="0.25">
      <c r="A254" s="89" t="s">
        <v>1068</v>
      </c>
      <c r="B254" s="90" t="s">
        <v>1069</v>
      </c>
      <c r="C254" s="90" t="s">
        <v>1081</v>
      </c>
      <c r="D254" s="90"/>
      <c r="E254" s="91">
        <f>E255+E256+E257+E258</f>
        <v>7009.22</v>
      </c>
      <c r="F254" s="91">
        <f>F255+F256+F257+F258</f>
        <v>6356.6</v>
      </c>
      <c r="G254" s="92">
        <f t="shared" si="6"/>
        <v>0.90689120900756437</v>
      </c>
      <c r="H254" s="93">
        <v>7009.2179999999998</v>
      </c>
      <c r="I254" s="93">
        <v>6356.6013999999996</v>
      </c>
      <c r="J254" s="94">
        <v>0.90689166751554884</v>
      </c>
    </row>
    <row r="255" spans="1:10" ht="38.25" outlineLevel="4" x14ac:dyDescent="0.25">
      <c r="A255" s="89" t="s">
        <v>931</v>
      </c>
      <c r="B255" s="90" t="s">
        <v>1069</v>
      </c>
      <c r="C255" s="90" t="s">
        <v>1081</v>
      </c>
      <c r="D255" s="90" t="s">
        <v>932</v>
      </c>
      <c r="E255" s="91">
        <v>206.7</v>
      </c>
      <c r="F255" s="91">
        <v>168.23</v>
      </c>
      <c r="G255" s="92">
        <f t="shared" si="6"/>
        <v>0.81388485728108373</v>
      </c>
      <c r="H255" s="93">
        <v>206.7</v>
      </c>
      <c r="I255" s="93">
        <v>168.2396</v>
      </c>
      <c r="J255" s="94">
        <v>0.81393130140299952</v>
      </c>
    </row>
    <row r="256" spans="1:10" outlineLevel="4" x14ac:dyDescent="0.25">
      <c r="A256" s="89" t="s">
        <v>889</v>
      </c>
      <c r="B256" s="90" t="s">
        <v>1069</v>
      </c>
      <c r="C256" s="90" t="s">
        <v>1081</v>
      </c>
      <c r="D256" s="90" t="s">
        <v>890</v>
      </c>
      <c r="E256" s="91">
        <v>4562.97</v>
      </c>
      <c r="F256" s="91">
        <v>3971.35</v>
      </c>
      <c r="G256" s="92">
        <f t="shared" si="6"/>
        <v>0.87034321943821669</v>
      </c>
      <c r="H256" s="93">
        <v>4562.9679999999998</v>
      </c>
      <c r="I256" s="93">
        <v>3971.3467999999998</v>
      </c>
      <c r="J256" s="94">
        <v>0.87034289962147449</v>
      </c>
    </row>
    <row r="257" spans="1:10" outlineLevel="4" x14ac:dyDescent="0.25">
      <c r="A257" s="89" t="s">
        <v>891</v>
      </c>
      <c r="B257" s="90" t="s">
        <v>1069</v>
      </c>
      <c r="C257" s="90" t="s">
        <v>1081</v>
      </c>
      <c r="D257" s="90" t="s">
        <v>33</v>
      </c>
      <c r="E257" s="91">
        <v>1639.55</v>
      </c>
      <c r="F257" s="91">
        <v>1617.02</v>
      </c>
      <c r="G257" s="92">
        <f t="shared" si="6"/>
        <v>0.98625842456771673</v>
      </c>
      <c r="H257" s="93">
        <v>1639.55</v>
      </c>
      <c r="I257" s="93">
        <v>1617.0150000000001</v>
      </c>
      <c r="J257" s="94">
        <v>0.98625537495044369</v>
      </c>
    </row>
    <row r="258" spans="1:10" ht="63.75" outlineLevel="4" x14ac:dyDescent="0.25">
      <c r="A258" s="89" t="s">
        <v>921</v>
      </c>
      <c r="B258" s="90" t="s">
        <v>1069</v>
      </c>
      <c r="C258" s="90" t="s">
        <v>1081</v>
      </c>
      <c r="D258" s="90" t="s">
        <v>922</v>
      </c>
      <c r="E258" s="91">
        <v>600</v>
      </c>
      <c r="F258" s="91">
        <v>600</v>
      </c>
      <c r="G258" s="92">
        <f t="shared" si="6"/>
        <v>1</v>
      </c>
      <c r="H258" s="93">
        <v>600</v>
      </c>
      <c r="I258" s="93">
        <v>600</v>
      </c>
      <c r="J258" s="94">
        <v>1</v>
      </c>
    </row>
    <row r="259" spans="1:10" ht="51" outlineLevel="2" x14ac:dyDescent="0.25">
      <c r="A259" s="89" t="s">
        <v>1082</v>
      </c>
      <c r="B259" s="90"/>
      <c r="C259" s="90" t="s">
        <v>1083</v>
      </c>
      <c r="D259" s="90"/>
      <c r="E259" s="91">
        <f>E260</f>
        <v>58.4</v>
      </c>
      <c r="F259" s="91">
        <f>F260</f>
        <v>58.4</v>
      </c>
      <c r="G259" s="92">
        <f t="shared" si="6"/>
        <v>1</v>
      </c>
      <c r="H259" s="93">
        <v>58.399000000000001</v>
      </c>
      <c r="I259" s="93">
        <v>58.399000000000001</v>
      </c>
      <c r="J259" s="94">
        <v>1</v>
      </c>
    </row>
    <row r="260" spans="1:10" outlineLevel="3" x14ac:dyDescent="0.25">
      <c r="A260" s="89" t="s">
        <v>1068</v>
      </c>
      <c r="B260" s="90" t="s">
        <v>1069</v>
      </c>
      <c r="C260" s="90" t="s">
        <v>1083</v>
      </c>
      <c r="D260" s="90"/>
      <c r="E260" s="91">
        <f>E261</f>
        <v>58.4</v>
      </c>
      <c r="F260" s="91">
        <f>F261</f>
        <v>58.4</v>
      </c>
      <c r="G260" s="92">
        <f t="shared" si="6"/>
        <v>1</v>
      </c>
      <c r="H260" s="93">
        <v>58.399000000000001</v>
      </c>
      <c r="I260" s="93">
        <v>58.399000000000001</v>
      </c>
      <c r="J260" s="94">
        <v>1</v>
      </c>
    </row>
    <row r="261" spans="1:10" outlineLevel="4" x14ac:dyDescent="0.25">
      <c r="A261" s="89" t="s">
        <v>889</v>
      </c>
      <c r="B261" s="90" t="s">
        <v>1069</v>
      </c>
      <c r="C261" s="90" t="s">
        <v>1083</v>
      </c>
      <c r="D261" s="90" t="s">
        <v>890</v>
      </c>
      <c r="E261" s="91">
        <v>58.4</v>
      </c>
      <c r="F261" s="91">
        <v>58.4</v>
      </c>
      <c r="G261" s="92">
        <f t="shared" si="6"/>
        <v>1</v>
      </c>
      <c r="H261" s="93">
        <v>58.399000000000001</v>
      </c>
      <c r="I261" s="93">
        <v>58.399000000000001</v>
      </c>
      <c r="J261" s="94">
        <v>1</v>
      </c>
    </row>
    <row r="262" spans="1:10" ht="38.25" outlineLevel="1" x14ac:dyDescent="0.25">
      <c r="A262" s="89" t="s">
        <v>1084</v>
      </c>
      <c r="B262" s="90"/>
      <c r="C262" s="90" t="s">
        <v>1085</v>
      </c>
      <c r="D262" s="90"/>
      <c r="E262" s="91">
        <f>E263+E266</f>
        <v>5722.7</v>
      </c>
      <c r="F262" s="91">
        <f>F263+F266</f>
        <v>5722.7</v>
      </c>
      <c r="G262" s="92">
        <f t="shared" si="6"/>
        <v>1</v>
      </c>
      <c r="H262" s="93">
        <v>5722.7</v>
      </c>
      <c r="I262" s="93">
        <v>5722.7</v>
      </c>
      <c r="J262" s="94">
        <v>1</v>
      </c>
    </row>
    <row r="263" spans="1:10" ht="63.75" outlineLevel="2" x14ac:dyDescent="0.25">
      <c r="A263" s="89" t="s">
        <v>1086</v>
      </c>
      <c r="B263" s="90"/>
      <c r="C263" s="90" t="s">
        <v>1087</v>
      </c>
      <c r="D263" s="90"/>
      <c r="E263" s="91">
        <f>E264</f>
        <v>5698.2</v>
      </c>
      <c r="F263" s="91">
        <f>F264</f>
        <v>5698.2</v>
      </c>
      <c r="G263" s="92">
        <f t="shared" si="6"/>
        <v>1</v>
      </c>
      <c r="H263" s="93">
        <v>5698.2</v>
      </c>
      <c r="I263" s="93">
        <v>5698.2</v>
      </c>
      <c r="J263" s="94">
        <v>1</v>
      </c>
    </row>
    <row r="264" spans="1:10" outlineLevel="3" x14ac:dyDescent="0.25">
      <c r="A264" s="89" t="s">
        <v>1068</v>
      </c>
      <c r="B264" s="90" t="s">
        <v>1069</v>
      </c>
      <c r="C264" s="90" t="s">
        <v>1087</v>
      </c>
      <c r="D264" s="90"/>
      <c r="E264" s="91">
        <f>E265</f>
        <v>5698.2</v>
      </c>
      <c r="F264" s="91">
        <f>F265</f>
        <v>5698.2</v>
      </c>
      <c r="G264" s="92">
        <f t="shared" si="6"/>
        <v>1</v>
      </c>
      <c r="H264" s="93">
        <v>5698.2</v>
      </c>
      <c r="I264" s="93">
        <v>5698.2</v>
      </c>
      <c r="J264" s="94">
        <v>1</v>
      </c>
    </row>
    <row r="265" spans="1:10" outlineLevel="4" x14ac:dyDescent="0.25">
      <c r="A265" s="89" t="s">
        <v>889</v>
      </c>
      <c r="B265" s="90" t="s">
        <v>1069</v>
      </c>
      <c r="C265" s="90" t="s">
        <v>1087</v>
      </c>
      <c r="D265" s="90" t="s">
        <v>890</v>
      </c>
      <c r="E265" s="91">
        <v>5698.2</v>
      </c>
      <c r="F265" s="91">
        <v>5698.2</v>
      </c>
      <c r="G265" s="92">
        <f t="shared" si="6"/>
        <v>1</v>
      </c>
      <c r="H265" s="93">
        <v>5698.2</v>
      </c>
      <c r="I265" s="93">
        <v>5698.2</v>
      </c>
      <c r="J265" s="94">
        <v>1</v>
      </c>
    </row>
    <row r="266" spans="1:10" ht="25.5" outlineLevel="2" x14ac:dyDescent="0.25">
      <c r="A266" s="89" t="s">
        <v>1088</v>
      </c>
      <c r="B266" s="90"/>
      <c r="C266" s="90" t="s">
        <v>1089</v>
      </c>
      <c r="D266" s="90"/>
      <c r="E266" s="91">
        <f>E267</f>
        <v>24.5</v>
      </c>
      <c r="F266" s="91">
        <f>F267</f>
        <v>24.5</v>
      </c>
      <c r="G266" s="92">
        <f t="shared" si="6"/>
        <v>1</v>
      </c>
      <c r="H266" s="93">
        <v>24.5</v>
      </c>
      <c r="I266" s="93">
        <v>24.5</v>
      </c>
      <c r="J266" s="94">
        <v>1</v>
      </c>
    </row>
    <row r="267" spans="1:10" outlineLevel="3" x14ac:dyDescent="0.25">
      <c r="A267" s="89" t="s">
        <v>1068</v>
      </c>
      <c r="B267" s="90" t="s">
        <v>1069</v>
      </c>
      <c r="C267" s="90" t="s">
        <v>1089</v>
      </c>
      <c r="D267" s="90"/>
      <c r="E267" s="91">
        <f>E268</f>
        <v>24.5</v>
      </c>
      <c r="F267" s="91">
        <f>F268</f>
        <v>24.5</v>
      </c>
      <c r="G267" s="92">
        <f t="shared" si="6"/>
        <v>1</v>
      </c>
      <c r="H267" s="93">
        <v>24.5</v>
      </c>
      <c r="I267" s="93">
        <v>24.5</v>
      </c>
      <c r="J267" s="94">
        <v>1</v>
      </c>
    </row>
    <row r="268" spans="1:10" outlineLevel="4" x14ac:dyDescent="0.25">
      <c r="A268" s="89" t="s">
        <v>889</v>
      </c>
      <c r="B268" s="90" t="s">
        <v>1069</v>
      </c>
      <c r="C268" s="90" t="s">
        <v>1089</v>
      </c>
      <c r="D268" s="90" t="s">
        <v>890</v>
      </c>
      <c r="E268" s="91">
        <v>24.5</v>
      </c>
      <c r="F268" s="91">
        <v>24.5</v>
      </c>
      <c r="G268" s="92">
        <f t="shared" ref="G268:G331" si="9">F268/E268</f>
        <v>1</v>
      </c>
      <c r="H268" s="93">
        <v>24.5</v>
      </c>
      <c r="I268" s="93">
        <v>24.5</v>
      </c>
      <c r="J268" s="94">
        <v>1</v>
      </c>
    </row>
    <row r="269" spans="1:10" ht="63.75" outlineLevel="1" x14ac:dyDescent="0.25">
      <c r="A269" s="89" t="s">
        <v>1090</v>
      </c>
      <c r="B269" s="90"/>
      <c r="C269" s="90" t="s">
        <v>1091</v>
      </c>
      <c r="D269" s="90"/>
      <c r="E269" s="91">
        <f>E270+E273+E278+E281+E284+E287</f>
        <v>23716.36</v>
      </c>
      <c r="F269" s="91">
        <f>F270+F273+F278+F281+F284+F287</f>
        <v>23527.11</v>
      </c>
      <c r="G269" s="92">
        <f t="shared" si="9"/>
        <v>0.9920202762987238</v>
      </c>
      <c r="H269" s="93">
        <v>23716.356199999998</v>
      </c>
      <c r="I269" s="93">
        <v>23527.099549999999</v>
      </c>
      <c r="J269" s="94">
        <v>0.99201999462295143</v>
      </c>
    </row>
    <row r="270" spans="1:10" ht="63.75" outlineLevel="2" x14ac:dyDescent="0.25">
      <c r="A270" s="89" t="s">
        <v>1092</v>
      </c>
      <c r="B270" s="90"/>
      <c r="C270" s="90" t="s">
        <v>1093</v>
      </c>
      <c r="D270" s="90"/>
      <c r="E270" s="91">
        <f>E271</f>
        <v>23133.16</v>
      </c>
      <c r="F270" s="91">
        <f>F271</f>
        <v>23133.16</v>
      </c>
      <c r="G270" s="92">
        <f t="shared" si="9"/>
        <v>1</v>
      </c>
      <c r="H270" s="93">
        <v>23133.156999999999</v>
      </c>
      <c r="I270" s="93">
        <v>23133.156999999999</v>
      </c>
      <c r="J270" s="94">
        <v>1</v>
      </c>
    </row>
    <row r="271" spans="1:10" outlineLevel="3" x14ac:dyDescent="0.25">
      <c r="A271" s="89" t="s">
        <v>894</v>
      </c>
      <c r="B271" s="90" t="s">
        <v>895</v>
      </c>
      <c r="C271" s="90" t="s">
        <v>1093</v>
      </c>
      <c r="D271" s="90"/>
      <c r="E271" s="91">
        <f>E272</f>
        <v>23133.16</v>
      </c>
      <c r="F271" s="91">
        <f>F272</f>
        <v>23133.16</v>
      </c>
      <c r="G271" s="92">
        <f t="shared" si="9"/>
        <v>1</v>
      </c>
      <c r="H271" s="93">
        <v>23133.156999999999</v>
      </c>
      <c r="I271" s="93">
        <v>23133.156999999999</v>
      </c>
      <c r="J271" s="94">
        <v>1</v>
      </c>
    </row>
    <row r="272" spans="1:10" outlineLevel="4" x14ac:dyDescent="0.25">
      <c r="A272" s="89" t="s">
        <v>889</v>
      </c>
      <c r="B272" s="90" t="s">
        <v>895</v>
      </c>
      <c r="C272" s="90" t="s">
        <v>1093</v>
      </c>
      <c r="D272" s="90" t="s">
        <v>890</v>
      </c>
      <c r="E272" s="91">
        <v>23133.16</v>
      </c>
      <c r="F272" s="91">
        <v>23133.16</v>
      </c>
      <c r="G272" s="92">
        <f t="shared" si="9"/>
        <v>1</v>
      </c>
      <c r="H272" s="93">
        <v>23133.156999999999</v>
      </c>
      <c r="I272" s="93">
        <v>23133.156999999999</v>
      </c>
      <c r="J272" s="94">
        <v>1</v>
      </c>
    </row>
    <row r="273" spans="1:10" ht="25.5" outlineLevel="2" x14ac:dyDescent="0.25">
      <c r="A273" s="89" t="s">
        <v>1094</v>
      </c>
      <c r="B273" s="90"/>
      <c r="C273" s="90" t="s">
        <v>1095</v>
      </c>
      <c r="D273" s="90"/>
      <c r="E273" s="91">
        <f>E274+E276</f>
        <v>278.7</v>
      </c>
      <c r="F273" s="91">
        <f>F274+F276</f>
        <v>274.95999999999998</v>
      </c>
      <c r="G273" s="92">
        <f t="shared" si="9"/>
        <v>0.9865805525654826</v>
      </c>
      <c r="H273" s="93">
        <v>278.7</v>
      </c>
      <c r="I273" s="93">
        <v>274.95600000000002</v>
      </c>
      <c r="J273" s="94">
        <v>0.98656620021528529</v>
      </c>
    </row>
    <row r="274" spans="1:10" outlineLevel="3" x14ac:dyDescent="0.25">
      <c r="A274" s="89" t="s">
        <v>894</v>
      </c>
      <c r="B274" s="90" t="s">
        <v>895</v>
      </c>
      <c r="C274" s="90" t="s">
        <v>1095</v>
      </c>
      <c r="D274" s="90"/>
      <c r="E274" s="91">
        <f>E275</f>
        <v>220</v>
      </c>
      <c r="F274" s="91">
        <f>F275</f>
        <v>217.6</v>
      </c>
      <c r="G274" s="92">
        <f t="shared" si="9"/>
        <v>0.98909090909090902</v>
      </c>
      <c r="H274" s="93">
        <v>220</v>
      </c>
      <c r="I274" s="93">
        <v>217.596</v>
      </c>
      <c r="J274" s="94">
        <v>0.98907272727272733</v>
      </c>
    </row>
    <row r="275" spans="1:10" outlineLevel="4" x14ac:dyDescent="0.25">
      <c r="A275" s="89" t="s">
        <v>889</v>
      </c>
      <c r="B275" s="90" t="s">
        <v>895</v>
      </c>
      <c r="C275" s="90" t="s">
        <v>1095</v>
      </c>
      <c r="D275" s="90" t="s">
        <v>890</v>
      </c>
      <c r="E275" s="91">
        <v>220</v>
      </c>
      <c r="F275" s="91">
        <v>217.6</v>
      </c>
      <c r="G275" s="92">
        <f t="shared" si="9"/>
        <v>0.98909090909090902</v>
      </c>
      <c r="H275" s="93">
        <v>220</v>
      </c>
      <c r="I275" s="93">
        <v>217.596</v>
      </c>
      <c r="J275" s="94">
        <v>0.98907272727272733</v>
      </c>
    </row>
    <row r="276" spans="1:10" outlineLevel="3" x14ac:dyDescent="0.25">
      <c r="A276" s="89" t="s">
        <v>1068</v>
      </c>
      <c r="B276" s="90" t="s">
        <v>1069</v>
      </c>
      <c r="C276" s="90" t="s">
        <v>1095</v>
      </c>
      <c r="D276" s="90"/>
      <c r="E276" s="91">
        <f>E277</f>
        <v>58.7</v>
      </c>
      <c r="F276" s="91">
        <f>F277</f>
        <v>57.36</v>
      </c>
      <c r="G276" s="92">
        <f t="shared" si="9"/>
        <v>0.97717206132879042</v>
      </c>
      <c r="H276" s="93">
        <v>58.7</v>
      </c>
      <c r="I276" s="93">
        <v>57.36</v>
      </c>
      <c r="J276" s="94">
        <v>0.97717206132879042</v>
      </c>
    </row>
    <row r="277" spans="1:10" outlineLevel="4" x14ac:dyDescent="0.25">
      <c r="A277" s="89" t="s">
        <v>889</v>
      </c>
      <c r="B277" s="90" t="s">
        <v>1069</v>
      </c>
      <c r="C277" s="90" t="s">
        <v>1095</v>
      </c>
      <c r="D277" s="90" t="s">
        <v>890</v>
      </c>
      <c r="E277" s="91">
        <v>58.7</v>
      </c>
      <c r="F277" s="91">
        <v>57.36</v>
      </c>
      <c r="G277" s="92">
        <f t="shared" si="9"/>
        <v>0.97717206132879042</v>
      </c>
      <c r="H277" s="93">
        <v>58.7</v>
      </c>
      <c r="I277" s="93">
        <v>57.36</v>
      </c>
      <c r="J277" s="94">
        <v>0.97717206132879042</v>
      </c>
    </row>
    <row r="278" spans="1:10" ht="25.5" outlineLevel="2" x14ac:dyDescent="0.25">
      <c r="A278" s="89" t="s">
        <v>1096</v>
      </c>
      <c r="B278" s="90"/>
      <c r="C278" s="90" t="s">
        <v>1097</v>
      </c>
      <c r="D278" s="90"/>
      <c r="E278" s="91">
        <f>E279</f>
        <v>135.6</v>
      </c>
      <c r="F278" s="91">
        <f>F279</f>
        <v>50.11</v>
      </c>
      <c r="G278" s="92">
        <f t="shared" si="9"/>
        <v>0.36954277286135695</v>
      </c>
      <c r="H278" s="93">
        <v>135.5992</v>
      </c>
      <c r="I278" s="93">
        <v>50.11</v>
      </c>
      <c r="J278" s="94">
        <v>0.36954495306756974</v>
      </c>
    </row>
    <row r="279" spans="1:10" outlineLevel="3" x14ac:dyDescent="0.25">
      <c r="A279" s="89" t="s">
        <v>894</v>
      </c>
      <c r="B279" s="90" t="s">
        <v>895</v>
      </c>
      <c r="C279" s="90" t="s">
        <v>1097</v>
      </c>
      <c r="D279" s="90"/>
      <c r="E279" s="91">
        <f>E280</f>
        <v>135.6</v>
      </c>
      <c r="F279" s="91">
        <f>F280</f>
        <v>50.11</v>
      </c>
      <c r="G279" s="92">
        <f t="shared" si="9"/>
        <v>0.36954277286135695</v>
      </c>
      <c r="H279" s="93">
        <v>135.5992</v>
      </c>
      <c r="I279" s="93">
        <v>50.11</v>
      </c>
      <c r="J279" s="94">
        <v>0.36954495306756974</v>
      </c>
    </row>
    <row r="280" spans="1:10" outlineLevel="4" x14ac:dyDescent="0.25">
      <c r="A280" s="89" t="s">
        <v>889</v>
      </c>
      <c r="B280" s="90" t="s">
        <v>895</v>
      </c>
      <c r="C280" s="90" t="s">
        <v>1097</v>
      </c>
      <c r="D280" s="90" t="s">
        <v>890</v>
      </c>
      <c r="E280" s="91">
        <v>135.6</v>
      </c>
      <c r="F280" s="91">
        <v>50.11</v>
      </c>
      <c r="G280" s="92">
        <f t="shared" si="9"/>
        <v>0.36954277286135695</v>
      </c>
      <c r="H280" s="93">
        <v>135.5992</v>
      </c>
      <c r="I280" s="93">
        <v>50.11</v>
      </c>
      <c r="J280" s="94">
        <v>0.36954495306756974</v>
      </c>
    </row>
    <row r="281" spans="1:10" ht="38.25" outlineLevel="2" x14ac:dyDescent="0.25">
      <c r="A281" s="89" t="s">
        <v>1098</v>
      </c>
      <c r="B281" s="90"/>
      <c r="C281" s="90" t="s">
        <v>1099</v>
      </c>
      <c r="D281" s="90"/>
      <c r="E281" s="91">
        <f>E282</f>
        <v>40</v>
      </c>
      <c r="F281" s="91">
        <f>F282</f>
        <v>24.43</v>
      </c>
      <c r="G281" s="92">
        <f t="shared" si="9"/>
        <v>0.61075000000000002</v>
      </c>
      <c r="H281" s="93">
        <v>40</v>
      </c>
      <c r="I281" s="93">
        <v>24.426549999999999</v>
      </c>
      <c r="J281" s="94">
        <v>0.61066374999999995</v>
      </c>
    </row>
    <row r="282" spans="1:10" outlineLevel="3" x14ac:dyDescent="0.25">
      <c r="A282" s="89" t="s">
        <v>894</v>
      </c>
      <c r="B282" s="90" t="s">
        <v>895</v>
      </c>
      <c r="C282" s="90" t="s">
        <v>1099</v>
      </c>
      <c r="D282" s="90"/>
      <c r="E282" s="91">
        <f>E283</f>
        <v>40</v>
      </c>
      <c r="F282" s="91">
        <f>F283</f>
        <v>24.43</v>
      </c>
      <c r="G282" s="92">
        <f t="shared" si="9"/>
        <v>0.61075000000000002</v>
      </c>
      <c r="H282" s="93">
        <v>40</v>
      </c>
      <c r="I282" s="93">
        <v>24.426549999999999</v>
      </c>
      <c r="J282" s="94">
        <v>0.61066374999999995</v>
      </c>
    </row>
    <row r="283" spans="1:10" outlineLevel="4" x14ac:dyDescent="0.25">
      <c r="A283" s="89" t="s">
        <v>889</v>
      </c>
      <c r="B283" s="90" t="s">
        <v>895</v>
      </c>
      <c r="C283" s="90" t="s">
        <v>1099</v>
      </c>
      <c r="D283" s="90" t="s">
        <v>890</v>
      </c>
      <c r="E283" s="91">
        <v>40</v>
      </c>
      <c r="F283" s="91">
        <v>24.43</v>
      </c>
      <c r="G283" s="92">
        <f t="shared" si="9"/>
        <v>0.61075000000000002</v>
      </c>
      <c r="H283" s="93">
        <v>40</v>
      </c>
      <c r="I283" s="93">
        <v>24.426549999999999</v>
      </c>
      <c r="J283" s="94">
        <v>0.61066374999999995</v>
      </c>
    </row>
    <row r="284" spans="1:10" ht="25.5" outlineLevel="2" x14ac:dyDescent="0.25">
      <c r="A284" s="89" t="s">
        <v>1100</v>
      </c>
      <c r="B284" s="90"/>
      <c r="C284" s="90" t="s">
        <v>1101</v>
      </c>
      <c r="D284" s="90"/>
      <c r="E284" s="91">
        <f>E285</f>
        <v>12</v>
      </c>
      <c r="F284" s="91">
        <f>F285</f>
        <v>0</v>
      </c>
      <c r="G284" s="92">
        <f t="shared" si="9"/>
        <v>0</v>
      </c>
      <c r="H284" s="93">
        <v>12</v>
      </c>
      <c r="I284" s="93">
        <v>0</v>
      </c>
      <c r="J284" s="94">
        <v>0</v>
      </c>
    </row>
    <row r="285" spans="1:10" outlineLevel="3" x14ac:dyDescent="0.25">
      <c r="A285" s="89" t="s">
        <v>1068</v>
      </c>
      <c r="B285" s="90" t="s">
        <v>1069</v>
      </c>
      <c r="C285" s="90" t="s">
        <v>1101</v>
      </c>
      <c r="D285" s="90"/>
      <c r="E285" s="91">
        <f>E286</f>
        <v>12</v>
      </c>
      <c r="F285" s="91">
        <f>F286</f>
        <v>0</v>
      </c>
      <c r="G285" s="92">
        <f t="shared" si="9"/>
        <v>0</v>
      </c>
      <c r="H285" s="93">
        <v>12</v>
      </c>
      <c r="I285" s="93">
        <v>0</v>
      </c>
      <c r="J285" s="94">
        <v>0</v>
      </c>
    </row>
    <row r="286" spans="1:10" outlineLevel="4" x14ac:dyDescent="0.25">
      <c r="A286" s="89" t="s">
        <v>889</v>
      </c>
      <c r="B286" s="90" t="s">
        <v>1069</v>
      </c>
      <c r="C286" s="90" t="s">
        <v>1101</v>
      </c>
      <c r="D286" s="90" t="s">
        <v>890</v>
      </c>
      <c r="E286" s="91">
        <v>12</v>
      </c>
      <c r="F286" s="91">
        <v>0</v>
      </c>
      <c r="G286" s="92">
        <f t="shared" si="9"/>
        <v>0</v>
      </c>
      <c r="H286" s="93">
        <v>12</v>
      </c>
      <c r="I286" s="93">
        <v>0</v>
      </c>
      <c r="J286" s="94">
        <v>0</v>
      </c>
    </row>
    <row r="287" spans="1:10" ht="25.5" outlineLevel="2" x14ac:dyDescent="0.25">
      <c r="A287" s="89" t="s">
        <v>1102</v>
      </c>
      <c r="B287" s="90"/>
      <c r="C287" s="90" t="s">
        <v>1103</v>
      </c>
      <c r="D287" s="90"/>
      <c r="E287" s="91">
        <f>E288</f>
        <v>116.9</v>
      </c>
      <c r="F287" s="91">
        <f>F288</f>
        <v>44.45</v>
      </c>
      <c r="G287" s="92">
        <f t="shared" si="9"/>
        <v>0.38023952095808383</v>
      </c>
      <c r="H287" s="93">
        <v>116.9</v>
      </c>
      <c r="I287" s="93">
        <v>44.45</v>
      </c>
      <c r="J287" s="94">
        <v>0.38023952095808383</v>
      </c>
    </row>
    <row r="288" spans="1:10" ht="25.5" outlineLevel="3" x14ac:dyDescent="0.25">
      <c r="A288" s="89" t="s">
        <v>939</v>
      </c>
      <c r="B288" s="90" t="s">
        <v>940</v>
      </c>
      <c r="C288" s="90" t="s">
        <v>1103</v>
      </c>
      <c r="D288" s="90"/>
      <c r="E288" s="91">
        <f>E289</f>
        <v>116.9</v>
      </c>
      <c r="F288" s="91">
        <f>F289</f>
        <v>44.45</v>
      </c>
      <c r="G288" s="92">
        <f t="shared" si="9"/>
        <v>0.38023952095808383</v>
      </c>
      <c r="H288" s="93">
        <v>116.9</v>
      </c>
      <c r="I288" s="93">
        <v>44.45</v>
      </c>
      <c r="J288" s="94">
        <v>0.38023952095808383</v>
      </c>
    </row>
    <row r="289" spans="1:10" outlineLevel="4" x14ac:dyDescent="0.25">
      <c r="A289" s="89" t="s">
        <v>889</v>
      </c>
      <c r="B289" s="90" t="s">
        <v>940</v>
      </c>
      <c r="C289" s="90" t="s">
        <v>1103</v>
      </c>
      <c r="D289" s="90" t="s">
        <v>890</v>
      </c>
      <c r="E289" s="91">
        <v>116.9</v>
      </c>
      <c r="F289" s="91">
        <v>44.45</v>
      </c>
      <c r="G289" s="92">
        <f t="shared" si="9"/>
        <v>0.38023952095808383</v>
      </c>
      <c r="H289" s="93">
        <v>116.9</v>
      </c>
      <c r="I289" s="93">
        <v>44.45</v>
      </c>
      <c r="J289" s="94">
        <v>0.38023952095808383</v>
      </c>
    </row>
    <row r="290" spans="1:10" outlineLevel="1" x14ac:dyDescent="0.25">
      <c r="A290" s="89" t="s">
        <v>1104</v>
      </c>
      <c r="B290" s="90"/>
      <c r="C290" s="90" t="s">
        <v>1105</v>
      </c>
      <c r="D290" s="90"/>
      <c r="E290" s="91">
        <f t="shared" ref="E290:F292" si="10">E291</f>
        <v>5000</v>
      </c>
      <c r="F290" s="91">
        <f t="shared" si="10"/>
        <v>5000</v>
      </c>
      <c r="G290" s="92">
        <f t="shared" si="9"/>
        <v>1</v>
      </c>
      <c r="H290" s="93">
        <v>5000</v>
      </c>
      <c r="I290" s="93">
        <v>5000</v>
      </c>
      <c r="J290" s="94">
        <v>1</v>
      </c>
    </row>
    <row r="291" spans="1:10" ht="25.5" outlineLevel="2" x14ac:dyDescent="0.25">
      <c r="A291" s="89" t="s">
        <v>1106</v>
      </c>
      <c r="B291" s="90"/>
      <c r="C291" s="90" t="s">
        <v>1107</v>
      </c>
      <c r="D291" s="90"/>
      <c r="E291" s="91">
        <f t="shared" si="10"/>
        <v>5000</v>
      </c>
      <c r="F291" s="91">
        <f t="shared" si="10"/>
        <v>5000</v>
      </c>
      <c r="G291" s="92">
        <f t="shared" si="9"/>
        <v>1</v>
      </c>
      <c r="H291" s="93">
        <v>5000</v>
      </c>
      <c r="I291" s="93">
        <v>5000</v>
      </c>
      <c r="J291" s="94">
        <v>1</v>
      </c>
    </row>
    <row r="292" spans="1:10" outlineLevel="3" x14ac:dyDescent="0.25">
      <c r="A292" s="89" t="s">
        <v>1068</v>
      </c>
      <c r="B292" s="90" t="s">
        <v>1069</v>
      </c>
      <c r="C292" s="90" t="s">
        <v>1107</v>
      </c>
      <c r="D292" s="90"/>
      <c r="E292" s="91">
        <f t="shared" si="10"/>
        <v>5000</v>
      </c>
      <c r="F292" s="91">
        <f t="shared" si="10"/>
        <v>5000</v>
      </c>
      <c r="G292" s="92">
        <f t="shared" si="9"/>
        <v>1</v>
      </c>
      <c r="H292" s="93">
        <v>5000</v>
      </c>
      <c r="I292" s="93">
        <v>5000</v>
      </c>
      <c r="J292" s="94">
        <v>1</v>
      </c>
    </row>
    <row r="293" spans="1:10" outlineLevel="4" x14ac:dyDescent="0.25">
      <c r="A293" s="89" t="s">
        <v>889</v>
      </c>
      <c r="B293" s="90" t="s">
        <v>1069</v>
      </c>
      <c r="C293" s="90" t="s">
        <v>1107</v>
      </c>
      <c r="D293" s="90" t="s">
        <v>890</v>
      </c>
      <c r="E293" s="91">
        <v>5000</v>
      </c>
      <c r="F293" s="91">
        <v>5000</v>
      </c>
      <c r="G293" s="92">
        <f t="shared" si="9"/>
        <v>1</v>
      </c>
      <c r="H293" s="93">
        <v>5000</v>
      </c>
      <c r="I293" s="93">
        <v>5000</v>
      </c>
      <c r="J293" s="94">
        <v>1</v>
      </c>
    </row>
    <row r="294" spans="1:10" ht="51" outlineLevel="1" x14ac:dyDescent="0.25">
      <c r="A294" s="89" t="s">
        <v>1108</v>
      </c>
      <c r="B294" s="90"/>
      <c r="C294" s="90" t="s">
        <v>1109</v>
      </c>
      <c r="D294" s="90"/>
      <c r="E294" s="91">
        <f>E295+E298+E303+E306</f>
        <v>6649.85</v>
      </c>
      <c r="F294" s="91">
        <f>F295+F298+F303+F306</f>
        <v>6532.57</v>
      </c>
      <c r="G294" s="92">
        <f t="shared" si="9"/>
        <v>0.98236351195891625</v>
      </c>
      <c r="H294" s="93">
        <v>6649.8447800000004</v>
      </c>
      <c r="I294" s="93">
        <v>6532.5701600000002</v>
      </c>
      <c r="J294" s="94">
        <v>0.98236430715605361</v>
      </c>
    </row>
    <row r="295" spans="1:10" ht="25.5" outlineLevel="2" x14ac:dyDescent="0.25">
      <c r="A295" s="89" t="s">
        <v>1110</v>
      </c>
      <c r="B295" s="90"/>
      <c r="C295" s="90" t="s">
        <v>1111</v>
      </c>
      <c r="D295" s="90"/>
      <c r="E295" s="91">
        <f>E296</f>
        <v>2575.2600000000002</v>
      </c>
      <c r="F295" s="91">
        <f>F296</f>
        <v>2490.4699999999998</v>
      </c>
      <c r="G295" s="92">
        <f t="shared" si="9"/>
        <v>0.96707516910913838</v>
      </c>
      <c r="H295" s="93">
        <v>2575.2600000000002</v>
      </c>
      <c r="I295" s="93">
        <v>2490.4685599999998</v>
      </c>
      <c r="J295" s="94">
        <v>0.9670746099422971</v>
      </c>
    </row>
    <row r="296" spans="1:10" outlineLevel="3" x14ac:dyDescent="0.25">
      <c r="A296" s="89" t="s">
        <v>1068</v>
      </c>
      <c r="B296" s="90" t="s">
        <v>1069</v>
      </c>
      <c r="C296" s="90" t="s">
        <v>1111</v>
      </c>
      <c r="D296" s="90"/>
      <c r="E296" s="91">
        <f>E297</f>
        <v>2575.2600000000002</v>
      </c>
      <c r="F296" s="91">
        <f>F297</f>
        <v>2490.4699999999998</v>
      </c>
      <c r="G296" s="92">
        <f t="shared" si="9"/>
        <v>0.96707516910913838</v>
      </c>
      <c r="H296" s="93">
        <v>2575.2600000000002</v>
      </c>
      <c r="I296" s="93">
        <v>2490.4685599999998</v>
      </c>
      <c r="J296" s="94">
        <v>0.9670746099422971</v>
      </c>
    </row>
    <row r="297" spans="1:10" outlineLevel="4" x14ac:dyDescent="0.25">
      <c r="A297" s="89" t="s">
        <v>889</v>
      </c>
      <c r="B297" s="90" t="s">
        <v>1069</v>
      </c>
      <c r="C297" s="90" t="s">
        <v>1111</v>
      </c>
      <c r="D297" s="90" t="s">
        <v>890</v>
      </c>
      <c r="E297" s="91">
        <v>2575.2600000000002</v>
      </c>
      <c r="F297" s="91">
        <v>2490.4699999999998</v>
      </c>
      <c r="G297" s="92">
        <f t="shared" si="9"/>
        <v>0.96707516910913838</v>
      </c>
      <c r="H297" s="93">
        <v>2575.2600000000002</v>
      </c>
      <c r="I297" s="93">
        <v>2490.4685599999998</v>
      </c>
      <c r="J297" s="94">
        <v>0.9670746099422971</v>
      </c>
    </row>
    <row r="298" spans="1:10" ht="38.25" outlineLevel="2" x14ac:dyDescent="0.25">
      <c r="A298" s="89" t="s">
        <v>1112</v>
      </c>
      <c r="B298" s="90"/>
      <c r="C298" s="90" t="s">
        <v>1113</v>
      </c>
      <c r="D298" s="90"/>
      <c r="E298" s="91">
        <f>E299+E301</f>
        <v>1791.69</v>
      </c>
      <c r="F298" s="91">
        <f>F299+F301</f>
        <v>1759.2</v>
      </c>
      <c r="G298" s="92">
        <f t="shared" si="9"/>
        <v>0.98186628267166753</v>
      </c>
      <c r="H298" s="93">
        <v>1791.6895</v>
      </c>
      <c r="I298" s="93">
        <v>1759.20632</v>
      </c>
      <c r="J298" s="94">
        <v>0.98187008407427734</v>
      </c>
    </row>
    <row r="299" spans="1:10" outlineLevel="3" x14ac:dyDescent="0.25">
      <c r="A299" s="89" t="s">
        <v>894</v>
      </c>
      <c r="B299" s="90" t="s">
        <v>895</v>
      </c>
      <c r="C299" s="90" t="s">
        <v>1113</v>
      </c>
      <c r="D299" s="90"/>
      <c r="E299" s="91">
        <f>E300</f>
        <v>482.22</v>
      </c>
      <c r="F299" s="91">
        <f>F300</f>
        <v>453.72</v>
      </c>
      <c r="G299" s="92">
        <f t="shared" si="9"/>
        <v>0.94089834515366433</v>
      </c>
      <c r="H299" s="93">
        <v>482.21800000000002</v>
      </c>
      <c r="I299" s="93">
        <v>453.72332</v>
      </c>
      <c r="J299" s="94">
        <v>0.94090913238410845</v>
      </c>
    </row>
    <row r="300" spans="1:10" outlineLevel="4" x14ac:dyDescent="0.25">
      <c r="A300" s="89" t="s">
        <v>889</v>
      </c>
      <c r="B300" s="90" t="s">
        <v>895</v>
      </c>
      <c r="C300" s="90" t="s">
        <v>1113</v>
      </c>
      <c r="D300" s="90" t="s">
        <v>890</v>
      </c>
      <c r="E300" s="91">
        <v>482.22</v>
      </c>
      <c r="F300" s="91">
        <v>453.72</v>
      </c>
      <c r="G300" s="92">
        <f t="shared" si="9"/>
        <v>0.94089834515366433</v>
      </c>
      <c r="H300" s="93">
        <v>482.21800000000002</v>
      </c>
      <c r="I300" s="93">
        <v>453.72332</v>
      </c>
      <c r="J300" s="94">
        <v>0.94090913238410845</v>
      </c>
    </row>
    <row r="301" spans="1:10" outlineLevel="3" x14ac:dyDescent="0.25">
      <c r="A301" s="89" t="s">
        <v>1068</v>
      </c>
      <c r="B301" s="90" t="s">
        <v>1069</v>
      </c>
      <c r="C301" s="90" t="s">
        <v>1113</v>
      </c>
      <c r="D301" s="90"/>
      <c r="E301" s="91">
        <f>E302</f>
        <v>1309.47</v>
      </c>
      <c r="F301" s="91">
        <f>F302</f>
        <v>1305.48</v>
      </c>
      <c r="G301" s="92">
        <f t="shared" si="9"/>
        <v>0.99695296570368164</v>
      </c>
      <c r="H301" s="93">
        <v>1309.4715000000001</v>
      </c>
      <c r="I301" s="93">
        <v>1305.4829999999999</v>
      </c>
      <c r="J301" s="94">
        <v>0.99695411469436335</v>
      </c>
    </row>
    <row r="302" spans="1:10" outlineLevel="4" x14ac:dyDescent="0.25">
      <c r="A302" s="89" t="s">
        <v>889</v>
      </c>
      <c r="B302" s="90" t="s">
        <v>1069</v>
      </c>
      <c r="C302" s="90" t="s">
        <v>1113</v>
      </c>
      <c r="D302" s="90" t="s">
        <v>890</v>
      </c>
      <c r="E302" s="91">
        <v>1309.47</v>
      </c>
      <c r="F302" s="91">
        <v>1305.48</v>
      </c>
      <c r="G302" s="92">
        <f t="shared" si="9"/>
        <v>0.99695296570368164</v>
      </c>
      <c r="H302" s="93">
        <v>1309.4715000000001</v>
      </c>
      <c r="I302" s="93">
        <v>1305.4829999999999</v>
      </c>
      <c r="J302" s="94">
        <v>0.99695411469436335</v>
      </c>
    </row>
    <row r="303" spans="1:10" ht="51" outlineLevel="2" x14ac:dyDescent="0.25">
      <c r="A303" s="89" t="s">
        <v>1114</v>
      </c>
      <c r="B303" s="90"/>
      <c r="C303" s="90" t="s">
        <v>1115</v>
      </c>
      <c r="D303" s="90"/>
      <c r="E303" s="91">
        <f>E304</f>
        <v>350.03</v>
      </c>
      <c r="F303" s="91">
        <f>F304</f>
        <v>350.03</v>
      </c>
      <c r="G303" s="92">
        <f t="shared" si="9"/>
        <v>1</v>
      </c>
      <c r="H303" s="93">
        <v>350.02528000000001</v>
      </c>
      <c r="I303" s="93">
        <v>350.02528000000001</v>
      </c>
      <c r="J303" s="94">
        <v>1</v>
      </c>
    </row>
    <row r="304" spans="1:10" outlineLevel="3" x14ac:dyDescent="0.25">
      <c r="A304" s="89" t="s">
        <v>1068</v>
      </c>
      <c r="B304" s="90" t="s">
        <v>1069</v>
      </c>
      <c r="C304" s="90" t="s">
        <v>1115</v>
      </c>
      <c r="D304" s="90"/>
      <c r="E304" s="91">
        <f>E305</f>
        <v>350.03</v>
      </c>
      <c r="F304" s="91">
        <f>F305</f>
        <v>350.03</v>
      </c>
      <c r="G304" s="92">
        <f t="shared" si="9"/>
        <v>1</v>
      </c>
      <c r="H304" s="93">
        <v>350.02528000000001</v>
      </c>
      <c r="I304" s="93">
        <v>350.02528000000001</v>
      </c>
      <c r="J304" s="94">
        <v>1</v>
      </c>
    </row>
    <row r="305" spans="1:10" outlineLevel="4" x14ac:dyDescent="0.25">
      <c r="A305" s="89" t="s">
        <v>889</v>
      </c>
      <c r="B305" s="90" t="s">
        <v>1069</v>
      </c>
      <c r="C305" s="90" t="s">
        <v>1115</v>
      </c>
      <c r="D305" s="90" t="s">
        <v>890</v>
      </c>
      <c r="E305" s="91">
        <v>350.03</v>
      </c>
      <c r="F305" s="91">
        <v>350.03</v>
      </c>
      <c r="G305" s="92">
        <f t="shared" si="9"/>
        <v>1</v>
      </c>
      <c r="H305" s="93">
        <v>350.02528000000001</v>
      </c>
      <c r="I305" s="93">
        <v>350.02528000000001</v>
      </c>
      <c r="J305" s="94">
        <v>1</v>
      </c>
    </row>
    <row r="306" spans="1:10" ht="38.25" outlineLevel="2" x14ac:dyDescent="0.25">
      <c r="A306" s="89" t="s">
        <v>1116</v>
      </c>
      <c r="B306" s="90"/>
      <c r="C306" s="90" t="s">
        <v>1117</v>
      </c>
      <c r="D306" s="90"/>
      <c r="E306" s="91">
        <f>E307</f>
        <v>1932.87</v>
      </c>
      <c r="F306" s="91">
        <f>F307</f>
        <v>1932.87</v>
      </c>
      <c r="G306" s="92">
        <f t="shared" si="9"/>
        <v>1</v>
      </c>
      <c r="H306" s="93">
        <v>1932.87</v>
      </c>
      <c r="I306" s="93">
        <v>1932.87</v>
      </c>
      <c r="J306" s="94">
        <v>1</v>
      </c>
    </row>
    <row r="307" spans="1:10" outlineLevel="3" x14ac:dyDescent="0.25">
      <c r="A307" s="89" t="s">
        <v>1068</v>
      </c>
      <c r="B307" s="90" t="s">
        <v>1069</v>
      </c>
      <c r="C307" s="90" t="s">
        <v>1117</v>
      </c>
      <c r="D307" s="90"/>
      <c r="E307" s="91">
        <f>E308</f>
        <v>1932.87</v>
      </c>
      <c r="F307" s="91">
        <f>F308</f>
        <v>1932.87</v>
      </c>
      <c r="G307" s="92">
        <f t="shared" si="9"/>
        <v>1</v>
      </c>
      <c r="H307" s="93">
        <v>1932.87</v>
      </c>
      <c r="I307" s="93">
        <v>1932.87</v>
      </c>
      <c r="J307" s="94">
        <v>1</v>
      </c>
    </row>
    <row r="308" spans="1:10" outlineLevel="4" x14ac:dyDescent="0.25">
      <c r="A308" s="89" t="s">
        <v>889</v>
      </c>
      <c r="B308" s="90" t="s">
        <v>1069</v>
      </c>
      <c r="C308" s="90" t="s">
        <v>1117</v>
      </c>
      <c r="D308" s="90" t="s">
        <v>890</v>
      </c>
      <c r="E308" s="91">
        <v>1932.87</v>
      </c>
      <c r="F308" s="91">
        <v>1932.87</v>
      </c>
      <c r="G308" s="92">
        <f t="shared" si="9"/>
        <v>1</v>
      </c>
      <c r="H308" s="93">
        <v>1932.87</v>
      </c>
      <c r="I308" s="93">
        <v>1932.87</v>
      </c>
      <c r="J308" s="94">
        <v>1</v>
      </c>
    </row>
    <row r="309" spans="1:10" ht="38.25" x14ac:dyDescent="0.25">
      <c r="A309" s="83" t="s">
        <v>1118</v>
      </c>
      <c r="B309" s="84"/>
      <c r="C309" s="84" t="s">
        <v>1119</v>
      </c>
      <c r="D309" s="84"/>
      <c r="E309" s="85">
        <f t="shared" ref="E309:F312" si="11">E310</f>
        <v>359</v>
      </c>
      <c r="F309" s="85">
        <f t="shared" si="11"/>
        <v>358.94</v>
      </c>
      <c r="G309" s="86">
        <f>F309/E309</f>
        <v>0.99983286908077995</v>
      </c>
      <c r="H309" s="87">
        <v>359</v>
      </c>
      <c r="I309" s="87">
        <v>358.94</v>
      </c>
      <c r="J309" s="88">
        <v>0.99983286908077995</v>
      </c>
    </row>
    <row r="310" spans="1:10" ht="25.5" outlineLevel="1" x14ac:dyDescent="0.25">
      <c r="A310" s="89" t="s">
        <v>1120</v>
      </c>
      <c r="B310" s="90"/>
      <c r="C310" s="90" t="s">
        <v>1121</v>
      </c>
      <c r="D310" s="90"/>
      <c r="E310" s="91">
        <f t="shared" si="11"/>
        <v>359</v>
      </c>
      <c r="F310" s="91">
        <f t="shared" si="11"/>
        <v>358.94</v>
      </c>
      <c r="G310" s="92">
        <f t="shared" si="9"/>
        <v>0.99983286908077995</v>
      </c>
      <c r="H310" s="93">
        <v>359</v>
      </c>
      <c r="I310" s="93">
        <v>358.94</v>
      </c>
      <c r="J310" s="94">
        <v>0.99983286908077995</v>
      </c>
    </row>
    <row r="311" spans="1:10" ht="38.25" outlineLevel="2" x14ac:dyDescent="0.25">
      <c r="A311" s="89" t="s">
        <v>1122</v>
      </c>
      <c r="B311" s="90"/>
      <c r="C311" s="90" t="s">
        <v>1123</v>
      </c>
      <c r="D311" s="90"/>
      <c r="E311" s="91">
        <f t="shared" si="11"/>
        <v>359</v>
      </c>
      <c r="F311" s="91">
        <f t="shared" si="11"/>
        <v>358.94</v>
      </c>
      <c r="G311" s="92">
        <f t="shared" si="9"/>
        <v>0.99983286908077995</v>
      </c>
      <c r="H311" s="93">
        <v>359</v>
      </c>
      <c r="I311" s="93">
        <v>358.94</v>
      </c>
      <c r="J311" s="94">
        <v>0.99983286908077995</v>
      </c>
    </row>
    <row r="312" spans="1:10" ht="25.5" outlineLevel="3" x14ac:dyDescent="0.25">
      <c r="A312" s="89" t="s">
        <v>1124</v>
      </c>
      <c r="B312" s="90" t="s">
        <v>1125</v>
      </c>
      <c r="C312" s="90" t="s">
        <v>1123</v>
      </c>
      <c r="D312" s="90"/>
      <c r="E312" s="91">
        <f t="shared" si="11"/>
        <v>359</v>
      </c>
      <c r="F312" s="91">
        <f t="shared" si="11"/>
        <v>358.94</v>
      </c>
      <c r="G312" s="92">
        <f t="shared" si="9"/>
        <v>0.99983286908077995</v>
      </c>
      <c r="H312" s="93">
        <v>359</v>
      </c>
      <c r="I312" s="93">
        <v>358.94</v>
      </c>
      <c r="J312" s="94">
        <v>0.99983286908077995</v>
      </c>
    </row>
    <row r="313" spans="1:10" outlineLevel="4" x14ac:dyDescent="0.25">
      <c r="A313" s="89" t="s">
        <v>891</v>
      </c>
      <c r="B313" s="90" t="s">
        <v>1125</v>
      </c>
      <c r="C313" s="90" t="s">
        <v>1123</v>
      </c>
      <c r="D313" s="90" t="s">
        <v>33</v>
      </c>
      <c r="E313" s="91">
        <v>359</v>
      </c>
      <c r="F313" s="91">
        <v>358.94</v>
      </c>
      <c r="G313" s="92">
        <f t="shared" si="9"/>
        <v>0.99983286908077995</v>
      </c>
      <c r="H313" s="93">
        <v>359</v>
      </c>
      <c r="I313" s="93">
        <v>358.94</v>
      </c>
      <c r="J313" s="94">
        <v>0.99983286908077995</v>
      </c>
    </row>
    <row r="314" spans="1:10" ht="25.5" x14ac:dyDescent="0.25">
      <c r="A314" s="83" t="s">
        <v>1126</v>
      </c>
      <c r="B314" s="84"/>
      <c r="C314" s="84" t="s">
        <v>1127</v>
      </c>
      <c r="D314" s="84"/>
      <c r="E314" s="85">
        <f>E315+E325+E329+E335</f>
        <v>12461.509999999998</v>
      </c>
      <c r="F314" s="85">
        <f>F315+F325+F329+F335</f>
        <v>11463.73</v>
      </c>
      <c r="G314" s="86">
        <f>F314/E314</f>
        <v>0.91993105169437739</v>
      </c>
      <c r="H314" s="87">
        <v>12461.503000000001</v>
      </c>
      <c r="I314" s="87">
        <v>11463.72992</v>
      </c>
      <c r="J314" s="88">
        <v>0.91993156202746973</v>
      </c>
    </row>
    <row r="315" spans="1:10" ht="51" outlineLevel="1" x14ac:dyDescent="0.25">
      <c r="A315" s="89" t="s">
        <v>1128</v>
      </c>
      <c r="B315" s="90"/>
      <c r="C315" s="90" t="s">
        <v>1129</v>
      </c>
      <c r="D315" s="90"/>
      <c r="E315" s="91">
        <f>E316+E319+E322</f>
        <v>205</v>
      </c>
      <c r="F315" s="91">
        <f>F316+F319+F322</f>
        <v>4.4000000000000004</v>
      </c>
      <c r="G315" s="92">
        <f t="shared" si="9"/>
        <v>2.1463414634146343E-2</v>
      </c>
      <c r="H315" s="93">
        <v>205</v>
      </c>
      <c r="I315" s="93">
        <v>4.4000000000000004</v>
      </c>
      <c r="J315" s="94">
        <v>2.146341463414634E-2</v>
      </c>
    </row>
    <row r="316" spans="1:10" ht="63.75" outlineLevel="2" x14ac:dyDescent="0.25">
      <c r="A316" s="89" t="s">
        <v>1130</v>
      </c>
      <c r="B316" s="90"/>
      <c r="C316" s="90" t="s">
        <v>1131</v>
      </c>
      <c r="D316" s="90"/>
      <c r="E316" s="91">
        <f>E317</f>
        <v>170</v>
      </c>
      <c r="F316" s="91">
        <f>F317</f>
        <v>0</v>
      </c>
      <c r="G316" s="92">
        <f t="shared" si="9"/>
        <v>0</v>
      </c>
      <c r="H316" s="93">
        <v>170</v>
      </c>
      <c r="I316" s="93">
        <v>0</v>
      </c>
      <c r="J316" s="94">
        <v>0</v>
      </c>
    </row>
    <row r="317" spans="1:10" ht="38.25" outlineLevel="3" x14ac:dyDescent="0.25">
      <c r="A317" s="89" t="s">
        <v>1132</v>
      </c>
      <c r="B317" s="90" t="s">
        <v>1133</v>
      </c>
      <c r="C317" s="90" t="s">
        <v>1131</v>
      </c>
      <c r="D317" s="90"/>
      <c r="E317" s="91">
        <f>E318</f>
        <v>170</v>
      </c>
      <c r="F317" s="91">
        <f>F318</f>
        <v>0</v>
      </c>
      <c r="G317" s="92">
        <f t="shared" si="9"/>
        <v>0</v>
      </c>
      <c r="H317" s="93">
        <v>170</v>
      </c>
      <c r="I317" s="93">
        <v>0</v>
      </c>
      <c r="J317" s="94">
        <v>0</v>
      </c>
    </row>
    <row r="318" spans="1:10" ht="38.25" outlineLevel="4" x14ac:dyDescent="0.25">
      <c r="A318" s="89" t="s">
        <v>931</v>
      </c>
      <c r="B318" s="90" t="s">
        <v>1133</v>
      </c>
      <c r="C318" s="90" t="s">
        <v>1131</v>
      </c>
      <c r="D318" s="90" t="s">
        <v>932</v>
      </c>
      <c r="E318" s="91">
        <v>170</v>
      </c>
      <c r="F318" s="91">
        <v>0</v>
      </c>
      <c r="G318" s="92">
        <f t="shared" si="9"/>
        <v>0</v>
      </c>
      <c r="H318" s="93">
        <v>170</v>
      </c>
      <c r="I318" s="93">
        <v>0</v>
      </c>
      <c r="J318" s="94">
        <v>0</v>
      </c>
    </row>
    <row r="319" spans="1:10" ht="25.5" outlineLevel="2" x14ac:dyDescent="0.25">
      <c r="A319" s="89" t="s">
        <v>1134</v>
      </c>
      <c r="B319" s="90"/>
      <c r="C319" s="90" t="s">
        <v>1135</v>
      </c>
      <c r="D319" s="90"/>
      <c r="E319" s="91">
        <f>E320</f>
        <v>5</v>
      </c>
      <c r="F319" s="91">
        <f>F320</f>
        <v>4.4000000000000004</v>
      </c>
      <c r="G319" s="92">
        <f t="shared" si="9"/>
        <v>0.88000000000000012</v>
      </c>
      <c r="H319" s="93">
        <v>5</v>
      </c>
      <c r="I319" s="93">
        <v>4.4000000000000004</v>
      </c>
      <c r="J319" s="94">
        <v>0.88</v>
      </c>
    </row>
    <row r="320" spans="1:10" ht="38.25" outlineLevel="3" x14ac:dyDescent="0.25">
      <c r="A320" s="89" t="s">
        <v>1136</v>
      </c>
      <c r="B320" s="90" t="s">
        <v>1137</v>
      </c>
      <c r="C320" s="90" t="s">
        <v>1135</v>
      </c>
      <c r="D320" s="90"/>
      <c r="E320" s="91">
        <f>E321</f>
        <v>5</v>
      </c>
      <c r="F320" s="91">
        <f>F321</f>
        <v>4.4000000000000004</v>
      </c>
      <c r="G320" s="92">
        <f t="shared" si="9"/>
        <v>0.88000000000000012</v>
      </c>
      <c r="H320" s="93">
        <v>5</v>
      </c>
      <c r="I320" s="93">
        <v>4.4000000000000004</v>
      </c>
      <c r="J320" s="94">
        <v>0.88</v>
      </c>
    </row>
    <row r="321" spans="1:10" ht="38.25" outlineLevel="4" x14ac:dyDescent="0.25">
      <c r="A321" s="89" t="s">
        <v>931</v>
      </c>
      <c r="B321" s="90" t="s">
        <v>1137</v>
      </c>
      <c r="C321" s="90" t="s">
        <v>1135</v>
      </c>
      <c r="D321" s="90" t="s">
        <v>932</v>
      </c>
      <c r="E321" s="91">
        <v>5</v>
      </c>
      <c r="F321" s="91">
        <v>4.4000000000000004</v>
      </c>
      <c r="G321" s="92">
        <f t="shared" si="9"/>
        <v>0.88000000000000012</v>
      </c>
      <c r="H321" s="93">
        <v>5</v>
      </c>
      <c r="I321" s="93">
        <v>4.4000000000000004</v>
      </c>
      <c r="J321" s="94">
        <v>0.88</v>
      </c>
    </row>
    <row r="322" spans="1:10" ht="38.25" outlineLevel="2" x14ac:dyDescent="0.25">
      <c r="A322" s="89" t="s">
        <v>1138</v>
      </c>
      <c r="B322" s="90"/>
      <c r="C322" s="90" t="s">
        <v>1139</v>
      </c>
      <c r="D322" s="90"/>
      <c r="E322" s="91">
        <f>E323</f>
        <v>30</v>
      </c>
      <c r="F322" s="91">
        <f>F323</f>
        <v>0</v>
      </c>
      <c r="G322" s="92">
        <f t="shared" si="9"/>
        <v>0</v>
      </c>
      <c r="H322" s="93">
        <v>30</v>
      </c>
      <c r="I322" s="93">
        <v>0</v>
      </c>
      <c r="J322" s="94">
        <v>0</v>
      </c>
    </row>
    <row r="323" spans="1:10" ht="38.25" outlineLevel="3" x14ac:dyDescent="0.25">
      <c r="A323" s="89" t="s">
        <v>1136</v>
      </c>
      <c r="B323" s="90" t="s">
        <v>1137</v>
      </c>
      <c r="C323" s="90" t="s">
        <v>1139</v>
      </c>
      <c r="D323" s="90"/>
      <c r="E323" s="91">
        <f>E324</f>
        <v>30</v>
      </c>
      <c r="F323" s="91">
        <f>F324</f>
        <v>0</v>
      </c>
      <c r="G323" s="92">
        <f t="shared" si="9"/>
        <v>0</v>
      </c>
      <c r="H323" s="93">
        <v>30</v>
      </c>
      <c r="I323" s="93">
        <v>0</v>
      </c>
      <c r="J323" s="94">
        <v>0</v>
      </c>
    </row>
    <row r="324" spans="1:10" ht="38.25" outlineLevel="4" x14ac:dyDescent="0.25">
      <c r="A324" s="89" t="s">
        <v>931</v>
      </c>
      <c r="B324" s="90" t="s">
        <v>1137</v>
      </c>
      <c r="C324" s="90" t="s">
        <v>1139</v>
      </c>
      <c r="D324" s="90" t="s">
        <v>932</v>
      </c>
      <c r="E324" s="91">
        <v>30</v>
      </c>
      <c r="F324" s="91">
        <v>0</v>
      </c>
      <c r="G324" s="92">
        <f t="shared" si="9"/>
        <v>0</v>
      </c>
      <c r="H324" s="93">
        <v>30</v>
      </c>
      <c r="I324" s="93">
        <v>0</v>
      </c>
      <c r="J324" s="94">
        <v>0</v>
      </c>
    </row>
    <row r="325" spans="1:10" ht="25.5" outlineLevel="1" x14ac:dyDescent="0.25">
      <c r="A325" s="89" t="s">
        <v>1140</v>
      </c>
      <c r="B325" s="90"/>
      <c r="C325" s="90" t="s">
        <v>1141</v>
      </c>
      <c r="D325" s="90"/>
      <c r="E325" s="91">
        <f t="shared" ref="E325:F327" si="12">E326</f>
        <v>63</v>
      </c>
      <c r="F325" s="91">
        <f t="shared" si="12"/>
        <v>0</v>
      </c>
      <c r="G325" s="92">
        <f t="shared" si="9"/>
        <v>0</v>
      </c>
      <c r="H325" s="93">
        <v>63</v>
      </c>
      <c r="I325" s="93">
        <v>0</v>
      </c>
      <c r="J325" s="94">
        <v>0</v>
      </c>
    </row>
    <row r="326" spans="1:10" ht="38.25" outlineLevel="2" x14ac:dyDescent="0.25">
      <c r="A326" s="89" t="s">
        <v>1142</v>
      </c>
      <c r="B326" s="90"/>
      <c r="C326" s="90" t="s">
        <v>1143</v>
      </c>
      <c r="D326" s="90"/>
      <c r="E326" s="91">
        <f t="shared" si="12"/>
        <v>63</v>
      </c>
      <c r="F326" s="91">
        <f t="shared" si="12"/>
        <v>0</v>
      </c>
      <c r="G326" s="92">
        <f t="shared" si="9"/>
        <v>0</v>
      </c>
      <c r="H326" s="93">
        <v>63</v>
      </c>
      <c r="I326" s="93">
        <v>0</v>
      </c>
      <c r="J326" s="94">
        <v>0</v>
      </c>
    </row>
    <row r="327" spans="1:10" ht="38.25" outlineLevel="3" x14ac:dyDescent="0.25">
      <c r="A327" s="89" t="s">
        <v>1132</v>
      </c>
      <c r="B327" s="90" t="s">
        <v>1133</v>
      </c>
      <c r="C327" s="90" t="s">
        <v>1143</v>
      </c>
      <c r="D327" s="90"/>
      <c r="E327" s="91">
        <f t="shared" si="12"/>
        <v>63</v>
      </c>
      <c r="F327" s="91">
        <f t="shared" si="12"/>
        <v>0</v>
      </c>
      <c r="G327" s="92">
        <f t="shared" si="9"/>
        <v>0</v>
      </c>
      <c r="H327" s="93">
        <v>63</v>
      </c>
      <c r="I327" s="93">
        <v>0</v>
      </c>
      <c r="J327" s="94">
        <v>0</v>
      </c>
    </row>
    <row r="328" spans="1:10" ht="63.75" outlineLevel="4" x14ac:dyDescent="0.25">
      <c r="A328" s="89" t="s">
        <v>921</v>
      </c>
      <c r="B328" s="90" t="s">
        <v>1133</v>
      </c>
      <c r="C328" s="90" t="s">
        <v>1143</v>
      </c>
      <c r="D328" s="90" t="s">
        <v>922</v>
      </c>
      <c r="E328" s="91">
        <v>63</v>
      </c>
      <c r="F328" s="91">
        <v>0</v>
      </c>
      <c r="G328" s="92">
        <f t="shared" si="9"/>
        <v>0</v>
      </c>
      <c r="H328" s="93">
        <v>63</v>
      </c>
      <c r="I328" s="93">
        <v>0</v>
      </c>
      <c r="J328" s="94">
        <v>0</v>
      </c>
    </row>
    <row r="329" spans="1:10" ht="25.5" outlineLevel="1" x14ac:dyDescent="0.25">
      <c r="A329" s="89" t="s">
        <v>1144</v>
      </c>
      <c r="B329" s="90"/>
      <c r="C329" s="90" t="s">
        <v>1145</v>
      </c>
      <c r="D329" s="90"/>
      <c r="E329" s="91">
        <f>E330</f>
        <v>5938.869999999999</v>
      </c>
      <c r="F329" s="91">
        <f>F330</f>
        <v>5245.73</v>
      </c>
      <c r="G329" s="92">
        <f t="shared" si="9"/>
        <v>0.88328756143845555</v>
      </c>
      <c r="H329" s="93">
        <v>5938.87</v>
      </c>
      <c r="I329" s="93">
        <v>5245.7282999999998</v>
      </c>
      <c r="J329" s="94">
        <v>0.8832872751887143</v>
      </c>
    </row>
    <row r="330" spans="1:10" ht="38.25" outlineLevel="2" x14ac:dyDescent="0.25">
      <c r="A330" s="89" t="s">
        <v>1146</v>
      </c>
      <c r="B330" s="90"/>
      <c r="C330" s="90" t="s">
        <v>1147</v>
      </c>
      <c r="D330" s="90"/>
      <c r="E330" s="91">
        <f>E331</f>
        <v>5938.869999999999</v>
      </c>
      <c r="F330" s="91">
        <f>F331</f>
        <v>5245.73</v>
      </c>
      <c r="G330" s="92">
        <f t="shared" si="9"/>
        <v>0.88328756143845555</v>
      </c>
      <c r="H330" s="93">
        <v>5938.87</v>
      </c>
      <c r="I330" s="93">
        <v>5245.7282999999998</v>
      </c>
      <c r="J330" s="94">
        <v>0.8832872751887143</v>
      </c>
    </row>
    <row r="331" spans="1:10" ht="38.25" outlineLevel="3" x14ac:dyDescent="0.25">
      <c r="A331" s="89" t="s">
        <v>1132</v>
      </c>
      <c r="B331" s="90" t="s">
        <v>1133</v>
      </c>
      <c r="C331" s="90" t="s">
        <v>1147</v>
      </c>
      <c r="D331" s="90"/>
      <c r="E331" s="91">
        <f>E332+E333+E334</f>
        <v>5938.869999999999</v>
      </c>
      <c r="F331" s="91">
        <f>F332+F333+F334</f>
        <v>5245.73</v>
      </c>
      <c r="G331" s="92">
        <f t="shared" si="9"/>
        <v>0.88328756143845555</v>
      </c>
      <c r="H331" s="93">
        <v>5938.87</v>
      </c>
      <c r="I331" s="93">
        <v>5245.7282999999998</v>
      </c>
      <c r="J331" s="94">
        <v>0.8832872751887143</v>
      </c>
    </row>
    <row r="332" spans="1:10" ht="25.5" outlineLevel="4" x14ac:dyDescent="0.25">
      <c r="A332" s="89" t="s">
        <v>1148</v>
      </c>
      <c r="B332" s="90" t="s">
        <v>1133</v>
      </c>
      <c r="C332" s="90" t="s">
        <v>1147</v>
      </c>
      <c r="D332" s="90" t="s">
        <v>1149</v>
      </c>
      <c r="E332" s="91">
        <v>4574.9799999999996</v>
      </c>
      <c r="F332" s="91">
        <v>4283.16</v>
      </c>
      <c r="G332" s="92">
        <f t="shared" ref="G332:G395" si="13">F332/E332</f>
        <v>0.9362139288040604</v>
      </c>
      <c r="H332" s="93">
        <v>4574.9809999999998</v>
      </c>
      <c r="I332" s="93">
        <v>4283.1610899999996</v>
      </c>
      <c r="J332" s="94">
        <v>0.93621396241864174</v>
      </c>
    </row>
    <row r="333" spans="1:10" ht="38.25" outlineLevel="4" x14ac:dyDescent="0.25">
      <c r="A333" s="89" t="s">
        <v>931</v>
      </c>
      <c r="B333" s="90" t="s">
        <v>1133</v>
      </c>
      <c r="C333" s="90" t="s">
        <v>1147</v>
      </c>
      <c r="D333" s="90" t="s">
        <v>932</v>
      </c>
      <c r="E333" s="91">
        <v>1328.74</v>
      </c>
      <c r="F333" s="91">
        <v>953.53</v>
      </c>
      <c r="G333" s="92">
        <f t="shared" si="13"/>
        <v>0.71761969986603846</v>
      </c>
      <c r="H333" s="93">
        <v>1328.7349999999999</v>
      </c>
      <c r="I333" s="93">
        <v>953.52521000000002</v>
      </c>
      <c r="J333" s="94">
        <v>0.7176187953203611</v>
      </c>
    </row>
    <row r="334" spans="1:10" outlineLevel="4" x14ac:dyDescent="0.25">
      <c r="A334" s="89" t="s">
        <v>1150</v>
      </c>
      <c r="B334" s="90" t="s">
        <v>1133</v>
      </c>
      <c r="C334" s="90" t="s">
        <v>1147</v>
      </c>
      <c r="D334" s="90" t="s">
        <v>1151</v>
      </c>
      <c r="E334" s="91">
        <v>35.15</v>
      </c>
      <c r="F334" s="91">
        <v>9.0399999999999991</v>
      </c>
      <c r="G334" s="92">
        <f t="shared" si="13"/>
        <v>0.25718349928876244</v>
      </c>
      <c r="H334" s="93">
        <v>35.154000000000003</v>
      </c>
      <c r="I334" s="93">
        <v>9.0419999999999998</v>
      </c>
      <c r="J334" s="94">
        <v>0.2572111281788701</v>
      </c>
    </row>
    <row r="335" spans="1:10" ht="38.25" outlineLevel="1" x14ac:dyDescent="0.25">
      <c r="A335" s="89" t="s">
        <v>1152</v>
      </c>
      <c r="B335" s="90"/>
      <c r="C335" s="90" t="s">
        <v>1153</v>
      </c>
      <c r="D335" s="90"/>
      <c r="E335" s="91">
        <f>E336+E340+E344</f>
        <v>6254.6399999999994</v>
      </c>
      <c r="F335" s="91">
        <f>F336+F340+F344</f>
        <v>6213.6</v>
      </c>
      <c r="G335" s="92">
        <f t="shared" si="13"/>
        <v>0.99343847127892271</v>
      </c>
      <c r="H335" s="93">
        <v>6254.6329999999998</v>
      </c>
      <c r="I335" s="93">
        <v>6213.6016200000004</v>
      </c>
      <c r="J335" s="94">
        <v>0.99343984211383785</v>
      </c>
    </row>
    <row r="336" spans="1:10" ht="38.25" outlineLevel="2" x14ac:dyDescent="0.25">
      <c r="A336" s="89" t="s">
        <v>1154</v>
      </c>
      <c r="B336" s="90"/>
      <c r="C336" s="90" t="s">
        <v>1155</v>
      </c>
      <c r="D336" s="90"/>
      <c r="E336" s="91">
        <f>E337</f>
        <v>761.30000000000007</v>
      </c>
      <c r="F336" s="91">
        <f>F337</f>
        <v>761.30000000000007</v>
      </c>
      <c r="G336" s="92">
        <f t="shared" si="13"/>
        <v>1</v>
      </c>
      <c r="H336" s="93">
        <v>761.3</v>
      </c>
      <c r="I336" s="93">
        <v>761.3</v>
      </c>
      <c r="J336" s="94">
        <v>1</v>
      </c>
    </row>
    <row r="337" spans="1:10" ht="25.5" outlineLevel="3" x14ac:dyDescent="0.25">
      <c r="A337" s="89" t="s">
        <v>1156</v>
      </c>
      <c r="B337" s="90" t="s">
        <v>1157</v>
      </c>
      <c r="C337" s="90" t="s">
        <v>1155</v>
      </c>
      <c r="D337" s="90"/>
      <c r="E337" s="91">
        <f>E338+E339</f>
        <v>761.30000000000007</v>
      </c>
      <c r="F337" s="91">
        <f>F338+F339</f>
        <v>761.30000000000007</v>
      </c>
      <c r="G337" s="92">
        <f t="shared" si="13"/>
        <v>1</v>
      </c>
      <c r="H337" s="93">
        <v>761.3</v>
      </c>
      <c r="I337" s="93">
        <v>761.3</v>
      </c>
      <c r="J337" s="94">
        <v>1</v>
      </c>
    </row>
    <row r="338" spans="1:10" ht="25.5" outlineLevel="4" x14ac:dyDescent="0.25">
      <c r="A338" s="89" t="s">
        <v>980</v>
      </c>
      <c r="B338" s="90" t="s">
        <v>1157</v>
      </c>
      <c r="C338" s="90" t="s">
        <v>1155</v>
      </c>
      <c r="D338" s="90" t="s">
        <v>981</v>
      </c>
      <c r="E338" s="91">
        <v>721.83</v>
      </c>
      <c r="F338" s="91">
        <v>721.83</v>
      </c>
      <c r="G338" s="92">
        <f t="shared" si="13"/>
        <v>1</v>
      </c>
      <c r="H338" s="93">
        <v>721.83</v>
      </c>
      <c r="I338" s="93">
        <v>721.83</v>
      </c>
      <c r="J338" s="94">
        <v>1</v>
      </c>
    </row>
    <row r="339" spans="1:10" ht="38.25" outlineLevel="4" x14ac:dyDescent="0.25">
      <c r="A339" s="89" t="s">
        <v>931</v>
      </c>
      <c r="B339" s="90" t="s">
        <v>1157</v>
      </c>
      <c r="C339" s="90" t="s">
        <v>1155</v>
      </c>
      <c r="D339" s="90" t="s">
        <v>932</v>
      </c>
      <c r="E339" s="91">
        <v>39.47</v>
      </c>
      <c r="F339" s="91">
        <v>39.47</v>
      </c>
      <c r="G339" s="92">
        <f t="shared" si="13"/>
        <v>1</v>
      </c>
      <c r="H339" s="93">
        <v>39.47</v>
      </c>
      <c r="I339" s="93">
        <v>39.47</v>
      </c>
      <c r="J339" s="94">
        <v>1</v>
      </c>
    </row>
    <row r="340" spans="1:10" ht="38.25" outlineLevel="2" x14ac:dyDescent="0.25">
      <c r="A340" s="89" t="s">
        <v>1158</v>
      </c>
      <c r="B340" s="90"/>
      <c r="C340" s="90" t="s">
        <v>1159</v>
      </c>
      <c r="D340" s="90"/>
      <c r="E340" s="91">
        <f>E341</f>
        <v>3438.4</v>
      </c>
      <c r="F340" s="91">
        <f>F341</f>
        <v>3423.66</v>
      </c>
      <c r="G340" s="92">
        <f t="shared" si="13"/>
        <v>0.99571312238250342</v>
      </c>
      <c r="H340" s="93">
        <v>3438.4029999999998</v>
      </c>
      <c r="I340" s="93">
        <v>3423.6597200000001</v>
      </c>
      <c r="J340" s="94">
        <v>0.99571217219156682</v>
      </c>
    </row>
    <row r="341" spans="1:10" ht="38.25" outlineLevel="3" x14ac:dyDescent="0.25">
      <c r="A341" s="89" t="s">
        <v>1132</v>
      </c>
      <c r="B341" s="90" t="s">
        <v>1133</v>
      </c>
      <c r="C341" s="90" t="s">
        <v>1159</v>
      </c>
      <c r="D341" s="90"/>
      <c r="E341" s="91">
        <f>E342+E343</f>
        <v>3438.4</v>
      </c>
      <c r="F341" s="91">
        <f>F342+F343</f>
        <v>3423.66</v>
      </c>
      <c r="G341" s="92">
        <f t="shared" si="13"/>
        <v>0.99571312238250342</v>
      </c>
      <c r="H341" s="93">
        <v>3438.4029999999998</v>
      </c>
      <c r="I341" s="93">
        <v>3423.6597200000001</v>
      </c>
      <c r="J341" s="94">
        <v>0.99571217219156682</v>
      </c>
    </row>
    <row r="342" spans="1:10" ht="25.5" outlineLevel="4" x14ac:dyDescent="0.25">
      <c r="A342" s="89" t="s">
        <v>1148</v>
      </c>
      <c r="B342" s="90" t="s">
        <v>1133</v>
      </c>
      <c r="C342" s="90" t="s">
        <v>1159</v>
      </c>
      <c r="D342" s="90" t="s">
        <v>1149</v>
      </c>
      <c r="E342" s="91">
        <v>3222.29</v>
      </c>
      <c r="F342" s="91">
        <v>3207.58</v>
      </c>
      <c r="G342" s="92">
        <f t="shared" si="13"/>
        <v>0.99543492361022745</v>
      </c>
      <c r="H342" s="93">
        <v>3222.2930000000001</v>
      </c>
      <c r="I342" s="93">
        <v>3207.5777200000002</v>
      </c>
      <c r="J342" s="94">
        <v>0.99543328927568042</v>
      </c>
    </row>
    <row r="343" spans="1:10" ht="38.25" outlineLevel="4" x14ac:dyDescent="0.25">
      <c r="A343" s="89" t="s">
        <v>931</v>
      </c>
      <c r="B343" s="90" t="s">
        <v>1133</v>
      </c>
      <c r="C343" s="90" t="s">
        <v>1159</v>
      </c>
      <c r="D343" s="90" t="s">
        <v>932</v>
      </c>
      <c r="E343" s="91">
        <v>216.11</v>
      </c>
      <c r="F343" s="91">
        <v>216.08</v>
      </c>
      <c r="G343" s="92">
        <f t="shared" si="13"/>
        <v>0.99986118180556194</v>
      </c>
      <c r="H343" s="93">
        <v>216.11</v>
      </c>
      <c r="I343" s="93">
        <v>216.08199999999999</v>
      </c>
      <c r="J343" s="94">
        <v>0.99987043635185791</v>
      </c>
    </row>
    <row r="344" spans="1:10" ht="25.5" outlineLevel="2" x14ac:dyDescent="0.25">
      <c r="A344" s="89" t="s">
        <v>1160</v>
      </c>
      <c r="B344" s="90"/>
      <c r="C344" s="90" t="s">
        <v>1161</v>
      </c>
      <c r="D344" s="90"/>
      <c r="E344" s="91">
        <f>E345</f>
        <v>2054.94</v>
      </c>
      <c r="F344" s="91">
        <f>F345</f>
        <v>2028.64</v>
      </c>
      <c r="G344" s="92">
        <f t="shared" si="13"/>
        <v>0.98720157279531273</v>
      </c>
      <c r="H344" s="93">
        <v>2054.9299999999998</v>
      </c>
      <c r="I344" s="93">
        <v>2028.6419000000001</v>
      </c>
      <c r="J344" s="94">
        <v>0.9872073014652567</v>
      </c>
    </row>
    <row r="345" spans="1:10" ht="38.25" outlineLevel="3" x14ac:dyDescent="0.25">
      <c r="A345" s="89" t="s">
        <v>1132</v>
      </c>
      <c r="B345" s="90" t="s">
        <v>1133</v>
      </c>
      <c r="C345" s="90" t="s">
        <v>1161</v>
      </c>
      <c r="D345" s="90"/>
      <c r="E345" s="91">
        <f>E346+E347</f>
        <v>2054.94</v>
      </c>
      <c r="F345" s="91">
        <f>F346+F347</f>
        <v>2028.64</v>
      </c>
      <c r="G345" s="92">
        <f t="shared" si="13"/>
        <v>0.98720157279531273</v>
      </c>
      <c r="H345" s="93">
        <v>2054.9299999999998</v>
      </c>
      <c r="I345" s="93">
        <v>2028.6419000000001</v>
      </c>
      <c r="J345" s="94">
        <v>0.9872073014652567</v>
      </c>
    </row>
    <row r="346" spans="1:10" ht="38.25" outlineLevel="4" x14ac:dyDescent="0.25">
      <c r="A346" s="89" t="s">
        <v>931</v>
      </c>
      <c r="B346" s="90" t="s">
        <v>1133</v>
      </c>
      <c r="C346" s="90" t="s">
        <v>1161</v>
      </c>
      <c r="D346" s="90" t="s">
        <v>932</v>
      </c>
      <c r="E346" s="91">
        <v>2054.92</v>
      </c>
      <c r="F346" s="91">
        <v>2028.63</v>
      </c>
      <c r="G346" s="92">
        <f t="shared" si="13"/>
        <v>0.98720631460105501</v>
      </c>
      <c r="H346" s="93">
        <v>2054.915</v>
      </c>
      <c r="I346" s="93">
        <v>2028.62853</v>
      </c>
      <c r="J346" s="94">
        <v>0.98720800130419017</v>
      </c>
    </row>
    <row r="347" spans="1:10" outlineLevel="4" x14ac:dyDescent="0.25">
      <c r="A347" s="89" t="s">
        <v>1150</v>
      </c>
      <c r="B347" s="90" t="s">
        <v>1133</v>
      </c>
      <c r="C347" s="90" t="s">
        <v>1161</v>
      </c>
      <c r="D347" s="90" t="s">
        <v>1151</v>
      </c>
      <c r="E347" s="91">
        <v>0.02</v>
      </c>
      <c r="F347" s="91">
        <v>0.01</v>
      </c>
      <c r="G347" s="92">
        <f t="shared" si="13"/>
        <v>0.5</v>
      </c>
      <c r="H347" s="93">
        <v>1.4999999999999999E-2</v>
      </c>
      <c r="I347" s="93">
        <v>1.337E-2</v>
      </c>
      <c r="J347" s="94">
        <v>0.89133333333333331</v>
      </c>
    </row>
    <row r="348" spans="1:10" ht="25.5" x14ac:dyDescent="0.25">
      <c r="A348" s="83" t="s">
        <v>1162</v>
      </c>
      <c r="B348" s="84"/>
      <c r="C348" s="84" t="s">
        <v>1163</v>
      </c>
      <c r="D348" s="84"/>
      <c r="E348" s="85">
        <f>E349+E353+E366</f>
        <v>16310.39</v>
      </c>
      <c r="F348" s="85">
        <f>F349+F353+F366</f>
        <v>14829.239999999998</v>
      </c>
      <c r="G348" s="86">
        <f>F348/E348</f>
        <v>0.9091897863876951</v>
      </c>
      <c r="H348" s="87">
        <v>16310.379800000001</v>
      </c>
      <c r="I348" s="87">
        <v>14829.24229</v>
      </c>
      <c r="J348" s="88">
        <v>0.90919049536786389</v>
      </c>
    </row>
    <row r="349" spans="1:10" ht="38.25" outlineLevel="1" x14ac:dyDescent="0.25">
      <c r="A349" s="89" t="s">
        <v>1164</v>
      </c>
      <c r="B349" s="90"/>
      <c r="C349" s="90" t="s">
        <v>1165</v>
      </c>
      <c r="D349" s="90"/>
      <c r="E349" s="91">
        <f t="shared" ref="E349:F351" si="14">E350</f>
        <v>3743.2</v>
      </c>
      <c r="F349" s="91">
        <f t="shared" si="14"/>
        <v>3743.2</v>
      </c>
      <c r="G349" s="92">
        <f t="shared" si="13"/>
        <v>1</v>
      </c>
      <c r="H349" s="93">
        <v>3743.2017999999998</v>
      </c>
      <c r="I349" s="93">
        <v>3743.2017999999998</v>
      </c>
      <c r="J349" s="94">
        <v>1</v>
      </c>
    </row>
    <row r="350" spans="1:10" ht="38.25" outlineLevel="2" x14ac:dyDescent="0.25">
      <c r="A350" s="89" t="s">
        <v>1166</v>
      </c>
      <c r="B350" s="90"/>
      <c r="C350" s="90" t="s">
        <v>1167</v>
      </c>
      <c r="D350" s="90"/>
      <c r="E350" s="91">
        <f t="shared" si="14"/>
        <v>3743.2</v>
      </c>
      <c r="F350" s="91">
        <f t="shared" si="14"/>
        <v>3743.2</v>
      </c>
      <c r="G350" s="92">
        <f t="shared" si="13"/>
        <v>1</v>
      </c>
      <c r="H350" s="93">
        <v>3743.2017999999998</v>
      </c>
      <c r="I350" s="93">
        <v>3743.2017999999998</v>
      </c>
      <c r="J350" s="94">
        <v>1</v>
      </c>
    </row>
    <row r="351" spans="1:10" ht="25.5" outlineLevel="3" x14ac:dyDescent="0.25">
      <c r="A351" s="89" t="s">
        <v>1124</v>
      </c>
      <c r="B351" s="90" t="s">
        <v>1125</v>
      </c>
      <c r="C351" s="90" t="s">
        <v>1167</v>
      </c>
      <c r="D351" s="90"/>
      <c r="E351" s="91">
        <f t="shared" si="14"/>
        <v>3743.2</v>
      </c>
      <c r="F351" s="91">
        <f t="shared" si="14"/>
        <v>3743.2</v>
      </c>
      <c r="G351" s="92">
        <f t="shared" si="13"/>
        <v>1</v>
      </c>
      <c r="H351" s="93">
        <v>3743.2017999999998</v>
      </c>
      <c r="I351" s="93">
        <v>3743.2017999999998</v>
      </c>
      <c r="J351" s="94">
        <v>1</v>
      </c>
    </row>
    <row r="352" spans="1:10" ht="38.25" outlineLevel="4" x14ac:dyDescent="0.25">
      <c r="A352" s="89" t="s">
        <v>931</v>
      </c>
      <c r="B352" s="90" t="s">
        <v>1125</v>
      </c>
      <c r="C352" s="90" t="s">
        <v>1167</v>
      </c>
      <c r="D352" s="90" t="s">
        <v>932</v>
      </c>
      <c r="E352" s="91">
        <v>3743.2</v>
      </c>
      <c r="F352" s="91">
        <v>3743.2</v>
      </c>
      <c r="G352" s="92">
        <f t="shared" si="13"/>
        <v>1</v>
      </c>
      <c r="H352" s="93">
        <v>3743.2017999999998</v>
      </c>
      <c r="I352" s="93">
        <v>3743.2017999999998</v>
      </c>
      <c r="J352" s="94">
        <v>1</v>
      </c>
    </row>
    <row r="353" spans="1:10" ht="25.5" outlineLevel="1" x14ac:dyDescent="0.25">
      <c r="A353" s="89" t="s">
        <v>1168</v>
      </c>
      <c r="B353" s="90"/>
      <c r="C353" s="90" t="s">
        <v>1169</v>
      </c>
      <c r="D353" s="90"/>
      <c r="E353" s="91">
        <f>E354+E357+E360+E363</f>
        <v>4271.2</v>
      </c>
      <c r="F353" s="91">
        <f>F354+F357+F360+F363</f>
        <v>4195.91</v>
      </c>
      <c r="G353" s="92">
        <f t="shared" si="13"/>
        <v>0.98237263532496721</v>
      </c>
      <c r="H353" s="93">
        <v>4271.2</v>
      </c>
      <c r="I353" s="93">
        <v>4195.9099900000001</v>
      </c>
      <c r="J353" s="94">
        <v>0.98237263298370481</v>
      </c>
    </row>
    <row r="354" spans="1:10" ht="38.25" outlineLevel="2" x14ac:dyDescent="0.25">
      <c r="A354" s="89" t="s">
        <v>1170</v>
      </c>
      <c r="B354" s="90"/>
      <c r="C354" s="90" t="s">
        <v>1171</v>
      </c>
      <c r="D354" s="90"/>
      <c r="E354" s="91">
        <f>E355</f>
        <v>360</v>
      </c>
      <c r="F354" s="91">
        <f>F355</f>
        <v>315.70999999999998</v>
      </c>
      <c r="G354" s="92">
        <f t="shared" si="13"/>
        <v>0.87697222222222215</v>
      </c>
      <c r="H354" s="93">
        <v>360</v>
      </c>
      <c r="I354" s="93">
        <v>315.70999</v>
      </c>
      <c r="J354" s="94">
        <v>0.87697219444444441</v>
      </c>
    </row>
    <row r="355" spans="1:10" ht="25.5" outlineLevel="3" x14ac:dyDescent="0.25">
      <c r="A355" s="89" t="s">
        <v>1124</v>
      </c>
      <c r="B355" s="90" t="s">
        <v>1125</v>
      </c>
      <c r="C355" s="90" t="s">
        <v>1171</v>
      </c>
      <c r="D355" s="90"/>
      <c r="E355" s="91">
        <f>E356</f>
        <v>360</v>
      </c>
      <c r="F355" s="91">
        <f>F356</f>
        <v>315.70999999999998</v>
      </c>
      <c r="G355" s="92">
        <f t="shared" si="13"/>
        <v>0.87697222222222215</v>
      </c>
      <c r="H355" s="93">
        <v>360</v>
      </c>
      <c r="I355" s="93">
        <v>315.70999</v>
      </c>
      <c r="J355" s="94">
        <v>0.87697219444444441</v>
      </c>
    </row>
    <row r="356" spans="1:10" ht="38.25" outlineLevel="4" x14ac:dyDescent="0.25">
      <c r="A356" s="89" t="s">
        <v>1172</v>
      </c>
      <c r="B356" s="90" t="s">
        <v>1125</v>
      </c>
      <c r="C356" s="90" t="s">
        <v>1171</v>
      </c>
      <c r="D356" s="90" t="s">
        <v>1173</v>
      </c>
      <c r="E356" s="91">
        <v>360</v>
      </c>
      <c r="F356" s="91">
        <v>315.70999999999998</v>
      </c>
      <c r="G356" s="92">
        <f t="shared" si="13"/>
        <v>0.87697222222222215</v>
      </c>
      <c r="H356" s="93">
        <v>360</v>
      </c>
      <c r="I356" s="93">
        <v>315.70999</v>
      </c>
      <c r="J356" s="94">
        <v>0.87697219444444441</v>
      </c>
    </row>
    <row r="357" spans="1:10" ht="38.25" outlineLevel="2" x14ac:dyDescent="0.25">
      <c r="A357" s="89" t="s">
        <v>1174</v>
      </c>
      <c r="B357" s="90"/>
      <c r="C357" s="90" t="s">
        <v>1175</v>
      </c>
      <c r="D357" s="90"/>
      <c r="E357" s="91">
        <f>E358</f>
        <v>3483.7</v>
      </c>
      <c r="F357" s="91">
        <f>F358</f>
        <v>3483.7</v>
      </c>
      <c r="G357" s="92">
        <f t="shared" si="13"/>
        <v>1</v>
      </c>
      <c r="H357" s="93">
        <v>3483.7</v>
      </c>
      <c r="I357" s="93">
        <v>3483.7</v>
      </c>
      <c r="J357" s="94">
        <v>1</v>
      </c>
    </row>
    <row r="358" spans="1:10" outlineLevel="3" x14ac:dyDescent="0.25">
      <c r="A358" s="89" t="s">
        <v>1176</v>
      </c>
      <c r="B358" s="90" t="s">
        <v>1177</v>
      </c>
      <c r="C358" s="90" t="s">
        <v>1175</v>
      </c>
      <c r="D358" s="90"/>
      <c r="E358" s="91">
        <f>E359</f>
        <v>3483.7</v>
      </c>
      <c r="F358" s="91">
        <f>F359</f>
        <v>3483.7</v>
      </c>
      <c r="G358" s="92">
        <f t="shared" si="13"/>
        <v>1</v>
      </c>
      <c r="H358" s="93">
        <v>3483.7</v>
      </c>
      <c r="I358" s="93">
        <v>3483.7</v>
      </c>
      <c r="J358" s="94">
        <v>1</v>
      </c>
    </row>
    <row r="359" spans="1:10" outlineLevel="4" x14ac:dyDescent="0.25">
      <c r="A359" s="89" t="s">
        <v>891</v>
      </c>
      <c r="B359" s="90" t="s">
        <v>1177</v>
      </c>
      <c r="C359" s="90" t="s">
        <v>1175</v>
      </c>
      <c r="D359" s="90" t="s">
        <v>33</v>
      </c>
      <c r="E359" s="91">
        <v>3483.7</v>
      </c>
      <c r="F359" s="91">
        <v>3483.7</v>
      </c>
      <c r="G359" s="92">
        <f t="shared" si="13"/>
        <v>1</v>
      </c>
      <c r="H359" s="93">
        <v>3483.7</v>
      </c>
      <c r="I359" s="93">
        <v>3483.7</v>
      </c>
      <c r="J359" s="94">
        <v>1</v>
      </c>
    </row>
    <row r="360" spans="1:10" ht="25.5" outlineLevel="2" x14ac:dyDescent="0.25">
      <c r="A360" s="89" t="s">
        <v>1178</v>
      </c>
      <c r="B360" s="90"/>
      <c r="C360" s="90" t="s">
        <v>1179</v>
      </c>
      <c r="D360" s="90"/>
      <c r="E360" s="91">
        <f>E361</f>
        <v>45</v>
      </c>
      <c r="F360" s="91">
        <f>F361</f>
        <v>16.5</v>
      </c>
      <c r="G360" s="92">
        <f t="shared" si="13"/>
        <v>0.36666666666666664</v>
      </c>
      <c r="H360" s="93">
        <v>45</v>
      </c>
      <c r="I360" s="93">
        <v>16.5</v>
      </c>
      <c r="J360" s="94">
        <v>0.36666666666666664</v>
      </c>
    </row>
    <row r="361" spans="1:10" outlineLevel="3" x14ac:dyDescent="0.25">
      <c r="A361" s="89" t="s">
        <v>1176</v>
      </c>
      <c r="B361" s="90" t="s">
        <v>1177</v>
      </c>
      <c r="C361" s="90" t="s">
        <v>1179</v>
      </c>
      <c r="D361" s="90"/>
      <c r="E361" s="91">
        <f>E362</f>
        <v>45</v>
      </c>
      <c r="F361" s="91">
        <f>F362</f>
        <v>16.5</v>
      </c>
      <c r="G361" s="92">
        <f t="shared" si="13"/>
        <v>0.36666666666666664</v>
      </c>
      <c r="H361" s="93">
        <v>45</v>
      </c>
      <c r="I361" s="93">
        <v>16.5</v>
      </c>
      <c r="J361" s="94">
        <v>0.36666666666666664</v>
      </c>
    </row>
    <row r="362" spans="1:10" outlineLevel="4" x14ac:dyDescent="0.25">
      <c r="A362" s="89" t="s">
        <v>891</v>
      </c>
      <c r="B362" s="90" t="s">
        <v>1177</v>
      </c>
      <c r="C362" s="90" t="s">
        <v>1179</v>
      </c>
      <c r="D362" s="90" t="s">
        <v>33</v>
      </c>
      <c r="E362" s="91">
        <v>45</v>
      </c>
      <c r="F362" s="91">
        <v>16.5</v>
      </c>
      <c r="G362" s="92">
        <f t="shared" si="13"/>
        <v>0.36666666666666664</v>
      </c>
      <c r="H362" s="93">
        <v>45</v>
      </c>
      <c r="I362" s="93">
        <v>16.5</v>
      </c>
      <c r="J362" s="94">
        <v>0.36666666666666664</v>
      </c>
    </row>
    <row r="363" spans="1:10" ht="25.5" outlineLevel="2" x14ac:dyDescent="0.25">
      <c r="A363" s="89" t="s">
        <v>1180</v>
      </c>
      <c r="B363" s="90"/>
      <c r="C363" s="90" t="s">
        <v>1181</v>
      </c>
      <c r="D363" s="90"/>
      <c r="E363" s="91">
        <f>E364</f>
        <v>382.5</v>
      </c>
      <c r="F363" s="91">
        <f>F364</f>
        <v>380</v>
      </c>
      <c r="G363" s="92">
        <f t="shared" si="13"/>
        <v>0.99346405228758172</v>
      </c>
      <c r="H363" s="93">
        <v>382.5</v>
      </c>
      <c r="I363" s="93">
        <v>380</v>
      </c>
      <c r="J363" s="94">
        <v>0.99346405228758172</v>
      </c>
    </row>
    <row r="364" spans="1:10" outlineLevel="3" x14ac:dyDescent="0.25">
      <c r="A364" s="89" t="s">
        <v>1176</v>
      </c>
      <c r="B364" s="90" t="s">
        <v>1177</v>
      </c>
      <c r="C364" s="90" t="s">
        <v>1181</v>
      </c>
      <c r="D364" s="90"/>
      <c r="E364" s="91">
        <f>E365</f>
        <v>382.5</v>
      </c>
      <c r="F364" s="91">
        <f>F365</f>
        <v>380</v>
      </c>
      <c r="G364" s="92">
        <f t="shared" si="13"/>
        <v>0.99346405228758172</v>
      </c>
      <c r="H364" s="93">
        <v>382.5</v>
      </c>
      <c r="I364" s="93">
        <v>380</v>
      </c>
      <c r="J364" s="94">
        <v>0.99346405228758172</v>
      </c>
    </row>
    <row r="365" spans="1:10" outlineLevel="4" x14ac:dyDescent="0.25">
      <c r="A365" s="89" t="s">
        <v>891</v>
      </c>
      <c r="B365" s="90" t="s">
        <v>1177</v>
      </c>
      <c r="C365" s="90" t="s">
        <v>1181</v>
      </c>
      <c r="D365" s="90" t="s">
        <v>33</v>
      </c>
      <c r="E365" s="91">
        <v>382.5</v>
      </c>
      <c r="F365" s="91">
        <v>380</v>
      </c>
      <c r="G365" s="92">
        <f t="shared" si="13"/>
        <v>0.99346405228758172</v>
      </c>
      <c r="H365" s="93">
        <v>382.5</v>
      </c>
      <c r="I365" s="93">
        <v>380</v>
      </c>
      <c r="J365" s="94">
        <v>0.99346405228758172</v>
      </c>
    </row>
    <row r="366" spans="1:10" ht="51" outlineLevel="1" x14ac:dyDescent="0.25">
      <c r="A366" s="89" t="s">
        <v>1182</v>
      </c>
      <c r="B366" s="90"/>
      <c r="C366" s="90" t="s">
        <v>1183</v>
      </c>
      <c r="D366" s="90"/>
      <c r="E366" s="91">
        <f>E367+E372+E375+E380+E383+E386</f>
        <v>8295.99</v>
      </c>
      <c r="F366" s="91">
        <f>F367+F372+F375+F380+F383+F386</f>
        <v>6890.1299999999992</v>
      </c>
      <c r="G366" s="92">
        <f t="shared" si="13"/>
        <v>0.8305374042157716</v>
      </c>
      <c r="H366" s="93">
        <v>8295.9779999999992</v>
      </c>
      <c r="I366" s="93">
        <v>6890.1305000000002</v>
      </c>
      <c r="J366" s="94">
        <v>0.83053866584506375</v>
      </c>
    </row>
    <row r="367" spans="1:10" ht="38.25" outlineLevel="2" x14ac:dyDescent="0.25">
      <c r="A367" s="89" t="s">
        <v>1184</v>
      </c>
      <c r="B367" s="90"/>
      <c r="C367" s="90" t="s">
        <v>1185</v>
      </c>
      <c r="D367" s="90"/>
      <c r="E367" s="91">
        <f>E368</f>
        <v>6356.4</v>
      </c>
      <c r="F367" s="91">
        <f>F368</f>
        <v>5234.45</v>
      </c>
      <c r="G367" s="92">
        <f t="shared" si="13"/>
        <v>0.82349285759234792</v>
      </c>
      <c r="H367" s="93">
        <v>6356.4</v>
      </c>
      <c r="I367" s="93">
        <v>5234.4463599999999</v>
      </c>
      <c r="J367" s="94">
        <v>0.82349228494116167</v>
      </c>
    </row>
    <row r="368" spans="1:10" ht="25.5" outlineLevel="3" x14ac:dyDescent="0.25">
      <c r="A368" s="89" t="s">
        <v>1124</v>
      </c>
      <c r="B368" s="90" t="s">
        <v>1125</v>
      </c>
      <c r="C368" s="90" t="s">
        <v>1185</v>
      </c>
      <c r="D368" s="90"/>
      <c r="E368" s="91">
        <f>E369+E370+E371</f>
        <v>6356.4</v>
      </c>
      <c r="F368" s="91">
        <f>F369+F370+F371</f>
        <v>5234.45</v>
      </c>
      <c r="G368" s="92">
        <f t="shared" si="13"/>
        <v>0.82349285759234792</v>
      </c>
      <c r="H368" s="93">
        <v>6356.4</v>
      </c>
      <c r="I368" s="93">
        <v>5234.4463599999999</v>
      </c>
      <c r="J368" s="94">
        <v>0.82349228494116167</v>
      </c>
    </row>
    <row r="369" spans="1:10" ht="25.5" outlineLevel="4" x14ac:dyDescent="0.25">
      <c r="A369" s="89" t="s">
        <v>980</v>
      </c>
      <c r="B369" s="90" t="s">
        <v>1125</v>
      </c>
      <c r="C369" s="90" t="s">
        <v>1185</v>
      </c>
      <c r="D369" s="90" t="s">
        <v>981</v>
      </c>
      <c r="E369" s="91">
        <v>741.15</v>
      </c>
      <c r="F369" s="91">
        <v>722.29</v>
      </c>
      <c r="G369" s="92">
        <f t="shared" si="13"/>
        <v>0.97455305943466231</v>
      </c>
      <c r="H369" s="93">
        <v>741.15099999999995</v>
      </c>
      <c r="I369" s="93">
        <v>722.28896999999995</v>
      </c>
      <c r="J369" s="94">
        <v>0.97455035478600183</v>
      </c>
    </row>
    <row r="370" spans="1:10" ht="38.25" outlineLevel="4" x14ac:dyDescent="0.25">
      <c r="A370" s="89" t="s">
        <v>931</v>
      </c>
      <c r="B370" s="90" t="s">
        <v>1125</v>
      </c>
      <c r="C370" s="90" t="s">
        <v>1185</v>
      </c>
      <c r="D370" s="90" t="s">
        <v>932</v>
      </c>
      <c r="E370" s="91">
        <v>5315.25</v>
      </c>
      <c r="F370" s="91">
        <v>4512.16</v>
      </c>
      <c r="G370" s="92">
        <f t="shared" si="13"/>
        <v>0.8489083298057476</v>
      </c>
      <c r="H370" s="93">
        <v>5315.2489999999998</v>
      </c>
      <c r="I370" s="93">
        <v>4512.1573900000003</v>
      </c>
      <c r="J370" s="94">
        <v>0.8489079984775878</v>
      </c>
    </row>
    <row r="371" spans="1:10" outlineLevel="4" x14ac:dyDescent="0.25">
      <c r="A371" s="89" t="s">
        <v>889</v>
      </c>
      <c r="B371" s="90" t="s">
        <v>1125</v>
      </c>
      <c r="C371" s="90" t="s">
        <v>1185</v>
      </c>
      <c r="D371" s="90" t="s">
        <v>890</v>
      </c>
      <c r="E371" s="91">
        <v>300</v>
      </c>
      <c r="F371" s="91">
        <v>0</v>
      </c>
      <c r="G371" s="92">
        <f t="shared" si="13"/>
        <v>0</v>
      </c>
      <c r="H371" s="93">
        <v>300</v>
      </c>
      <c r="I371" s="93">
        <v>0</v>
      </c>
      <c r="J371" s="94">
        <v>0</v>
      </c>
    </row>
    <row r="372" spans="1:10" ht="63.75" outlineLevel="2" x14ac:dyDescent="0.25">
      <c r="A372" s="89" t="s">
        <v>1186</v>
      </c>
      <c r="B372" s="90"/>
      <c r="C372" s="90" t="s">
        <v>1187</v>
      </c>
      <c r="D372" s="90"/>
      <c r="E372" s="91">
        <f>E373</f>
        <v>424.9</v>
      </c>
      <c r="F372" s="91">
        <f>F373</f>
        <v>375.9</v>
      </c>
      <c r="G372" s="92">
        <f t="shared" si="13"/>
        <v>0.8846787479406919</v>
      </c>
      <c r="H372" s="93">
        <v>424.9</v>
      </c>
      <c r="I372" s="93">
        <v>375.9</v>
      </c>
      <c r="J372" s="94">
        <v>0.8846787479406919</v>
      </c>
    </row>
    <row r="373" spans="1:10" outlineLevel="3" x14ac:dyDescent="0.25">
      <c r="A373" s="89" t="s">
        <v>1176</v>
      </c>
      <c r="B373" s="90" t="s">
        <v>1177</v>
      </c>
      <c r="C373" s="90" t="s">
        <v>1187</v>
      </c>
      <c r="D373" s="90"/>
      <c r="E373" s="91">
        <f>E374</f>
        <v>424.9</v>
      </c>
      <c r="F373" s="91">
        <f>F374</f>
        <v>375.9</v>
      </c>
      <c r="G373" s="92">
        <f t="shared" si="13"/>
        <v>0.8846787479406919</v>
      </c>
      <c r="H373" s="93">
        <v>424.9</v>
      </c>
      <c r="I373" s="93">
        <v>375.9</v>
      </c>
      <c r="J373" s="94">
        <v>0.8846787479406919</v>
      </c>
    </row>
    <row r="374" spans="1:10" outlineLevel="4" x14ac:dyDescent="0.25">
      <c r="A374" s="89" t="s">
        <v>891</v>
      </c>
      <c r="B374" s="90" t="s">
        <v>1177</v>
      </c>
      <c r="C374" s="90" t="s">
        <v>1187</v>
      </c>
      <c r="D374" s="90" t="s">
        <v>33</v>
      </c>
      <c r="E374" s="91">
        <v>424.9</v>
      </c>
      <c r="F374" s="91">
        <v>375.9</v>
      </c>
      <c r="G374" s="92">
        <f t="shared" si="13"/>
        <v>0.8846787479406919</v>
      </c>
      <c r="H374" s="93">
        <v>424.9</v>
      </c>
      <c r="I374" s="93">
        <v>375.9</v>
      </c>
      <c r="J374" s="94">
        <v>0.8846787479406919</v>
      </c>
    </row>
    <row r="375" spans="1:10" ht="51" outlineLevel="2" x14ac:dyDescent="0.25">
      <c r="A375" s="89" t="s">
        <v>1188</v>
      </c>
      <c r="B375" s="90"/>
      <c r="C375" s="90" t="s">
        <v>1189</v>
      </c>
      <c r="D375" s="90"/>
      <c r="E375" s="91">
        <f>E376</f>
        <v>981.01</v>
      </c>
      <c r="F375" s="91">
        <f>F376</f>
        <v>834.63</v>
      </c>
      <c r="G375" s="92">
        <f t="shared" si="13"/>
        <v>0.850786434389048</v>
      </c>
      <c r="H375" s="93">
        <v>981</v>
      </c>
      <c r="I375" s="93">
        <v>834.63414</v>
      </c>
      <c r="J375" s="94">
        <v>0.85079932721712537</v>
      </c>
    </row>
    <row r="376" spans="1:10" ht="25.5" outlineLevel="3" x14ac:dyDescent="0.25">
      <c r="A376" s="89" t="s">
        <v>1124</v>
      </c>
      <c r="B376" s="90" t="s">
        <v>1125</v>
      </c>
      <c r="C376" s="90" t="s">
        <v>1189</v>
      </c>
      <c r="D376" s="90"/>
      <c r="E376" s="91">
        <f>E377+E378+E379</f>
        <v>981.01</v>
      </c>
      <c r="F376" s="91">
        <f>F377+F378+F379</f>
        <v>834.63</v>
      </c>
      <c r="G376" s="92">
        <f t="shared" si="13"/>
        <v>0.850786434389048</v>
      </c>
      <c r="H376" s="93">
        <v>981</v>
      </c>
      <c r="I376" s="93">
        <v>834.63414</v>
      </c>
      <c r="J376" s="94">
        <v>0.85079932721712537</v>
      </c>
    </row>
    <row r="377" spans="1:10" ht="25.5" outlineLevel="4" x14ac:dyDescent="0.25">
      <c r="A377" s="89" t="s">
        <v>980</v>
      </c>
      <c r="B377" s="90" t="s">
        <v>1125</v>
      </c>
      <c r="C377" s="90" t="s">
        <v>1189</v>
      </c>
      <c r="D377" s="90" t="s">
        <v>981</v>
      </c>
      <c r="E377" s="91">
        <v>473.34</v>
      </c>
      <c r="F377" s="91">
        <v>424.4</v>
      </c>
      <c r="G377" s="92">
        <f t="shared" si="13"/>
        <v>0.89660709004098538</v>
      </c>
      <c r="H377" s="93">
        <v>473.33499999999998</v>
      </c>
      <c r="I377" s="93">
        <v>424.40046999999998</v>
      </c>
      <c r="J377" s="94">
        <v>0.89661755416354172</v>
      </c>
    </row>
    <row r="378" spans="1:10" ht="38.25" outlineLevel="4" x14ac:dyDescent="0.25">
      <c r="A378" s="89" t="s">
        <v>931</v>
      </c>
      <c r="B378" s="90" t="s">
        <v>1125</v>
      </c>
      <c r="C378" s="90" t="s">
        <v>1189</v>
      </c>
      <c r="D378" s="90" t="s">
        <v>932</v>
      </c>
      <c r="E378" s="91">
        <v>292.67</v>
      </c>
      <c r="F378" s="91">
        <v>203.09</v>
      </c>
      <c r="G378" s="92">
        <f t="shared" si="13"/>
        <v>0.69392148153210098</v>
      </c>
      <c r="H378" s="93">
        <v>292.66500000000002</v>
      </c>
      <c r="I378" s="93">
        <v>203.09367</v>
      </c>
      <c r="J378" s="94">
        <v>0.69394587668494701</v>
      </c>
    </row>
    <row r="379" spans="1:10" outlineLevel="4" x14ac:dyDescent="0.25">
      <c r="A379" s="89" t="s">
        <v>889</v>
      </c>
      <c r="B379" s="90" t="s">
        <v>1125</v>
      </c>
      <c r="C379" s="90" t="s">
        <v>1189</v>
      </c>
      <c r="D379" s="90" t="s">
        <v>890</v>
      </c>
      <c r="E379" s="91">
        <v>215</v>
      </c>
      <c r="F379" s="91">
        <v>207.14</v>
      </c>
      <c r="G379" s="92">
        <f t="shared" si="13"/>
        <v>0.96344186046511626</v>
      </c>
      <c r="H379" s="93">
        <v>215</v>
      </c>
      <c r="I379" s="93">
        <v>207.14</v>
      </c>
      <c r="J379" s="94">
        <v>0.96344186046511626</v>
      </c>
    </row>
    <row r="380" spans="1:10" ht="51" outlineLevel="2" x14ac:dyDescent="0.25">
      <c r="A380" s="89" t="s">
        <v>1190</v>
      </c>
      <c r="B380" s="90"/>
      <c r="C380" s="90" t="s">
        <v>1191</v>
      </c>
      <c r="D380" s="90"/>
      <c r="E380" s="91">
        <f>E381</f>
        <v>76.680000000000007</v>
      </c>
      <c r="F380" s="91">
        <f>F381</f>
        <v>0</v>
      </c>
      <c r="G380" s="92">
        <f t="shared" si="13"/>
        <v>0</v>
      </c>
      <c r="H380" s="93">
        <v>76.677999999999997</v>
      </c>
      <c r="I380" s="93">
        <v>0</v>
      </c>
      <c r="J380" s="94">
        <v>0</v>
      </c>
    </row>
    <row r="381" spans="1:10" ht="25.5" outlineLevel="3" x14ac:dyDescent="0.25">
      <c r="A381" s="89" t="s">
        <v>1124</v>
      </c>
      <c r="B381" s="90" t="s">
        <v>1125</v>
      </c>
      <c r="C381" s="90" t="s">
        <v>1191</v>
      </c>
      <c r="D381" s="90"/>
      <c r="E381" s="91">
        <f>E382</f>
        <v>76.680000000000007</v>
      </c>
      <c r="F381" s="91">
        <f>F382</f>
        <v>0</v>
      </c>
      <c r="G381" s="92">
        <f t="shared" si="13"/>
        <v>0</v>
      </c>
      <c r="H381" s="93">
        <v>76.677999999999997</v>
      </c>
      <c r="I381" s="93">
        <v>0</v>
      </c>
      <c r="J381" s="94">
        <v>0</v>
      </c>
    </row>
    <row r="382" spans="1:10" ht="25.5" outlineLevel="4" x14ac:dyDescent="0.25">
      <c r="A382" s="89" t="s">
        <v>980</v>
      </c>
      <c r="B382" s="90" t="s">
        <v>1125</v>
      </c>
      <c r="C382" s="90" t="s">
        <v>1191</v>
      </c>
      <c r="D382" s="90" t="s">
        <v>981</v>
      </c>
      <c r="E382" s="91">
        <v>76.680000000000007</v>
      </c>
      <c r="F382" s="91">
        <v>0</v>
      </c>
      <c r="G382" s="92">
        <f t="shared" si="13"/>
        <v>0</v>
      </c>
      <c r="H382" s="93">
        <v>76.677999999999997</v>
      </c>
      <c r="I382" s="93">
        <v>0</v>
      </c>
      <c r="J382" s="94">
        <v>0</v>
      </c>
    </row>
    <row r="383" spans="1:10" ht="25.5" outlineLevel="2" x14ac:dyDescent="0.25">
      <c r="A383" s="89" t="s">
        <v>1192</v>
      </c>
      <c r="B383" s="90"/>
      <c r="C383" s="90" t="s">
        <v>1193</v>
      </c>
      <c r="D383" s="90"/>
      <c r="E383" s="91">
        <f>E384</f>
        <v>407</v>
      </c>
      <c r="F383" s="91">
        <f>F384</f>
        <v>406.4</v>
      </c>
      <c r="G383" s="92">
        <f t="shared" si="13"/>
        <v>0.99852579852579848</v>
      </c>
      <c r="H383" s="93">
        <v>407</v>
      </c>
      <c r="I383" s="93">
        <v>406.4</v>
      </c>
      <c r="J383" s="94">
        <v>0.99852579852579848</v>
      </c>
    </row>
    <row r="384" spans="1:10" outlineLevel="3" x14ac:dyDescent="0.25">
      <c r="A384" s="89" t="s">
        <v>1176</v>
      </c>
      <c r="B384" s="90" t="s">
        <v>1177</v>
      </c>
      <c r="C384" s="90" t="s">
        <v>1193</v>
      </c>
      <c r="D384" s="90"/>
      <c r="E384" s="91">
        <f>E385</f>
        <v>407</v>
      </c>
      <c r="F384" s="91">
        <f>F385</f>
        <v>406.4</v>
      </c>
      <c r="G384" s="92">
        <f t="shared" si="13"/>
        <v>0.99852579852579848</v>
      </c>
      <c r="H384" s="93">
        <v>407</v>
      </c>
      <c r="I384" s="93">
        <v>406.4</v>
      </c>
      <c r="J384" s="94">
        <v>0.99852579852579848</v>
      </c>
    </row>
    <row r="385" spans="1:10" outlineLevel="4" x14ac:dyDescent="0.25">
      <c r="A385" s="89" t="s">
        <v>891</v>
      </c>
      <c r="B385" s="90" t="s">
        <v>1177</v>
      </c>
      <c r="C385" s="90" t="s">
        <v>1193</v>
      </c>
      <c r="D385" s="90" t="s">
        <v>33</v>
      </c>
      <c r="E385" s="91">
        <v>407</v>
      </c>
      <c r="F385" s="91">
        <v>406.4</v>
      </c>
      <c r="G385" s="92">
        <f t="shared" si="13"/>
        <v>0.99852579852579848</v>
      </c>
      <c r="H385" s="93">
        <v>407</v>
      </c>
      <c r="I385" s="93">
        <v>406.4</v>
      </c>
      <c r="J385" s="94">
        <v>0.99852579852579848</v>
      </c>
    </row>
    <row r="386" spans="1:10" ht="25.5" outlineLevel="2" x14ac:dyDescent="0.25">
      <c r="A386" s="89" t="s">
        <v>1194</v>
      </c>
      <c r="B386" s="90"/>
      <c r="C386" s="90" t="s">
        <v>1195</v>
      </c>
      <c r="D386" s="90"/>
      <c r="E386" s="91">
        <f>E387</f>
        <v>50</v>
      </c>
      <c r="F386" s="91">
        <f>F387</f>
        <v>38.75</v>
      </c>
      <c r="G386" s="92">
        <f t="shared" si="13"/>
        <v>0.77500000000000002</v>
      </c>
      <c r="H386" s="93">
        <v>50</v>
      </c>
      <c r="I386" s="93">
        <v>38.75</v>
      </c>
      <c r="J386" s="94">
        <v>0.77500000000000002</v>
      </c>
    </row>
    <row r="387" spans="1:10" outlineLevel="3" x14ac:dyDescent="0.25">
      <c r="A387" s="89" t="s">
        <v>1176</v>
      </c>
      <c r="B387" s="90" t="s">
        <v>1177</v>
      </c>
      <c r="C387" s="90" t="s">
        <v>1195</v>
      </c>
      <c r="D387" s="90"/>
      <c r="E387" s="91">
        <f>E388</f>
        <v>50</v>
      </c>
      <c r="F387" s="91">
        <f>F388</f>
        <v>38.75</v>
      </c>
      <c r="G387" s="92">
        <f t="shared" si="13"/>
        <v>0.77500000000000002</v>
      </c>
      <c r="H387" s="93">
        <v>50</v>
      </c>
      <c r="I387" s="93">
        <v>38.75</v>
      </c>
      <c r="J387" s="94">
        <v>0.77500000000000002</v>
      </c>
    </row>
    <row r="388" spans="1:10" outlineLevel="4" x14ac:dyDescent="0.25">
      <c r="A388" s="89" t="s">
        <v>891</v>
      </c>
      <c r="B388" s="90" t="s">
        <v>1177</v>
      </c>
      <c r="C388" s="90" t="s">
        <v>1195</v>
      </c>
      <c r="D388" s="90" t="s">
        <v>33</v>
      </c>
      <c r="E388" s="91">
        <v>50</v>
      </c>
      <c r="F388" s="91">
        <v>38.75</v>
      </c>
      <c r="G388" s="92">
        <f t="shared" si="13"/>
        <v>0.77500000000000002</v>
      </c>
      <c r="H388" s="93">
        <v>50</v>
      </c>
      <c r="I388" s="93">
        <v>38.75</v>
      </c>
      <c r="J388" s="94">
        <v>0.77500000000000002</v>
      </c>
    </row>
    <row r="389" spans="1:10" ht="25.5" x14ac:dyDescent="0.25">
      <c r="A389" s="83" t="s">
        <v>1196</v>
      </c>
      <c r="B389" s="84"/>
      <c r="C389" s="84" t="s">
        <v>1197</v>
      </c>
      <c r="D389" s="84"/>
      <c r="E389" s="85">
        <f>E390+E396</f>
        <v>7749.41</v>
      </c>
      <c r="F389" s="85">
        <f>F390+F396</f>
        <v>7613.65</v>
      </c>
      <c r="G389" s="86">
        <f>F389/E389</f>
        <v>0.98248124695944594</v>
      </c>
      <c r="H389" s="87">
        <v>7749.4070000000002</v>
      </c>
      <c r="I389" s="87">
        <v>7613.64707</v>
      </c>
      <c r="J389" s="88">
        <v>0.98248124921042346</v>
      </c>
    </row>
    <row r="390" spans="1:10" ht="38.25" outlineLevel="1" x14ac:dyDescent="0.25">
      <c r="A390" s="89" t="s">
        <v>1198</v>
      </c>
      <c r="B390" s="90"/>
      <c r="C390" s="90" t="s">
        <v>1199</v>
      </c>
      <c r="D390" s="90"/>
      <c r="E390" s="91">
        <f>E391</f>
        <v>7600.41</v>
      </c>
      <c r="F390" s="91">
        <f>F391</f>
        <v>7464.65</v>
      </c>
      <c r="G390" s="92">
        <f t="shared" si="13"/>
        <v>0.98213780572363851</v>
      </c>
      <c r="H390" s="93">
        <v>7600.4070000000002</v>
      </c>
      <c r="I390" s="93">
        <v>7464.64707</v>
      </c>
      <c r="J390" s="94">
        <v>0.98213780788318306</v>
      </c>
    </row>
    <row r="391" spans="1:10" ht="25.5" outlineLevel="2" x14ac:dyDescent="0.25">
      <c r="A391" s="89" t="s">
        <v>986</v>
      </c>
      <c r="B391" s="90"/>
      <c r="C391" s="90" t="s">
        <v>1200</v>
      </c>
      <c r="D391" s="90"/>
      <c r="E391" s="91">
        <f>E392</f>
        <v>7600.41</v>
      </c>
      <c r="F391" s="91">
        <f>F392</f>
        <v>7464.65</v>
      </c>
      <c r="G391" s="92">
        <f t="shared" si="13"/>
        <v>0.98213780572363851</v>
      </c>
      <c r="H391" s="93">
        <v>7600.4070000000002</v>
      </c>
      <c r="I391" s="93">
        <v>7464.64707</v>
      </c>
      <c r="J391" s="94">
        <v>0.98213780788318306</v>
      </c>
    </row>
    <row r="392" spans="1:10" ht="51" outlineLevel="3" x14ac:dyDescent="0.25">
      <c r="A392" s="89" t="s">
        <v>1201</v>
      </c>
      <c r="B392" s="90" t="s">
        <v>1202</v>
      </c>
      <c r="C392" s="90" t="s">
        <v>1200</v>
      </c>
      <c r="D392" s="90"/>
      <c r="E392" s="91">
        <f>E393+E394+E395</f>
        <v>7600.41</v>
      </c>
      <c r="F392" s="91">
        <f>F393+F394+F395</f>
        <v>7464.65</v>
      </c>
      <c r="G392" s="92">
        <f t="shared" si="13"/>
        <v>0.98213780572363851</v>
      </c>
      <c r="H392" s="93">
        <v>7600.4070000000002</v>
      </c>
      <c r="I392" s="93">
        <v>7464.64707</v>
      </c>
      <c r="J392" s="94">
        <v>0.98213780788318306</v>
      </c>
    </row>
    <row r="393" spans="1:10" ht="25.5" outlineLevel="4" x14ac:dyDescent="0.25">
      <c r="A393" s="89" t="s">
        <v>980</v>
      </c>
      <c r="B393" s="90" t="s">
        <v>1202</v>
      </c>
      <c r="C393" s="90" t="s">
        <v>1200</v>
      </c>
      <c r="D393" s="90" t="s">
        <v>981</v>
      </c>
      <c r="E393" s="91">
        <v>7220.11</v>
      </c>
      <c r="F393" s="91">
        <v>7212.12</v>
      </c>
      <c r="G393" s="92">
        <f t="shared" si="13"/>
        <v>0.99889336866058831</v>
      </c>
      <c r="H393" s="93">
        <v>7220.107</v>
      </c>
      <c r="I393" s="93">
        <v>7212.1181500000002</v>
      </c>
      <c r="J393" s="94">
        <v>0.99889352747819393</v>
      </c>
    </row>
    <row r="394" spans="1:10" ht="38.25" outlineLevel="4" x14ac:dyDescent="0.25">
      <c r="A394" s="89" t="s">
        <v>931</v>
      </c>
      <c r="B394" s="90" t="s">
        <v>1202</v>
      </c>
      <c r="C394" s="90" t="s">
        <v>1200</v>
      </c>
      <c r="D394" s="90" t="s">
        <v>932</v>
      </c>
      <c r="E394" s="91">
        <v>375.3</v>
      </c>
      <c r="F394" s="91">
        <v>252.53</v>
      </c>
      <c r="G394" s="92">
        <f t="shared" si="13"/>
        <v>0.67287503330668796</v>
      </c>
      <c r="H394" s="93">
        <v>375.3</v>
      </c>
      <c r="I394" s="93">
        <v>252.52892</v>
      </c>
      <c r="J394" s="94">
        <v>0.67287215560884628</v>
      </c>
    </row>
    <row r="395" spans="1:10" outlineLevel="4" x14ac:dyDescent="0.25">
      <c r="A395" s="89" t="s">
        <v>1150</v>
      </c>
      <c r="B395" s="90" t="s">
        <v>1202</v>
      </c>
      <c r="C395" s="90" t="s">
        <v>1200</v>
      </c>
      <c r="D395" s="90" t="s">
        <v>1151</v>
      </c>
      <c r="E395" s="91">
        <v>5</v>
      </c>
      <c r="F395" s="91">
        <v>0</v>
      </c>
      <c r="G395" s="92">
        <f t="shared" si="13"/>
        <v>0</v>
      </c>
      <c r="H395" s="93">
        <v>5</v>
      </c>
      <c r="I395" s="93">
        <v>0</v>
      </c>
      <c r="J395" s="94">
        <v>0</v>
      </c>
    </row>
    <row r="396" spans="1:10" ht="25.5" outlineLevel="1" x14ac:dyDescent="0.25">
      <c r="A396" s="89" t="s">
        <v>1203</v>
      </c>
      <c r="B396" s="90"/>
      <c r="C396" s="90" t="s">
        <v>1204</v>
      </c>
      <c r="D396" s="90"/>
      <c r="E396" s="91">
        <f t="shared" ref="E396:F398" si="15">E397</f>
        <v>149</v>
      </c>
      <c r="F396" s="91">
        <f t="shared" si="15"/>
        <v>149</v>
      </c>
      <c r="G396" s="92">
        <f t="shared" ref="G396:G460" si="16">F396/E396</f>
        <v>1</v>
      </c>
      <c r="H396" s="93">
        <v>149</v>
      </c>
      <c r="I396" s="93">
        <v>149</v>
      </c>
      <c r="J396" s="94">
        <v>1</v>
      </c>
    </row>
    <row r="397" spans="1:10" ht="25.5" outlineLevel="2" x14ac:dyDescent="0.25">
      <c r="A397" s="89" t="s">
        <v>986</v>
      </c>
      <c r="B397" s="90"/>
      <c r="C397" s="90" t="s">
        <v>1205</v>
      </c>
      <c r="D397" s="90"/>
      <c r="E397" s="91">
        <f t="shared" si="15"/>
        <v>149</v>
      </c>
      <c r="F397" s="91">
        <f t="shared" si="15"/>
        <v>149</v>
      </c>
      <c r="G397" s="92">
        <f t="shared" si="16"/>
        <v>1</v>
      </c>
      <c r="H397" s="93">
        <v>149</v>
      </c>
      <c r="I397" s="93">
        <v>149</v>
      </c>
      <c r="J397" s="94">
        <v>1</v>
      </c>
    </row>
    <row r="398" spans="1:10" ht="51" outlineLevel="3" x14ac:dyDescent="0.25">
      <c r="A398" s="89" t="s">
        <v>1201</v>
      </c>
      <c r="B398" s="90" t="s">
        <v>1202</v>
      </c>
      <c r="C398" s="90" t="s">
        <v>1205</v>
      </c>
      <c r="D398" s="90"/>
      <c r="E398" s="91">
        <f t="shared" si="15"/>
        <v>149</v>
      </c>
      <c r="F398" s="91">
        <f t="shared" si="15"/>
        <v>149</v>
      </c>
      <c r="G398" s="92">
        <f t="shared" si="16"/>
        <v>1</v>
      </c>
      <c r="H398" s="93">
        <v>149</v>
      </c>
      <c r="I398" s="93">
        <v>149</v>
      </c>
      <c r="J398" s="94">
        <v>1</v>
      </c>
    </row>
    <row r="399" spans="1:10" ht="38.25" outlineLevel="4" x14ac:dyDescent="0.25">
      <c r="A399" s="89" t="s">
        <v>931</v>
      </c>
      <c r="B399" s="90" t="s">
        <v>1202</v>
      </c>
      <c r="C399" s="90" t="s">
        <v>1205</v>
      </c>
      <c r="D399" s="90" t="s">
        <v>932</v>
      </c>
      <c r="E399" s="91">
        <v>149</v>
      </c>
      <c r="F399" s="91">
        <v>149</v>
      </c>
      <c r="G399" s="92">
        <f t="shared" si="16"/>
        <v>1</v>
      </c>
      <c r="H399" s="93">
        <v>149</v>
      </c>
      <c r="I399" s="93">
        <v>149</v>
      </c>
      <c r="J399" s="94">
        <v>1</v>
      </c>
    </row>
    <row r="400" spans="1:10" ht="25.5" x14ac:dyDescent="0.25">
      <c r="A400" s="83" t="s">
        <v>1206</v>
      </c>
      <c r="B400" s="84"/>
      <c r="C400" s="84" t="s">
        <v>1207</v>
      </c>
      <c r="D400" s="84"/>
      <c r="E400" s="85">
        <f>E401+E406+E410+E424</f>
        <v>17237.850000000002</v>
      </c>
      <c r="F400" s="85">
        <f>F401+F406+F410+F424</f>
        <v>17022.650000000001</v>
      </c>
      <c r="G400" s="86">
        <f>F400/E400</f>
        <v>0.98751584449336771</v>
      </c>
      <c r="H400" s="87">
        <v>17237.84533</v>
      </c>
      <c r="I400" s="87">
        <v>17022.653630000001</v>
      </c>
      <c r="J400" s="88">
        <v>0.9875163226099094</v>
      </c>
    </row>
    <row r="401" spans="1:10" ht="25.5" outlineLevel="1" x14ac:dyDescent="0.25">
      <c r="A401" s="89" t="s">
        <v>1208</v>
      </c>
      <c r="B401" s="90"/>
      <c r="C401" s="90" t="s">
        <v>1209</v>
      </c>
      <c r="D401" s="90"/>
      <c r="E401" s="91">
        <f>E402</f>
        <v>685</v>
      </c>
      <c r="F401" s="91">
        <f>F402</f>
        <v>684.71</v>
      </c>
      <c r="G401" s="92">
        <f t="shared" si="16"/>
        <v>0.99957664233576649</v>
      </c>
      <c r="H401" s="93">
        <v>685</v>
      </c>
      <c r="I401" s="93">
        <v>684.70630000000006</v>
      </c>
      <c r="J401" s="94">
        <v>0.99957124087591243</v>
      </c>
    </row>
    <row r="402" spans="1:10" ht="76.5" outlineLevel="2" x14ac:dyDescent="0.25">
      <c r="A402" s="89" t="s">
        <v>1210</v>
      </c>
      <c r="B402" s="90"/>
      <c r="C402" s="90" t="s">
        <v>1211</v>
      </c>
      <c r="D402" s="90"/>
      <c r="E402" s="91">
        <f>E403</f>
        <v>685</v>
      </c>
      <c r="F402" s="91">
        <f>F403</f>
        <v>684.71</v>
      </c>
      <c r="G402" s="92">
        <f t="shared" si="16"/>
        <v>0.99957664233576649</v>
      </c>
      <c r="H402" s="93">
        <v>685</v>
      </c>
      <c r="I402" s="93">
        <v>684.70630000000006</v>
      </c>
      <c r="J402" s="94">
        <v>0.99957124087591243</v>
      </c>
    </row>
    <row r="403" spans="1:10" outlineLevel="3" x14ac:dyDescent="0.25">
      <c r="A403" s="89" t="s">
        <v>1212</v>
      </c>
      <c r="B403" s="90" t="s">
        <v>1213</v>
      </c>
      <c r="C403" s="90" t="s">
        <v>1211</v>
      </c>
      <c r="D403" s="90"/>
      <c r="E403" s="91">
        <f>E404+E405</f>
        <v>685</v>
      </c>
      <c r="F403" s="91">
        <f>F404+F405</f>
        <v>684.71</v>
      </c>
      <c r="G403" s="92">
        <f t="shared" si="16"/>
        <v>0.99957664233576649</v>
      </c>
      <c r="H403" s="93">
        <v>685</v>
      </c>
      <c r="I403" s="93">
        <v>684.70630000000006</v>
      </c>
      <c r="J403" s="94">
        <v>0.99957124087591243</v>
      </c>
    </row>
    <row r="404" spans="1:10" ht="38.25" outlineLevel="4" x14ac:dyDescent="0.25">
      <c r="A404" s="89" t="s">
        <v>931</v>
      </c>
      <c r="B404" s="90" t="s">
        <v>1213</v>
      </c>
      <c r="C404" s="90" t="s">
        <v>1211</v>
      </c>
      <c r="D404" s="90" t="s">
        <v>932</v>
      </c>
      <c r="E404" s="91">
        <v>30</v>
      </c>
      <c r="F404" s="91">
        <v>30</v>
      </c>
      <c r="G404" s="92">
        <f t="shared" si="16"/>
        <v>1</v>
      </c>
      <c r="H404" s="93">
        <v>30</v>
      </c>
      <c r="I404" s="93">
        <v>30</v>
      </c>
      <c r="J404" s="94">
        <v>1</v>
      </c>
    </row>
    <row r="405" spans="1:10" outlineLevel="4" x14ac:dyDescent="0.25">
      <c r="A405" s="89" t="s">
        <v>891</v>
      </c>
      <c r="B405" s="90" t="s">
        <v>1213</v>
      </c>
      <c r="C405" s="90" t="s">
        <v>1211</v>
      </c>
      <c r="D405" s="90" t="s">
        <v>33</v>
      </c>
      <c r="E405" s="91">
        <v>655</v>
      </c>
      <c r="F405" s="91">
        <v>654.71</v>
      </c>
      <c r="G405" s="92">
        <f t="shared" si="16"/>
        <v>0.99955725190839695</v>
      </c>
      <c r="H405" s="93">
        <v>655</v>
      </c>
      <c r="I405" s="93">
        <v>654.70630000000006</v>
      </c>
      <c r="J405" s="94">
        <v>0.99955160305343516</v>
      </c>
    </row>
    <row r="406" spans="1:10" ht="25.5" outlineLevel="1" x14ac:dyDescent="0.25">
      <c r="A406" s="89" t="s">
        <v>1214</v>
      </c>
      <c r="B406" s="90"/>
      <c r="C406" s="90" t="s">
        <v>1215</v>
      </c>
      <c r="D406" s="90"/>
      <c r="E406" s="91">
        <f t="shared" ref="E406:F408" si="17">E407</f>
        <v>240.4</v>
      </c>
      <c r="F406" s="91">
        <f t="shared" si="17"/>
        <v>240.4</v>
      </c>
      <c r="G406" s="92">
        <f t="shared" si="16"/>
        <v>1</v>
      </c>
      <c r="H406" s="93">
        <v>240.4</v>
      </c>
      <c r="I406" s="93">
        <v>240.4</v>
      </c>
      <c r="J406" s="94">
        <v>1</v>
      </c>
    </row>
    <row r="407" spans="1:10" outlineLevel="2" x14ac:dyDescent="0.25">
      <c r="A407" s="89" t="s">
        <v>1216</v>
      </c>
      <c r="B407" s="90"/>
      <c r="C407" s="90" t="s">
        <v>1217</v>
      </c>
      <c r="D407" s="90"/>
      <c r="E407" s="91">
        <f t="shared" si="17"/>
        <v>240.4</v>
      </c>
      <c r="F407" s="91">
        <f t="shared" si="17"/>
        <v>240.4</v>
      </c>
      <c r="G407" s="92">
        <f t="shared" si="16"/>
        <v>1</v>
      </c>
      <c r="H407" s="93">
        <v>240.4</v>
      </c>
      <c r="I407" s="93">
        <v>240.4</v>
      </c>
      <c r="J407" s="94">
        <v>1</v>
      </c>
    </row>
    <row r="408" spans="1:10" outlineLevel="3" x14ac:dyDescent="0.25">
      <c r="A408" s="89" t="s">
        <v>1212</v>
      </c>
      <c r="B408" s="90" t="s">
        <v>1213</v>
      </c>
      <c r="C408" s="90" t="s">
        <v>1217</v>
      </c>
      <c r="D408" s="90"/>
      <c r="E408" s="91">
        <f t="shared" si="17"/>
        <v>240.4</v>
      </c>
      <c r="F408" s="91">
        <f t="shared" si="17"/>
        <v>240.4</v>
      </c>
      <c r="G408" s="92">
        <f t="shared" si="16"/>
        <v>1</v>
      </c>
      <c r="H408" s="93">
        <v>240.4</v>
      </c>
      <c r="I408" s="93">
        <v>240.4</v>
      </c>
      <c r="J408" s="94">
        <v>1</v>
      </c>
    </row>
    <row r="409" spans="1:10" outlineLevel="4" x14ac:dyDescent="0.25">
      <c r="A409" s="89" t="s">
        <v>891</v>
      </c>
      <c r="B409" s="90" t="s">
        <v>1213</v>
      </c>
      <c r="C409" s="90" t="s">
        <v>1217</v>
      </c>
      <c r="D409" s="90" t="s">
        <v>33</v>
      </c>
      <c r="E409" s="91">
        <v>240.4</v>
      </c>
      <c r="F409" s="91">
        <v>240.4</v>
      </c>
      <c r="G409" s="92">
        <f t="shared" si="16"/>
        <v>1</v>
      </c>
      <c r="H409" s="93">
        <v>240.4</v>
      </c>
      <c r="I409" s="93">
        <v>240.4</v>
      </c>
      <c r="J409" s="94">
        <v>1</v>
      </c>
    </row>
    <row r="410" spans="1:10" ht="38.25" outlineLevel="1" x14ac:dyDescent="0.25">
      <c r="A410" s="89" t="s">
        <v>1218</v>
      </c>
      <c r="B410" s="90"/>
      <c r="C410" s="90" t="s">
        <v>1219</v>
      </c>
      <c r="D410" s="90"/>
      <c r="E410" s="91">
        <f>E411+E415+E418+E421</f>
        <v>1515</v>
      </c>
      <c r="F410" s="91">
        <f>F411+F415+F418+F421</f>
        <v>1409.95</v>
      </c>
      <c r="G410" s="92">
        <f t="shared" si="16"/>
        <v>0.93066006600660067</v>
      </c>
      <c r="H410" s="93">
        <v>1515</v>
      </c>
      <c r="I410" s="93">
        <v>1409.954</v>
      </c>
      <c r="J410" s="94">
        <v>0.93066270627062708</v>
      </c>
    </row>
    <row r="411" spans="1:10" ht="25.5" outlineLevel="2" x14ac:dyDescent="0.25">
      <c r="A411" s="89" t="s">
        <v>1220</v>
      </c>
      <c r="B411" s="90"/>
      <c r="C411" s="90" t="s">
        <v>1221</v>
      </c>
      <c r="D411" s="90"/>
      <c r="E411" s="91">
        <f>E412</f>
        <v>225</v>
      </c>
      <c r="F411" s="91">
        <f>F412</f>
        <v>134</v>
      </c>
      <c r="G411" s="92">
        <f t="shared" si="16"/>
        <v>0.5955555555555555</v>
      </c>
      <c r="H411" s="93">
        <v>225</v>
      </c>
      <c r="I411" s="93">
        <v>134</v>
      </c>
      <c r="J411" s="94">
        <v>0.5955555555555555</v>
      </c>
    </row>
    <row r="412" spans="1:10" outlineLevel="3" x14ac:dyDescent="0.25">
      <c r="A412" s="89" t="s">
        <v>1212</v>
      </c>
      <c r="B412" s="90" t="s">
        <v>1213</v>
      </c>
      <c r="C412" s="90" t="s">
        <v>1221</v>
      </c>
      <c r="D412" s="90"/>
      <c r="E412" s="91">
        <f>E413+E414</f>
        <v>225</v>
      </c>
      <c r="F412" s="91">
        <f>F413+F414</f>
        <v>134</v>
      </c>
      <c r="G412" s="92">
        <f t="shared" si="16"/>
        <v>0.5955555555555555</v>
      </c>
      <c r="H412" s="93">
        <v>225</v>
      </c>
      <c r="I412" s="93">
        <v>134</v>
      </c>
      <c r="J412" s="94">
        <v>0.5955555555555555</v>
      </c>
    </row>
    <row r="413" spans="1:10" ht="25.5" outlineLevel="4" x14ac:dyDescent="0.25">
      <c r="A413" s="89" t="s">
        <v>1148</v>
      </c>
      <c r="B413" s="90" t="s">
        <v>1213</v>
      </c>
      <c r="C413" s="90" t="s">
        <v>1221</v>
      </c>
      <c r="D413" s="90" t="s">
        <v>1149</v>
      </c>
      <c r="E413" s="91">
        <v>125</v>
      </c>
      <c r="F413" s="91">
        <v>34</v>
      </c>
      <c r="G413" s="92">
        <f t="shared" si="16"/>
        <v>0.27200000000000002</v>
      </c>
      <c r="H413" s="93">
        <v>125</v>
      </c>
      <c r="I413" s="93">
        <v>34</v>
      </c>
      <c r="J413" s="94">
        <v>0.27200000000000002</v>
      </c>
    </row>
    <row r="414" spans="1:10" outlineLevel="4" x14ac:dyDescent="0.25">
      <c r="A414" s="89" t="s">
        <v>891</v>
      </c>
      <c r="B414" s="90" t="s">
        <v>1213</v>
      </c>
      <c r="C414" s="90" t="s">
        <v>1221</v>
      </c>
      <c r="D414" s="90" t="s">
        <v>33</v>
      </c>
      <c r="E414" s="91">
        <v>100</v>
      </c>
      <c r="F414" s="91">
        <v>100</v>
      </c>
      <c r="G414" s="92">
        <f t="shared" si="16"/>
        <v>1</v>
      </c>
      <c r="H414" s="93">
        <v>100</v>
      </c>
      <c r="I414" s="93">
        <v>100</v>
      </c>
      <c r="J414" s="94">
        <v>1</v>
      </c>
    </row>
    <row r="415" spans="1:10" ht="51" outlineLevel="2" x14ac:dyDescent="0.25">
      <c r="A415" s="89" t="s">
        <v>1222</v>
      </c>
      <c r="B415" s="90"/>
      <c r="C415" s="90" t="s">
        <v>1223</v>
      </c>
      <c r="D415" s="90"/>
      <c r="E415" s="91">
        <f>E416</f>
        <v>590</v>
      </c>
      <c r="F415" s="91">
        <f>F416</f>
        <v>583.58000000000004</v>
      </c>
      <c r="G415" s="92">
        <f t="shared" si="16"/>
        <v>0.9891186440677967</v>
      </c>
      <c r="H415" s="93">
        <v>590</v>
      </c>
      <c r="I415" s="93">
        <v>583.58399999999995</v>
      </c>
      <c r="J415" s="94">
        <v>0.98912542372881351</v>
      </c>
    </row>
    <row r="416" spans="1:10" outlineLevel="3" x14ac:dyDescent="0.25">
      <c r="A416" s="89" t="s">
        <v>1212</v>
      </c>
      <c r="B416" s="90" t="s">
        <v>1213</v>
      </c>
      <c r="C416" s="90" t="s">
        <v>1223</v>
      </c>
      <c r="D416" s="90"/>
      <c r="E416" s="91">
        <f>E417</f>
        <v>590</v>
      </c>
      <c r="F416" s="91">
        <f>F417</f>
        <v>583.58000000000004</v>
      </c>
      <c r="G416" s="92">
        <f t="shared" si="16"/>
        <v>0.9891186440677967</v>
      </c>
      <c r="H416" s="93">
        <v>590</v>
      </c>
      <c r="I416" s="93">
        <v>583.58399999999995</v>
      </c>
      <c r="J416" s="94">
        <v>0.98912542372881351</v>
      </c>
    </row>
    <row r="417" spans="1:10" ht="25.5" outlineLevel="4" x14ac:dyDescent="0.25">
      <c r="A417" s="89" t="s">
        <v>1148</v>
      </c>
      <c r="B417" s="90" t="s">
        <v>1213</v>
      </c>
      <c r="C417" s="90" t="s">
        <v>1223</v>
      </c>
      <c r="D417" s="90" t="s">
        <v>1149</v>
      </c>
      <c r="E417" s="91">
        <v>590</v>
      </c>
      <c r="F417" s="91">
        <v>583.58000000000004</v>
      </c>
      <c r="G417" s="92">
        <f t="shared" si="16"/>
        <v>0.9891186440677967</v>
      </c>
      <c r="H417" s="93">
        <v>590</v>
      </c>
      <c r="I417" s="93">
        <v>583.58399999999995</v>
      </c>
      <c r="J417" s="94">
        <v>0.98912542372881351</v>
      </c>
    </row>
    <row r="418" spans="1:10" ht="38.25" outlineLevel="2" x14ac:dyDescent="0.25">
      <c r="A418" s="89" t="s">
        <v>1224</v>
      </c>
      <c r="B418" s="90"/>
      <c r="C418" s="90" t="s">
        <v>1225</v>
      </c>
      <c r="D418" s="90"/>
      <c r="E418" s="91">
        <f>E419</f>
        <v>200</v>
      </c>
      <c r="F418" s="91">
        <f>F419</f>
        <v>199.97</v>
      </c>
      <c r="G418" s="92">
        <f t="shared" si="16"/>
        <v>0.99985000000000002</v>
      </c>
      <c r="H418" s="93">
        <v>200</v>
      </c>
      <c r="I418" s="93">
        <v>199.97</v>
      </c>
      <c r="J418" s="94">
        <v>0.99985000000000002</v>
      </c>
    </row>
    <row r="419" spans="1:10" outlineLevel="3" x14ac:dyDescent="0.25">
      <c r="A419" s="89" t="s">
        <v>1212</v>
      </c>
      <c r="B419" s="90" t="s">
        <v>1213</v>
      </c>
      <c r="C419" s="90" t="s">
        <v>1225</v>
      </c>
      <c r="D419" s="90"/>
      <c r="E419" s="91">
        <f>E420</f>
        <v>200</v>
      </c>
      <c r="F419" s="91">
        <f>F420</f>
        <v>199.97</v>
      </c>
      <c r="G419" s="92">
        <f t="shared" si="16"/>
        <v>0.99985000000000002</v>
      </c>
      <c r="H419" s="93">
        <v>200</v>
      </c>
      <c r="I419" s="93">
        <v>199.97</v>
      </c>
      <c r="J419" s="94">
        <v>0.99985000000000002</v>
      </c>
    </row>
    <row r="420" spans="1:10" outlineLevel="4" x14ac:dyDescent="0.25">
      <c r="A420" s="89" t="s">
        <v>891</v>
      </c>
      <c r="B420" s="90" t="s">
        <v>1213</v>
      </c>
      <c r="C420" s="90" t="s">
        <v>1225</v>
      </c>
      <c r="D420" s="90" t="s">
        <v>33</v>
      </c>
      <c r="E420" s="91">
        <v>200</v>
      </c>
      <c r="F420" s="91">
        <v>199.97</v>
      </c>
      <c r="G420" s="92">
        <f t="shared" si="16"/>
        <v>0.99985000000000002</v>
      </c>
      <c r="H420" s="93">
        <v>200</v>
      </c>
      <c r="I420" s="93">
        <v>199.97</v>
      </c>
      <c r="J420" s="94">
        <v>0.99985000000000002</v>
      </c>
    </row>
    <row r="421" spans="1:10" ht="51" outlineLevel="2" x14ac:dyDescent="0.25">
      <c r="A421" s="89" t="s">
        <v>1226</v>
      </c>
      <c r="B421" s="90"/>
      <c r="C421" s="90" t="s">
        <v>1227</v>
      </c>
      <c r="D421" s="90"/>
      <c r="E421" s="91">
        <f>E422</f>
        <v>500</v>
      </c>
      <c r="F421" s="91">
        <f>F422</f>
        <v>492.4</v>
      </c>
      <c r="G421" s="92">
        <f t="shared" si="16"/>
        <v>0.98480000000000001</v>
      </c>
      <c r="H421" s="93">
        <v>500</v>
      </c>
      <c r="I421" s="93">
        <v>492.4</v>
      </c>
      <c r="J421" s="94">
        <v>0.98480000000000001</v>
      </c>
    </row>
    <row r="422" spans="1:10" outlineLevel="3" x14ac:dyDescent="0.25">
      <c r="A422" s="89" t="s">
        <v>1212</v>
      </c>
      <c r="B422" s="90" t="s">
        <v>1213</v>
      </c>
      <c r="C422" s="90" t="s">
        <v>1227</v>
      </c>
      <c r="D422" s="90"/>
      <c r="E422" s="91">
        <f>E423</f>
        <v>500</v>
      </c>
      <c r="F422" s="91">
        <f>F423</f>
        <v>492.4</v>
      </c>
      <c r="G422" s="92">
        <f t="shared" si="16"/>
        <v>0.98480000000000001</v>
      </c>
      <c r="H422" s="93">
        <v>500</v>
      </c>
      <c r="I422" s="93">
        <v>492.4</v>
      </c>
      <c r="J422" s="94">
        <v>0.98480000000000001</v>
      </c>
    </row>
    <row r="423" spans="1:10" outlineLevel="4" x14ac:dyDescent="0.25">
      <c r="A423" s="89" t="s">
        <v>891</v>
      </c>
      <c r="B423" s="90" t="s">
        <v>1213</v>
      </c>
      <c r="C423" s="90" t="s">
        <v>1227</v>
      </c>
      <c r="D423" s="90" t="s">
        <v>33</v>
      </c>
      <c r="E423" s="91">
        <v>500</v>
      </c>
      <c r="F423" s="91">
        <v>492.4</v>
      </c>
      <c r="G423" s="92">
        <f t="shared" si="16"/>
        <v>0.98480000000000001</v>
      </c>
      <c r="H423" s="93">
        <v>500</v>
      </c>
      <c r="I423" s="93">
        <v>492.4</v>
      </c>
      <c r="J423" s="94">
        <v>0.98480000000000001</v>
      </c>
    </row>
    <row r="424" spans="1:10" ht="51" outlineLevel="1" x14ac:dyDescent="0.25">
      <c r="A424" s="89" t="s">
        <v>1228</v>
      </c>
      <c r="B424" s="90"/>
      <c r="C424" s="90" t="s">
        <v>1229</v>
      </c>
      <c r="D424" s="90"/>
      <c r="E424" s="91">
        <f>E425+E428+E431</f>
        <v>14797.45</v>
      </c>
      <c r="F424" s="91">
        <f>F425+F428+F431</f>
        <v>14687.59</v>
      </c>
      <c r="G424" s="92">
        <f t="shared" si="16"/>
        <v>0.99257574784844682</v>
      </c>
      <c r="H424" s="93">
        <v>14797.44533</v>
      </c>
      <c r="I424" s="93">
        <v>14687.59333</v>
      </c>
      <c r="J424" s="94">
        <v>0.99257628613925075</v>
      </c>
    </row>
    <row r="425" spans="1:10" ht="38.25" outlineLevel="2" x14ac:dyDescent="0.25">
      <c r="A425" s="89" t="s">
        <v>1230</v>
      </c>
      <c r="B425" s="90"/>
      <c r="C425" s="90" t="s">
        <v>1231</v>
      </c>
      <c r="D425" s="90"/>
      <c r="E425" s="91">
        <f>E426</f>
        <v>9132.34</v>
      </c>
      <c r="F425" s="91">
        <f>F426</f>
        <v>9132.34</v>
      </c>
      <c r="G425" s="92">
        <f t="shared" si="16"/>
        <v>1</v>
      </c>
      <c r="H425" s="93">
        <v>9132.3353299999999</v>
      </c>
      <c r="I425" s="93">
        <v>9132.3353299999999</v>
      </c>
      <c r="J425" s="94">
        <v>1</v>
      </c>
    </row>
    <row r="426" spans="1:10" outlineLevel="3" x14ac:dyDescent="0.25">
      <c r="A426" s="89" t="s">
        <v>1212</v>
      </c>
      <c r="B426" s="90" t="s">
        <v>1213</v>
      </c>
      <c r="C426" s="90" t="s">
        <v>1231</v>
      </c>
      <c r="D426" s="90"/>
      <c r="E426" s="91">
        <f>E427</f>
        <v>9132.34</v>
      </c>
      <c r="F426" s="91">
        <f>F427</f>
        <v>9132.34</v>
      </c>
      <c r="G426" s="92">
        <f t="shared" si="16"/>
        <v>1</v>
      </c>
      <c r="H426" s="93">
        <v>9132.3353299999999</v>
      </c>
      <c r="I426" s="93">
        <v>9132.3353299999999</v>
      </c>
      <c r="J426" s="94">
        <v>1</v>
      </c>
    </row>
    <row r="427" spans="1:10" outlineLevel="4" x14ac:dyDescent="0.25">
      <c r="A427" s="89" t="s">
        <v>891</v>
      </c>
      <c r="B427" s="90" t="s">
        <v>1213</v>
      </c>
      <c r="C427" s="90" t="s">
        <v>1231</v>
      </c>
      <c r="D427" s="90" t="s">
        <v>33</v>
      </c>
      <c r="E427" s="91">
        <v>9132.34</v>
      </c>
      <c r="F427" s="91">
        <v>9132.34</v>
      </c>
      <c r="G427" s="92">
        <f t="shared" si="16"/>
        <v>1</v>
      </c>
      <c r="H427" s="93">
        <v>9132.3353299999999</v>
      </c>
      <c r="I427" s="93">
        <v>9132.3353299999999</v>
      </c>
      <c r="J427" s="94">
        <v>1</v>
      </c>
    </row>
    <row r="428" spans="1:10" ht="38.25" outlineLevel="2" x14ac:dyDescent="0.25">
      <c r="A428" s="89" t="s">
        <v>1232</v>
      </c>
      <c r="B428" s="90"/>
      <c r="C428" s="90" t="s">
        <v>1233</v>
      </c>
      <c r="D428" s="90"/>
      <c r="E428" s="91">
        <f>E429</f>
        <v>5160.0600000000004</v>
      </c>
      <c r="F428" s="91">
        <f>F429</f>
        <v>5050.2</v>
      </c>
      <c r="G428" s="92">
        <f t="shared" si="16"/>
        <v>0.97870954988895464</v>
      </c>
      <c r="H428" s="93">
        <v>5160.0590000000002</v>
      </c>
      <c r="I428" s="93">
        <v>5050.2070000000003</v>
      </c>
      <c r="J428" s="94">
        <v>0.97871109613281548</v>
      </c>
    </row>
    <row r="429" spans="1:10" outlineLevel="3" x14ac:dyDescent="0.25">
      <c r="A429" s="89" t="s">
        <v>1212</v>
      </c>
      <c r="B429" s="90" t="s">
        <v>1213</v>
      </c>
      <c r="C429" s="90" t="s">
        <v>1233</v>
      </c>
      <c r="D429" s="90"/>
      <c r="E429" s="91">
        <f>E430</f>
        <v>5160.0600000000004</v>
      </c>
      <c r="F429" s="91">
        <f>F430</f>
        <v>5050.2</v>
      </c>
      <c r="G429" s="92">
        <f t="shared" si="16"/>
        <v>0.97870954988895464</v>
      </c>
      <c r="H429" s="93">
        <v>5160.0590000000002</v>
      </c>
      <c r="I429" s="93">
        <v>5050.2070000000003</v>
      </c>
      <c r="J429" s="94">
        <v>0.97871109613281548</v>
      </c>
    </row>
    <row r="430" spans="1:10" outlineLevel="4" x14ac:dyDescent="0.25">
      <c r="A430" s="89" t="s">
        <v>891</v>
      </c>
      <c r="B430" s="90" t="s">
        <v>1213</v>
      </c>
      <c r="C430" s="90" t="s">
        <v>1233</v>
      </c>
      <c r="D430" s="90" t="s">
        <v>33</v>
      </c>
      <c r="E430" s="91">
        <v>5160.0600000000004</v>
      </c>
      <c r="F430" s="91">
        <v>5050.2</v>
      </c>
      <c r="G430" s="92">
        <f t="shared" si="16"/>
        <v>0.97870954988895464</v>
      </c>
      <c r="H430" s="93">
        <v>5160.0590000000002</v>
      </c>
      <c r="I430" s="93">
        <v>5050.2070000000003</v>
      </c>
      <c r="J430" s="94">
        <v>0.97871109613281548</v>
      </c>
    </row>
    <row r="431" spans="1:10" ht="38.25" outlineLevel="2" x14ac:dyDescent="0.25">
      <c r="A431" s="89" t="s">
        <v>1234</v>
      </c>
      <c r="B431" s="90"/>
      <c r="C431" s="90" t="s">
        <v>1235</v>
      </c>
      <c r="D431" s="90"/>
      <c r="E431" s="91">
        <f>E432</f>
        <v>505.05</v>
      </c>
      <c r="F431" s="91">
        <f>F432</f>
        <v>505.05</v>
      </c>
      <c r="G431" s="92">
        <f t="shared" si="16"/>
        <v>1</v>
      </c>
      <c r="H431" s="93">
        <v>505.05099999999999</v>
      </c>
      <c r="I431" s="93">
        <v>505.05099999999999</v>
      </c>
      <c r="J431" s="94">
        <v>1</v>
      </c>
    </row>
    <row r="432" spans="1:10" outlineLevel="3" x14ac:dyDescent="0.25">
      <c r="A432" s="89" t="s">
        <v>1236</v>
      </c>
      <c r="B432" s="90" t="s">
        <v>1237</v>
      </c>
      <c r="C432" s="90" t="s">
        <v>1235</v>
      </c>
      <c r="D432" s="90"/>
      <c r="E432" s="91">
        <f>E433+E434</f>
        <v>505.05</v>
      </c>
      <c r="F432" s="91">
        <f>F433+F434</f>
        <v>505.05</v>
      </c>
      <c r="G432" s="92">
        <f t="shared" si="16"/>
        <v>1</v>
      </c>
      <c r="H432" s="93">
        <v>505.05099999999999</v>
      </c>
      <c r="I432" s="93">
        <v>505.05099999999999</v>
      </c>
      <c r="J432" s="94">
        <v>1</v>
      </c>
    </row>
    <row r="433" spans="1:10" ht="38.25" outlineLevel="4" x14ac:dyDescent="0.25">
      <c r="A433" s="89" t="s">
        <v>931</v>
      </c>
      <c r="B433" s="90" t="s">
        <v>1237</v>
      </c>
      <c r="C433" s="90" t="s">
        <v>1235</v>
      </c>
      <c r="D433" s="90" t="s">
        <v>932</v>
      </c>
      <c r="E433" s="91">
        <v>383.51</v>
      </c>
      <c r="F433" s="91">
        <v>383.51</v>
      </c>
      <c r="G433" s="92">
        <f t="shared" si="16"/>
        <v>1</v>
      </c>
      <c r="H433" s="93">
        <v>383.512</v>
      </c>
      <c r="I433" s="93">
        <v>383.512</v>
      </c>
      <c r="J433" s="94">
        <v>1</v>
      </c>
    </row>
    <row r="434" spans="1:10" outlineLevel="4" x14ac:dyDescent="0.25">
      <c r="A434" s="89" t="s">
        <v>891</v>
      </c>
      <c r="B434" s="90" t="s">
        <v>1237</v>
      </c>
      <c r="C434" s="90" t="s">
        <v>1235</v>
      </c>
      <c r="D434" s="90" t="s">
        <v>33</v>
      </c>
      <c r="E434" s="91">
        <v>121.54</v>
      </c>
      <c r="F434" s="91">
        <v>121.54</v>
      </c>
      <c r="G434" s="92">
        <f t="shared" si="16"/>
        <v>1</v>
      </c>
      <c r="H434" s="93">
        <v>121.539</v>
      </c>
      <c r="I434" s="93">
        <v>121.539</v>
      </c>
      <c r="J434" s="94">
        <v>1</v>
      </c>
    </row>
    <row r="435" spans="1:10" ht="25.5" x14ac:dyDescent="0.25">
      <c r="A435" s="83" t="s">
        <v>1238</v>
      </c>
      <c r="B435" s="84"/>
      <c r="C435" s="84" t="s">
        <v>1239</v>
      </c>
      <c r="D435" s="84"/>
      <c r="E435" s="85">
        <f>E436+E451</f>
        <v>76641.069999999992</v>
      </c>
      <c r="F435" s="85">
        <f>F436+F451</f>
        <v>46295.070000000007</v>
      </c>
      <c r="G435" s="86">
        <f>F435/E435</f>
        <v>0.60405041317925245</v>
      </c>
      <c r="H435" s="87">
        <v>76641.067630000005</v>
      </c>
      <c r="I435" s="87">
        <v>46295.071150000003</v>
      </c>
      <c r="J435" s="88">
        <v>0.60405044686353626</v>
      </c>
    </row>
    <row r="436" spans="1:10" ht="38.25" outlineLevel="1" x14ac:dyDescent="0.25">
      <c r="A436" s="89" t="s">
        <v>1240</v>
      </c>
      <c r="B436" s="90"/>
      <c r="C436" s="90" t="s">
        <v>1241</v>
      </c>
      <c r="D436" s="90"/>
      <c r="E436" s="91">
        <f>E437+E440+E444+E448</f>
        <v>27022.629999999997</v>
      </c>
      <c r="F436" s="91">
        <f>F437+F440+F444+F448</f>
        <v>21192.120000000003</v>
      </c>
      <c r="G436" s="92">
        <f t="shared" si="16"/>
        <v>0.78423602735929121</v>
      </c>
      <c r="H436" s="93">
        <v>27022.63063</v>
      </c>
      <c r="I436" s="93">
        <v>21192.121630000001</v>
      </c>
      <c r="J436" s="94">
        <v>0.78423606939558721</v>
      </c>
    </row>
    <row r="437" spans="1:10" ht="51" outlineLevel="2" x14ac:dyDescent="0.25">
      <c r="A437" s="89" t="s">
        <v>1242</v>
      </c>
      <c r="B437" s="90"/>
      <c r="C437" s="90" t="s">
        <v>1243</v>
      </c>
      <c r="D437" s="90"/>
      <c r="E437" s="91">
        <f>E438</f>
        <v>9383.66</v>
      </c>
      <c r="F437" s="91">
        <f>F438</f>
        <v>9383.66</v>
      </c>
      <c r="G437" s="92">
        <f t="shared" si="16"/>
        <v>1</v>
      </c>
      <c r="H437" s="93">
        <v>9383.6596300000001</v>
      </c>
      <c r="I437" s="93">
        <v>9383.6596300000001</v>
      </c>
      <c r="J437" s="94">
        <v>1</v>
      </c>
    </row>
    <row r="438" spans="1:10" ht="25.5" outlineLevel="3" x14ac:dyDescent="0.25">
      <c r="A438" s="89" t="s">
        <v>1124</v>
      </c>
      <c r="B438" s="90" t="s">
        <v>1125</v>
      </c>
      <c r="C438" s="90" t="s">
        <v>1243</v>
      </c>
      <c r="D438" s="90"/>
      <c r="E438" s="91">
        <f>E439</f>
        <v>9383.66</v>
      </c>
      <c r="F438" s="91">
        <f>F439</f>
        <v>9383.66</v>
      </c>
      <c r="G438" s="92">
        <f t="shared" si="16"/>
        <v>1</v>
      </c>
      <c r="H438" s="93">
        <v>9383.6596300000001</v>
      </c>
      <c r="I438" s="93">
        <v>9383.6596300000001</v>
      </c>
      <c r="J438" s="94">
        <v>1</v>
      </c>
    </row>
    <row r="439" spans="1:10" outlineLevel="4" x14ac:dyDescent="0.25">
      <c r="A439" s="89" t="s">
        <v>889</v>
      </c>
      <c r="B439" s="90" t="s">
        <v>1125</v>
      </c>
      <c r="C439" s="90" t="s">
        <v>1243</v>
      </c>
      <c r="D439" s="90" t="s">
        <v>890</v>
      </c>
      <c r="E439" s="91">
        <v>9383.66</v>
      </c>
      <c r="F439" s="91">
        <v>9383.66</v>
      </c>
      <c r="G439" s="92">
        <f t="shared" si="16"/>
        <v>1</v>
      </c>
      <c r="H439" s="93">
        <v>9383.6596300000001</v>
      </c>
      <c r="I439" s="93">
        <v>9383.6596300000001</v>
      </c>
      <c r="J439" s="94">
        <v>1</v>
      </c>
    </row>
    <row r="440" spans="1:10" ht="38.25" outlineLevel="2" x14ac:dyDescent="0.25">
      <c r="A440" s="89" t="s">
        <v>1244</v>
      </c>
      <c r="B440" s="90"/>
      <c r="C440" s="90" t="s">
        <v>1245</v>
      </c>
      <c r="D440" s="90"/>
      <c r="E440" s="91">
        <f>E441</f>
        <v>759.92</v>
      </c>
      <c r="F440" s="91">
        <f>F441</f>
        <v>0</v>
      </c>
      <c r="G440" s="92">
        <f t="shared" si="16"/>
        <v>0</v>
      </c>
      <c r="H440" s="93">
        <v>759.92</v>
      </c>
      <c r="I440" s="93">
        <v>0</v>
      </c>
      <c r="J440" s="94">
        <v>0</v>
      </c>
    </row>
    <row r="441" spans="1:10" outlineLevel="3" x14ac:dyDescent="0.25">
      <c r="A441" s="89" t="s">
        <v>1246</v>
      </c>
      <c r="B441" s="90" t="s">
        <v>1247</v>
      </c>
      <c r="C441" s="90" t="s">
        <v>1245</v>
      </c>
      <c r="D441" s="90"/>
      <c r="E441" s="91">
        <f>E442+E443</f>
        <v>759.92</v>
      </c>
      <c r="F441" s="91">
        <f>F442+F443</f>
        <v>0</v>
      </c>
      <c r="G441" s="92">
        <f t="shared" si="16"/>
        <v>0</v>
      </c>
      <c r="H441" s="93">
        <v>759.92</v>
      </c>
      <c r="I441" s="93">
        <v>0</v>
      </c>
      <c r="J441" s="94">
        <v>0</v>
      </c>
    </row>
    <row r="442" spans="1:10" ht="38.25" outlineLevel="4" x14ac:dyDescent="0.25">
      <c r="A442" s="89" t="s">
        <v>931</v>
      </c>
      <c r="B442" s="90" t="s">
        <v>1247</v>
      </c>
      <c r="C442" s="90" t="s">
        <v>1245</v>
      </c>
      <c r="D442" s="90" t="s">
        <v>932</v>
      </c>
      <c r="E442" s="91">
        <v>70</v>
      </c>
      <c r="F442" s="91">
        <v>0</v>
      </c>
      <c r="G442" s="92">
        <f t="shared" si="16"/>
        <v>0</v>
      </c>
      <c r="H442" s="93">
        <v>70</v>
      </c>
      <c r="I442" s="93">
        <v>0</v>
      </c>
      <c r="J442" s="94">
        <v>0</v>
      </c>
    </row>
    <row r="443" spans="1:10" outlineLevel="4" x14ac:dyDescent="0.25">
      <c r="A443" s="89" t="s">
        <v>889</v>
      </c>
      <c r="B443" s="90" t="s">
        <v>1247</v>
      </c>
      <c r="C443" s="90" t="s">
        <v>1245</v>
      </c>
      <c r="D443" s="90" t="s">
        <v>890</v>
      </c>
      <c r="E443" s="91">
        <v>689.92</v>
      </c>
      <c r="F443" s="91">
        <v>0</v>
      </c>
      <c r="G443" s="92">
        <f t="shared" si="16"/>
        <v>0</v>
      </c>
      <c r="H443" s="93">
        <v>689.92</v>
      </c>
      <c r="I443" s="93">
        <v>0</v>
      </c>
      <c r="J443" s="94">
        <v>0</v>
      </c>
    </row>
    <row r="444" spans="1:10" ht="25.5" outlineLevel="2" x14ac:dyDescent="0.25">
      <c r="A444" s="89" t="s">
        <v>1248</v>
      </c>
      <c r="B444" s="90"/>
      <c r="C444" s="90" t="s">
        <v>1249</v>
      </c>
      <c r="D444" s="90"/>
      <c r="E444" s="91">
        <f>E445</f>
        <v>3730.57</v>
      </c>
      <c r="F444" s="91">
        <f>F445</f>
        <v>514.78</v>
      </c>
      <c r="G444" s="92">
        <f t="shared" si="16"/>
        <v>0.13798963697236613</v>
      </c>
      <c r="H444" s="93">
        <v>3730.5709999999999</v>
      </c>
      <c r="I444" s="93">
        <v>514.77800000000002</v>
      </c>
      <c r="J444" s="94">
        <v>0.13798906387252782</v>
      </c>
    </row>
    <row r="445" spans="1:10" outlineLevel="3" x14ac:dyDescent="0.25">
      <c r="A445" s="89" t="s">
        <v>1246</v>
      </c>
      <c r="B445" s="90" t="s">
        <v>1247</v>
      </c>
      <c r="C445" s="90" t="s">
        <v>1249</v>
      </c>
      <c r="D445" s="90"/>
      <c r="E445" s="91">
        <f>E446+E447</f>
        <v>3730.57</v>
      </c>
      <c r="F445" s="91">
        <f>F446+F447</f>
        <v>514.78</v>
      </c>
      <c r="G445" s="92">
        <f t="shared" si="16"/>
        <v>0.13798963697236613</v>
      </c>
      <c r="H445" s="93">
        <v>3730.5709999999999</v>
      </c>
      <c r="I445" s="93">
        <v>514.77800000000002</v>
      </c>
      <c r="J445" s="94">
        <v>0.13798906387252782</v>
      </c>
    </row>
    <row r="446" spans="1:10" ht="38.25" outlineLevel="4" x14ac:dyDescent="0.25">
      <c r="A446" s="89" t="s">
        <v>931</v>
      </c>
      <c r="B446" s="90" t="s">
        <v>1247</v>
      </c>
      <c r="C446" s="90" t="s">
        <v>1249</v>
      </c>
      <c r="D446" s="90" t="s">
        <v>932</v>
      </c>
      <c r="E446" s="91">
        <v>178.8</v>
      </c>
      <c r="F446" s="91">
        <v>178.8</v>
      </c>
      <c r="G446" s="92">
        <f t="shared" si="16"/>
        <v>1</v>
      </c>
      <c r="H446" s="93">
        <v>178.8</v>
      </c>
      <c r="I446" s="93">
        <v>178.8</v>
      </c>
      <c r="J446" s="94">
        <v>1</v>
      </c>
    </row>
    <row r="447" spans="1:10" outlineLevel="4" x14ac:dyDescent="0.25">
      <c r="A447" s="89" t="s">
        <v>889</v>
      </c>
      <c r="B447" s="90" t="s">
        <v>1247</v>
      </c>
      <c r="C447" s="90" t="s">
        <v>1249</v>
      </c>
      <c r="D447" s="90" t="s">
        <v>890</v>
      </c>
      <c r="E447" s="91">
        <v>3551.77</v>
      </c>
      <c r="F447" s="91">
        <v>335.98</v>
      </c>
      <c r="G447" s="92">
        <f t="shared" si="16"/>
        <v>9.4595089209042263E-2</v>
      </c>
      <c r="H447" s="93">
        <v>3551.7710000000002</v>
      </c>
      <c r="I447" s="93">
        <v>335.97800000000001</v>
      </c>
      <c r="J447" s="94">
        <v>9.4594499476458357E-2</v>
      </c>
    </row>
    <row r="448" spans="1:10" ht="76.5" outlineLevel="2" x14ac:dyDescent="0.25">
      <c r="A448" s="89" t="s">
        <v>1250</v>
      </c>
      <c r="B448" s="90"/>
      <c r="C448" s="90" t="s">
        <v>1251</v>
      </c>
      <c r="D448" s="90"/>
      <c r="E448" s="91">
        <f>E449</f>
        <v>13148.48</v>
      </c>
      <c r="F448" s="91">
        <f>F449</f>
        <v>11293.68</v>
      </c>
      <c r="G448" s="92">
        <f t="shared" si="16"/>
        <v>0.85893426464503886</v>
      </c>
      <c r="H448" s="93">
        <v>13148.48</v>
      </c>
      <c r="I448" s="93">
        <v>11293.683999999999</v>
      </c>
      <c r="J448" s="94">
        <v>0.85893456886271269</v>
      </c>
    </row>
    <row r="449" spans="1:10" outlineLevel="3" x14ac:dyDescent="0.25">
      <c r="A449" s="89" t="s">
        <v>1246</v>
      </c>
      <c r="B449" s="90" t="s">
        <v>1247</v>
      </c>
      <c r="C449" s="90" t="s">
        <v>1251</v>
      </c>
      <c r="D449" s="90"/>
      <c r="E449" s="91">
        <f>E450</f>
        <v>13148.48</v>
      </c>
      <c r="F449" s="91">
        <f>F450</f>
        <v>11293.68</v>
      </c>
      <c r="G449" s="92">
        <f t="shared" si="16"/>
        <v>0.85893426464503886</v>
      </c>
      <c r="H449" s="93">
        <v>13148.48</v>
      </c>
      <c r="I449" s="93">
        <v>11293.683999999999</v>
      </c>
      <c r="J449" s="94">
        <v>0.85893456886271269</v>
      </c>
    </row>
    <row r="450" spans="1:10" ht="38.25" outlineLevel="4" x14ac:dyDescent="0.25">
      <c r="A450" s="89" t="s">
        <v>931</v>
      </c>
      <c r="B450" s="90" t="s">
        <v>1247</v>
      </c>
      <c r="C450" s="90" t="s">
        <v>1251</v>
      </c>
      <c r="D450" s="90" t="s">
        <v>932</v>
      </c>
      <c r="E450" s="91">
        <v>13148.48</v>
      </c>
      <c r="F450" s="91">
        <v>11293.68</v>
      </c>
      <c r="G450" s="92">
        <f t="shared" si="16"/>
        <v>0.85893426464503886</v>
      </c>
      <c r="H450" s="93">
        <v>13148.48</v>
      </c>
      <c r="I450" s="93">
        <v>11293.683999999999</v>
      </c>
      <c r="J450" s="94">
        <v>0.85893456886271269</v>
      </c>
    </row>
    <row r="451" spans="1:10" ht="51" outlineLevel="1" x14ac:dyDescent="0.25">
      <c r="A451" s="89" t="s">
        <v>1252</v>
      </c>
      <c r="B451" s="90"/>
      <c r="C451" s="90" t="s">
        <v>1253</v>
      </c>
      <c r="D451" s="90"/>
      <c r="E451" s="91">
        <f>E452</f>
        <v>49618.439999999995</v>
      </c>
      <c r="F451" s="91">
        <f>F452</f>
        <v>25102.95</v>
      </c>
      <c r="G451" s="92">
        <f t="shared" si="16"/>
        <v>0.5059197749868799</v>
      </c>
      <c r="H451" s="93">
        <v>49618.436999999998</v>
      </c>
      <c r="I451" s="93">
        <v>25102.949519999998</v>
      </c>
      <c r="J451" s="94">
        <v>0.50591979590167258</v>
      </c>
    </row>
    <row r="452" spans="1:10" ht="76.5" outlineLevel="2" x14ac:dyDescent="0.25">
      <c r="A452" s="89" t="s">
        <v>1254</v>
      </c>
      <c r="B452" s="90"/>
      <c r="C452" s="90" t="s">
        <v>1255</v>
      </c>
      <c r="D452" s="90"/>
      <c r="E452" s="91">
        <f>E453+E456</f>
        <v>49618.439999999995</v>
      </c>
      <c r="F452" s="91">
        <f>F453+F456</f>
        <v>25102.95</v>
      </c>
      <c r="G452" s="92">
        <f t="shared" si="16"/>
        <v>0.5059197749868799</v>
      </c>
      <c r="H452" s="93">
        <v>49618.436999999998</v>
      </c>
      <c r="I452" s="93">
        <v>25102.949519999998</v>
      </c>
      <c r="J452" s="94">
        <v>0.50591979590167258</v>
      </c>
    </row>
    <row r="453" spans="1:10" outlineLevel="3" x14ac:dyDescent="0.25">
      <c r="A453" s="89" t="s">
        <v>1176</v>
      </c>
      <c r="B453" s="90" t="s">
        <v>1177</v>
      </c>
      <c r="C453" s="90" t="s">
        <v>1255</v>
      </c>
      <c r="D453" s="90"/>
      <c r="E453" s="91">
        <f>E454+E455</f>
        <v>805.45</v>
      </c>
      <c r="F453" s="91">
        <f>F454+F455</f>
        <v>659.48</v>
      </c>
      <c r="G453" s="92">
        <f t="shared" si="16"/>
        <v>0.8187721149667887</v>
      </c>
      <c r="H453" s="93">
        <v>805.45100000000002</v>
      </c>
      <c r="I453" s="93">
        <v>659.48149999999998</v>
      </c>
      <c r="J453" s="94">
        <v>0.81877296073876626</v>
      </c>
    </row>
    <row r="454" spans="1:10" ht="25.5" outlineLevel="4" x14ac:dyDescent="0.25">
      <c r="A454" s="89" t="s">
        <v>980</v>
      </c>
      <c r="B454" s="90" t="s">
        <v>1177</v>
      </c>
      <c r="C454" s="90" t="s">
        <v>1255</v>
      </c>
      <c r="D454" s="90" t="s">
        <v>981</v>
      </c>
      <c r="E454" s="91">
        <v>474.15</v>
      </c>
      <c r="F454" s="91">
        <v>466.47</v>
      </c>
      <c r="G454" s="92">
        <f t="shared" si="16"/>
        <v>0.9838025941157863</v>
      </c>
      <c r="H454" s="93">
        <v>474.15100000000001</v>
      </c>
      <c r="I454" s="93">
        <v>466.47273000000001</v>
      </c>
      <c r="J454" s="94">
        <v>0.98380627690334932</v>
      </c>
    </row>
    <row r="455" spans="1:10" ht="38.25" outlineLevel="4" x14ac:dyDescent="0.25">
      <c r="A455" s="89" t="s">
        <v>931</v>
      </c>
      <c r="B455" s="90" t="s">
        <v>1177</v>
      </c>
      <c r="C455" s="90" t="s">
        <v>1255</v>
      </c>
      <c r="D455" s="90" t="s">
        <v>932</v>
      </c>
      <c r="E455" s="91">
        <v>331.3</v>
      </c>
      <c r="F455" s="91">
        <v>193.01</v>
      </c>
      <c r="G455" s="92">
        <f t="shared" si="16"/>
        <v>0.58258376094174458</v>
      </c>
      <c r="H455" s="93">
        <v>331.3</v>
      </c>
      <c r="I455" s="93">
        <v>193.00877</v>
      </c>
      <c r="J455" s="94">
        <v>0.58258004829459709</v>
      </c>
    </row>
    <row r="456" spans="1:10" outlineLevel="3" x14ac:dyDescent="0.25">
      <c r="A456" s="89" t="s">
        <v>1246</v>
      </c>
      <c r="B456" s="90" t="s">
        <v>1247</v>
      </c>
      <c r="C456" s="90" t="s">
        <v>1255</v>
      </c>
      <c r="D456" s="90"/>
      <c r="E456" s="91">
        <f>E457</f>
        <v>48812.99</v>
      </c>
      <c r="F456" s="91">
        <f>F457</f>
        <v>24443.47</v>
      </c>
      <c r="G456" s="92">
        <f t="shared" si="16"/>
        <v>0.50075748279300247</v>
      </c>
      <c r="H456" s="93">
        <v>48812.985999999997</v>
      </c>
      <c r="I456" s="93">
        <v>24443.46802</v>
      </c>
      <c r="J456" s="94">
        <v>0.50075748326480174</v>
      </c>
    </row>
    <row r="457" spans="1:10" ht="38.25" outlineLevel="4" x14ac:dyDescent="0.25">
      <c r="A457" s="89" t="s">
        <v>931</v>
      </c>
      <c r="B457" s="90" t="s">
        <v>1247</v>
      </c>
      <c r="C457" s="90" t="s">
        <v>1255</v>
      </c>
      <c r="D457" s="90" t="s">
        <v>932</v>
      </c>
      <c r="E457" s="91">
        <v>48812.99</v>
      </c>
      <c r="F457" s="91">
        <v>24443.47</v>
      </c>
      <c r="G457" s="92">
        <f t="shared" si="16"/>
        <v>0.50075748279300247</v>
      </c>
      <c r="H457" s="93">
        <v>48812.985999999997</v>
      </c>
      <c r="I457" s="93">
        <v>24443.46802</v>
      </c>
      <c r="J457" s="94">
        <v>0.50075748326480174</v>
      </c>
    </row>
    <row r="458" spans="1:10" ht="25.5" x14ac:dyDescent="0.25">
      <c r="A458" s="83" t="s">
        <v>1256</v>
      </c>
      <c r="B458" s="84"/>
      <c r="C458" s="84" t="s">
        <v>1257</v>
      </c>
      <c r="D458" s="84"/>
      <c r="E458" s="85">
        <f>E459</f>
        <v>2824.15</v>
      </c>
      <c r="F458" s="85">
        <f>F459</f>
        <v>2586.83</v>
      </c>
      <c r="G458" s="86">
        <f>F458/E458</f>
        <v>0.9159676362799426</v>
      </c>
      <c r="H458" s="87">
        <v>2824.15</v>
      </c>
      <c r="I458" s="87">
        <v>2586.8290099999999</v>
      </c>
      <c r="J458" s="88">
        <v>0.91596728573199016</v>
      </c>
    </row>
    <row r="459" spans="1:10" ht="76.5" outlineLevel="1" x14ac:dyDescent="0.25">
      <c r="A459" s="89" t="s">
        <v>1258</v>
      </c>
      <c r="B459" s="90"/>
      <c r="C459" s="90" t="s">
        <v>1259</v>
      </c>
      <c r="D459" s="90"/>
      <c r="E459" s="91">
        <f>E460+E464+E469</f>
        <v>2824.15</v>
      </c>
      <c r="F459" s="91">
        <f>F460+F464+F469</f>
        <v>2586.83</v>
      </c>
      <c r="G459" s="92">
        <f t="shared" si="16"/>
        <v>0.9159676362799426</v>
      </c>
      <c r="H459" s="93">
        <v>2824.15</v>
      </c>
      <c r="I459" s="93">
        <v>2586.8290099999999</v>
      </c>
      <c r="J459" s="94">
        <v>0.91596728573199016</v>
      </c>
    </row>
    <row r="460" spans="1:10" ht="25.5" outlineLevel="2" x14ac:dyDescent="0.25">
      <c r="A460" s="89" t="s">
        <v>1260</v>
      </c>
      <c r="B460" s="90"/>
      <c r="C460" s="90" t="s">
        <v>1261</v>
      </c>
      <c r="D460" s="90"/>
      <c r="E460" s="91">
        <f>E461</f>
        <v>695</v>
      </c>
      <c r="F460" s="91">
        <f>F461</f>
        <v>688.70999999999992</v>
      </c>
      <c r="G460" s="92">
        <f t="shared" si="16"/>
        <v>0.99094964028776966</v>
      </c>
      <c r="H460" s="93">
        <v>695</v>
      </c>
      <c r="I460" s="93">
        <v>688.71114</v>
      </c>
      <c r="J460" s="94">
        <v>0.99095128057553961</v>
      </c>
    </row>
    <row r="461" spans="1:10" outlineLevel="3" x14ac:dyDescent="0.25">
      <c r="A461" s="89" t="s">
        <v>1176</v>
      </c>
      <c r="B461" s="90" t="s">
        <v>1177</v>
      </c>
      <c r="C461" s="90" t="s">
        <v>1261</v>
      </c>
      <c r="D461" s="90"/>
      <c r="E461" s="91">
        <f>E462+E463</f>
        <v>695</v>
      </c>
      <c r="F461" s="91">
        <f>F462+F463</f>
        <v>688.70999999999992</v>
      </c>
      <c r="G461" s="92">
        <f t="shared" ref="G461:G524" si="18">F461/E461</f>
        <v>0.99094964028776966</v>
      </c>
      <c r="H461" s="93">
        <v>695</v>
      </c>
      <c r="I461" s="93">
        <v>688.71114</v>
      </c>
      <c r="J461" s="94">
        <v>0.99095128057553961</v>
      </c>
    </row>
    <row r="462" spans="1:10" ht="25.5" outlineLevel="4" x14ac:dyDescent="0.25">
      <c r="A462" s="89" t="s">
        <v>980</v>
      </c>
      <c r="B462" s="90" t="s">
        <v>1177</v>
      </c>
      <c r="C462" s="90" t="s">
        <v>1261</v>
      </c>
      <c r="D462" s="90" t="s">
        <v>981</v>
      </c>
      <c r="E462" s="91">
        <v>664.15</v>
      </c>
      <c r="F462" s="91">
        <v>658.67</v>
      </c>
      <c r="G462" s="92">
        <f t="shared" si="18"/>
        <v>0.99174885191598283</v>
      </c>
      <c r="H462" s="93">
        <v>664.15</v>
      </c>
      <c r="I462" s="93">
        <v>658.66711999999995</v>
      </c>
      <c r="J462" s="94">
        <v>0.99174451554618681</v>
      </c>
    </row>
    <row r="463" spans="1:10" ht="38.25" outlineLevel="4" x14ac:dyDescent="0.25">
      <c r="A463" s="89" t="s">
        <v>931</v>
      </c>
      <c r="B463" s="90" t="s">
        <v>1177</v>
      </c>
      <c r="C463" s="90" t="s">
        <v>1261</v>
      </c>
      <c r="D463" s="90" t="s">
        <v>932</v>
      </c>
      <c r="E463" s="91">
        <v>30.85</v>
      </c>
      <c r="F463" s="91">
        <v>30.04</v>
      </c>
      <c r="G463" s="92">
        <f t="shared" si="18"/>
        <v>0.97374392220421391</v>
      </c>
      <c r="H463" s="93">
        <v>30.85</v>
      </c>
      <c r="I463" s="93">
        <v>30.04402</v>
      </c>
      <c r="J463" s="94">
        <v>0.97387423014586705</v>
      </c>
    </row>
    <row r="464" spans="1:10" ht="25.5" outlineLevel="2" x14ac:dyDescent="0.25">
      <c r="A464" s="89" t="s">
        <v>1262</v>
      </c>
      <c r="B464" s="90"/>
      <c r="C464" s="90" t="s">
        <v>1263</v>
      </c>
      <c r="D464" s="90"/>
      <c r="E464" s="91">
        <f>E465</f>
        <v>1070.95</v>
      </c>
      <c r="F464" s="91">
        <f>F465</f>
        <v>841.03</v>
      </c>
      <c r="G464" s="92">
        <f t="shared" si="18"/>
        <v>0.78531210607404633</v>
      </c>
      <c r="H464" s="93">
        <v>1070.95</v>
      </c>
      <c r="I464" s="93">
        <v>841.029</v>
      </c>
      <c r="J464" s="94">
        <v>0.7853111723236379</v>
      </c>
    </row>
    <row r="465" spans="1:10" outlineLevel="3" x14ac:dyDescent="0.25">
      <c r="A465" s="89" t="s">
        <v>955</v>
      </c>
      <c r="B465" s="90" t="s">
        <v>956</v>
      </c>
      <c r="C465" s="90" t="s">
        <v>1263</v>
      </c>
      <c r="D465" s="90"/>
      <c r="E465" s="91">
        <f>E466+E467+E468</f>
        <v>1070.95</v>
      </c>
      <c r="F465" s="91">
        <f>F466+F467+F468</f>
        <v>841.03</v>
      </c>
      <c r="G465" s="92">
        <f t="shared" si="18"/>
        <v>0.78531210607404633</v>
      </c>
      <c r="H465" s="93">
        <v>1070.95</v>
      </c>
      <c r="I465" s="93">
        <v>841.029</v>
      </c>
      <c r="J465" s="94">
        <v>0.7853111723236379</v>
      </c>
    </row>
    <row r="466" spans="1:10" ht="25.5" outlineLevel="4" x14ac:dyDescent="0.25">
      <c r="A466" s="89" t="s">
        <v>1148</v>
      </c>
      <c r="B466" s="90" t="s">
        <v>956</v>
      </c>
      <c r="C466" s="90" t="s">
        <v>1263</v>
      </c>
      <c r="D466" s="90" t="s">
        <v>1149</v>
      </c>
      <c r="E466" s="91">
        <v>150</v>
      </c>
      <c r="F466" s="91">
        <v>149.85</v>
      </c>
      <c r="G466" s="92">
        <f t="shared" si="18"/>
        <v>0.999</v>
      </c>
      <c r="H466" s="93">
        <v>150</v>
      </c>
      <c r="I466" s="93">
        <v>149.84700000000001</v>
      </c>
      <c r="J466" s="94">
        <v>0.99897999999999998</v>
      </c>
    </row>
    <row r="467" spans="1:10" outlineLevel="4" x14ac:dyDescent="0.25">
      <c r="A467" s="89" t="s">
        <v>889</v>
      </c>
      <c r="B467" s="90" t="s">
        <v>956</v>
      </c>
      <c r="C467" s="90" t="s">
        <v>1263</v>
      </c>
      <c r="D467" s="90" t="s">
        <v>890</v>
      </c>
      <c r="E467" s="91">
        <v>738.95</v>
      </c>
      <c r="F467" s="91">
        <v>509.18</v>
      </c>
      <c r="G467" s="92">
        <f t="shared" si="18"/>
        <v>0.68905879964814942</v>
      </c>
      <c r="H467" s="93">
        <v>738.95</v>
      </c>
      <c r="I467" s="93">
        <v>509.18200000000002</v>
      </c>
      <c r="J467" s="94">
        <v>0.68906150619121731</v>
      </c>
    </row>
    <row r="468" spans="1:10" outlineLevel="4" x14ac:dyDescent="0.25">
      <c r="A468" s="89" t="s">
        <v>891</v>
      </c>
      <c r="B468" s="90" t="s">
        <v>956</v>
      </c>
      <c r="C468" s="90" t="s">
        <v>1263</v>
      </c>
      <c r="D468" s="90" t="s">
        <v>33</v>
      </c>
      <c r="E468" s="91">
        <v>182</v>
      </c>
      <c r="F468" s="91">
        <v>182</v>
      </c>
      <c r="G468" s="92">
        <f t="shared" si="18"/>
        <v>1</v>
      </c>
      <c r="H468" s="93">
        <v>182</v>
      </c>
      <c r="I468" s="93">
        <v>182</v>
      </c>
      <c r="J468" s="94">
        <v>1</v>
      </c>
    </row>
    <row r="469" spans="1:10" ht="51" outlineLevel="2" x14ac:dyDescent="0.25">
      <c r="A469" s="89" t="s">
        <v>1264</v>
      </c>
      <c r="B469" s="90"/>
      <c r="C469" s="90" t="s">
        <v>1265</v>
      </c>
      <c r="D469" s="90"/>
      <c r="E469" s="91">
        <f>E470</f>
        <v>1058.2</v>
      </c>
      <c r="F469" s="91">
        <f>F470</f>
        <v>1057.0899999999999</v>
      </c>
      <c r="G469" s="92">
        <f t="shared" si="18"/>
        <v>0.9989510489510488</v>
      </c>
      <c r="H469" s="93">
        <v>1058.2</v>
      </c>
      <c r="I469" s="93">
        <v>1057.08887</v>
      </c>
      <c r="J469" s="94">
        <v>0.99894998109998112</v>
      </c>
    </row>
    <row r="470" spans="1:10" outlineLevel="3" x14ac:dyDescent="0.25">
      <c r="A470" s="89" t="s">
        <v>955</v>
      </c>
      <c r="B470" s="90" t="s">
        <v>956</v>
      </c>
      <c r="C470" s="90" t="s">
        <v>1265</v>
      </c>
      <c r="D470" s="90"/>
      <c r="E470" s="91">
        <f>E471+E472</f>
        <v>1058.2</v>
      </c>
      <c r="F470" s="91">
        <f>F471+F472</f>
        <v>1057.0899999999999</v>
      </c>
      <c r="G470" s="92">
        <f t="shared" si="18"/>
        <v>0.9989510489510488</v>
      </c>
      <c r="H470" s="93">
        <v>1058.2</v>
      </c>
      <c r="I470" s="93">
        <v>1057.08887</v>
      </c>
      <c r="J470" s="94">
        <v>0.99894998109998112</v>
      </c>
    </row>
    <row r="471" spans="1:10" outlineLevel="4" x14ac:dyDescent="0.25">
      <c r="A471" s="89" t="s">
        <v>889</v>
      </c>
      <c r="B471" s="90" t="s">
        <v>956</v>
      </c>
      <c r="C471" s="90" t="s">
        <v>1265</v>
      </c>
      <c r="D471" s="90" t="s">
        <v>890</v>
      </c>
      <c r="E471" s="91">
        <v>554.09</v>
      </c>
      <c r="F471" s="91">
        <v>553.01</v>
      </c>
      <c r="G471" s="92">
        <f t="shared" si="18"/>
        <v>0.9980508581638361</v>
      </c>
      <c r="H471" s="93">
        <v>554.09</v>
      </c>
      <c r="I471" s="93">
        <v>553.00896999999998</v>
      </c>
      <c r="J471" s="94">
        <v>0.99804899926004798</v>
      </c>
    </row>
    <row r="472" spans="1:10" outlineLevel="4" x14ac:dyDescent="0.25">
      <c r="A472" s="89" t="s">
        <v>891</v>
      </c>
      <c r="B472" s="90" t="s">
        <v>956</v>
      </c>
      <c r="C472" s="90" t="s">
        <v>1265</v>
      </c>
      <c r="D472" s="90" t="s">
        <v>33</v>
      </c>
      <c r="E472" s="91">
        <v>504.11</v>
      </c>
      <c r="F472" s="91">
        <v>504.08</v>
      </c>
      <c r="G472" s="92">
        <f t="shared" si="18"/>
        <v>0.99994048917894895</v>
      </c>
      <c r="H472" s="93">
        <v>504.11</v>
      </c>
      <c r="I472" s="93">
        <v>504.07990000000001</v>
      </c>
      <c r="J472" s="94">
        <v>0.9999402908095455</v>
      </c>
    </row>
    <row r="473" spans="1:10" ht="25.5" x14ac:dyDescent="0.25">
      <c r="A473" s="83" t="s">
        <v>1266</v>
      </c>
      <c r="B473" s="84"/>
      <c r="C473" s="84" t="s">
        <v>1267</v>
      </c>
      <c r="D473" s="84"/>
      <c r="E473" s="85">
        <f t="shared" ref="E473:F476" si="19">E474</f>
        <v>84</v>
      </c>
      <c r="F473" s="85">
        <f t="shared" si="19"/>
        <v>84</v>
      </c>
      <c r="G473" s="86">
        <f>F473/E473</f>
        <v>1</v>
      </c>
      <c r="H473" s="87">
        <v>84</v>
      </c>
      <c r="I473" s="87">
        <v>84</v>
      </c>
      <c r="J473" s="88">
        <v>1</v>
      </c>
    </row>
    <row r="474" spans="1:10" ht="63.75" outlineLevel="1" x14ac:dyDescent="0.25">
      <c r="A474" s="89" t="s">
        <v>1268</v>
      </c>
      <c r="B474" s="90"/>
      <c r="C474" s="90" t="s">
        <v>1269</v>
      </c>
      <c r="D474" s="90"/>
      <c r="E474" s="91">
        <f t="shared" si="19"/>
        <v>84</v>
      </c>
      <c r="F474" s="91">
        <f t="shared" si="19"/>
        <v>84</v>
      </c>
      <c r="G474" s="92">
        <f t="shared" si="18"/>
        <v>1</v>
      </c>
      <c r="H474" s="93">
        <v>84</v>
      </c>
      <c r="I474" s="93">
        <v>84</v>
      </c>
      <c r="J474" s="94">
        <v>1</v>
      </c>
    </row>
    <row r="475" spans="1:10" ht="25.5" outlineLevel="2" x14ac:dyDescent="0.25">
      <c r="A475" s="89" t="s">
        <v>1270</v>
      </c>
      <c r="B475" s="90"/>
      <c r="C475" s="90" t="s">
        <v>1271</v>
      </c>
      <c r="D475" s="90"/>
      <c r="E475" s="91">
        <f t="shared" si="19"/>
        <v>84</v>
      </c>
      <c r="F475" s="91">
        <f t="shared" si="19"/>
        <v>84</v>
      </c>
      <c r="G475" s="92">
        <f t="shared" si="18"/>
        <v>1</v>
      </c>
      <c r="H475" s="93">
        <v>84</v>
      </c>
      <c r="I475" s="93">
        <v>84</v>
      </c>
      <c r="J475" s="94">
        <v>1</v>
      </c>
    </row>
    <row r="476" spans="1:10" ht="25.5" outlineLevel="3" x14ac:dyDescent="0.25">
      <c r="A476" s="89" t="s">
        <v>1124</v>
      </c>
      <c r="B476" s="90" t="s">
        <v>1125</v>
      </c>
      <c r="C476" s="90" t="s">
        <v>1271</v>
      </c>
      <c r="D476" s="90"/>
      <c r="E476" s="91">
        <f t="shared" si="19"/>
        <v>84</v>
      </c>
      <c r="F476" s="91">
        <f t="shared" si="19"/>
        <v>84</v>
      </c>
      <c r="G476" s="92">
        <f t="shared" si="18"/>
        <v>1</v>
      </c>
      <c r="H476" s="93">
        <v>84</v>
      </c>
      <c r="I476" s="93">
        <v>84</v>
      </c>
      <c r="J476" s="94">
        <v>1</v>
      </c>
    </row>
    <row r="477" spans="1:10" ht="38.25" outlineLevel="4" x14ac:dyDescent="0.25">
      <c r="A477" s="89" t="s">
        <v>931</v>
      </c>
      <c r="B477" s="90" t="s">
        <v>1125</v>
      </c>
      <c r="C477" s="90" t="s">
        <v>1271</v>
      </c>
      <c r="D477" s="90" t="s">
        <v>932</v>
      </c>
      <c r="E477" s="91">
        <v>84</v>
      </c>
      <c r="F477" s="91">
        <v>84</v>
      </c>
      <c r="G477" s="92">
        <f t="shared" si="18"/>
        <v>1</v>
      </c>
      <c r="H477" s="93">
        <v>84</v>
      </c>
      <c r="I477" s="93">
        <v>84</v>
      </c>
      <c r="J477" s="94">
        <v>1</v>
      </c>
    </row>
    <row r="478" spans="1:10" ht="25.5" x14ac:dyDescent="0.25">
      <c r="A478" s="83" t="s">
        <v>1272</v>
      </c>
      <c r="B478" s="84"/>
      <c r="C478" s="84" t="s">
        <v>1273</v>
      </c>
      <c r="D478" s="84"/>
      <c r="E478" s="85">
        <f>E479</f>
        <v>3230.84</v>
      </c>
      <c r="F478" s="85">
        <f>F479</f>
        <v>2531.42</v>
      </c>
      <c r="G478" s="86">
        <f>F478/E478</f>
        <v>0.78351759913830454</v>
      </c>
      <c r="H478" s="87">
        <v>3230.84</v>
      </c>
      <c r="I478" s="87">
        <v>2531.4232000000002</v>
      </c>
      <c r="J478" s="88">
        <v>0.78351858959279941</v>
      </c>
    </row>
    <row r="479" spans="1:10" ht="51" outlineLevel="1" x14ac:dyDescent="0.25">
      <c r="A479" s="89" t="s">
        <v>1274</v>
      </c>
      <c r="B479" s="90"/>
      <c r="C479" s="90" t="s">
        <v>1275</v>
      </c>
      <c r="D479" s="90"/>
      <c r="E479" s="91">
        <f>E480+E483+E486+E489</f>
        <v>3230.84</v>
      </c>
      <c r="F479" s="91">
        <f>F480+F483+F486+F489</f>
        <v>2531.42</v>
      </c>
      <c r="G479" s="92">
        <f t="shared" si="18"/>
        <v>0.78351759913830454</v>
      </c>
      <c r="H479" s="93">
        <v>3230.84</v>
      </c>
      <c r="I479" s="93">
        <v>2531.4232000000002</v>
      </c>
      <c r="J479" s="94">
        <v>0.78351858959279941</v>
      </c>
    </row>
    <row r="480" spans="1:10" ht="25.5" outlineLevel="2" x14ac:dyDescent="0.25">
      <c r="A480" s="89" t="s">
        <v>1276</v>
      </c>
      <c r="B480" s="90"/>
      <c r="C480" s="90" t="s">
        <v>1277</v>
      </c>
      <c r="D480" s="90"/>
      <c r="E480" s="91">
        <f>E481</f>
        <v>100</v>
      </c>
      <c r="F480" s="91">
        <f>F481</f>
        <v>25</v>
      </c>
      <c r="G480" s="92">
        <f t="shared" si="18"/>
        <v>0.25</v>
      </c>
      <c r="H480" s="93">
        <v>100</v>
      </c>
      <c r="I480" s="93">
        <v>25</v>
      </c>
      <c r="J480" s="94">
        <v>0.25</v>
      </c>
    </row>
    <row r="481" spans="1:10" outlineLevel="3" x14ac:dyDescent="0.25">
      <c r="A481" s="89" t="s">
        <v>1278</v>
      </c>
      <c r="B481" s="90" t="s">
        <v>1279</v>
      </c>
      <c r="C481" s="90" t="s">
        <v>1277</v>
      </c>
      <c r="D481" s="90"/>
      <c r="E481" s="91">
        <f>E482</f>
        <v>100</v>
      </c>
      <c r="F481" s="91">
        <f>F482</f>
        <v>25</v>
      </c>
      <c r="G481" s="92">
        <f t="shared" si="18"/>
        <v>0.25</v>
      </c>
      <c r="H481" s="93">
        <v>100</v>
      </c>
      <c r="I481" s="93">
        <v>25</v>
      </c>
      <c r="J481" s="94">
        <v>0.25</v>
      </c>
    </row>
    <row r="482" spans="1:10" ht="38.25" outlineLevel="4" x14ac:dyDescent="0.25">
      <c r="A482" s="89" t="s">
        <v>931</v>
      </c>
      <c r="B482" s="90" t="s">
        <v>1279</v>
      </c>
      <c r="C482" s="90" t="s">
        <v>1277</v>
      </c>
      <c r="D482" s="90" t="s">
        <v>932</v>
      </c>
      <c r="E482" s="91">
        <v>100</v>
      </c>
      <c r="F482" s="91">
        <v>25</v>
      </c>
      <c r="G482" s="92">
        <f t="shared" si="18"/>
        <v>0.25</v>
      </c>
      <c r="H482" s="93">
        <v>100</v>
      </c>
      <c r="I482" s="93">
        <v>25</v>
      </c>
      <c r="J482" s="94">
        <v>0.25</v>
      </c>
    </row>
    <row r="483" spans="1:10" ht="38.25" outlineLevel="2" x14ac:dyDescent="0.25">
      <c r="A483" s="89" t="s">
        <v>1280</v>
      </c>
      <c r="B483" s="90"/>
      <c r="C483" s="90" t="s">
        <v>1281</v>
      </c>
      <c r="D483" s="90"/>
      <c r="E483" s="91">
        <f>E484</f>
        <v>1385.84</v>
      </c>
      <c r="F483" s="91">
        <f>F484</f>
        <v>1370.34</v>
      </c>
      <c r="G483" s="92">
        <f t="shared" si="18"/>
        <v>0.98881544767072682</v>
      </c>
      <c r="H483" s="93">
        <v>1385.84</v>
      </c>
      <c r="I483" s="93">
        <v>1370.34049</v>
      </c>
      <c r="J483" s="94">
        <v>0.98881580124689716</v>
      </c>
    </row>
    <row r="484" spans="1:10" outlineLevel="3" x14ac:dyDescent="0.25">
      <c r="A484" s="89" t="s">
        <v>1278</v>
      </c>
      <c r="B484" s="90" t="s">
        <v>1279</v>
      </c>
      <c r="C484" s="90" t="s">
        <v>1281</v>
      </c>
      <c r="D484" s="90"/>
      <c r="E484" s="91">
        <f>E485</f>
        <v>1385.84</v>
      </c>
      <c r="F484" s="91">
        <f>F485</f>
        <v>1370.34</v>
      </c>
      <c r="G484" s="92">
        <f t="shared" si="18"/>
        <v>0.98881544767072682</v>
      </c>
      <c r="H484" s="93">
        <v>1385.84</v>
      </c>
      <c r="I484" s="93">
        <v>1370.34049</v>
      </c>
      <c r="J484" s="94">
        <v>0.98881580124689716</v>
      </c>
    </row>
    <row r="485" spans="1:10" ht="38.25" outlineLevel="4" x14ac:dyDescent="0.25">
      <c r="A485" s="89" t="s">
        <v>931</v>
      </c>
      <c r="B485" s="90" t="s">
        <v>1279</v>
      </c>
      <c r="C485" s="90" t="s">
        <v>1281</v>
      </c>
      <c r="D485" s="90" t="s">
        <v>932</v>
      </c>
      <c r="E485" s="91">
        <v>1385.84</v>
      </c>
      <c r="F485" s="91">
        <v>1370.34</v>
      </c>
      <c r="G485" s="92">
        <f t="shared" si="18"/>
        <v>0.98881544767072682</v>
      </c>
      <c r="H485" s="93">
        <v>1385.84</v>
      </c>
      <c r="I485" s="93">
        <v>1370.34049</v>
      </c>
      <c r="J485" s="94">
        <v>0.98881580124689716</v>
      </c>
    </row>
    <row r="486" spans="1:10" ht="38.25" outlineLevel="2" x14ac:dyDescent="0.25">
      <c r="A486" s="89" t="s">
        <v>1282</v>
      </c>
      <c r="B486" s="90"/>
      <c r="C486" s="90" t="s">
        <v>1283</v>
      </c>
      <c r="D486" s="90"/>
      <c r="E486" s="91">
        <f>E487</f>
        <v>345</v>
      </c>
      <c r="F486" s="91">
        <f>F487</f>
        <v>183.9</v>
      </c>
      <c r="G486" s="92">
        <f t="shared" si="18"/>
        <v>0.53304347826086962</v>
      </c>
      <c r="H486" s="93">
        <v>345</v>
      </c>
      <c r="I486" s="93">
        <v>183.90071</v>
      </c>
      <c r="J486" s="94">
        <v>0.53304553623188411</v>
      </c>
    </row>
    <row r="487" spans="1:10" outlineLevel="3" x14ac:dyDescent="0.25">
      <c r="A487" s="89" t="s">
        <v>1278</v>
      </c>
      <c r="B487" s="90" t="s">
        <v>1279</v>
      </c>
      <c r="C487" s="90" t="s">
        <v>1283</v>
      </c>
      <c r="D487" s="90"/>
      <c r="E487" s="91">
        <f>E488</f>
        <v>345</v>
      </c>
      <c r="F487" s="91">
        <f>F488</f>
        <v>183.9</v>
      </c>
      <c r="G487" s="92">
        <f t="shared" si="18"/>
        <v>0.53304347826086962</v>
      </c>
      <c r="H487" s="93">
        <v>345</v>
      </c>
      <c r="I487" s="93">
        <v>183.90071</v>
      </c>
      <c r="J487" s="94">
        <v>0.53304553623188411</v>
      </c>
    </row>
    <row r="488" spans="1:10" ht="38.25" outlineLevel="4" x14ac:dyDescent="0.25">
      <c r="A488" s="89" t="s">
        <v>931</v>
      </c>
      <c r="B488" s="90" t="s">
        <v>1279</v>
      </c>
      <c r="C488" s="90" t="s">
        <v>1283</v>
      </c>
      <c r="D488" s="90" t="s">
        <v>932</v>
      </c>
      <c r="E488" s="91">
        <v>345</v>
      </c>
      <c r="F488" s="91">
        <v>183.9</v>
      </c>
      <c r="G488" s="92">
        <f t="shared" si="18"/>
        <v>0.53304347826086962</v>
      </c>
      <c r="H488" s="93">
        <v>345</v>
      </c>
      <c r="I488" s="93">
        <v>183.90071</v>
      </c>
      <c r="J488" s="94">
        <v>0.53304553623188411</v>
      </c>
    </row>
    <row r="489" spans="1:10" ht="25.5" outlineLevel="2" x14ac:dyDescent="0.25">
      <c r="A489" s="89" t="s">
        <v>1284</v>
      </c>
      <c r="B489" s="90"/>
      <c r="C489" s="90" t="s">
        <v>1285</v>
      </c>
      <c r="D489" s="90"/>
      <c r="E489" s="91">
        <f>E490</f>
        <v>1400</v>
      </c>
      <c r="F489" s="91">
        <f>F490</f>
        <v>952.18</v>
      </c>
      <c r="G489" s="92">
        <f t="shared" si="18"/>
        <v>0.68012857142857142</v>
      </c>
      <c r="H489" s="93">
        <v>1400</v>
      </c>
      <c r="I489" s="93">
        <v>952.18200000000002</v>
      </c>
      <c r="J489" s="94">
        <v>0.68013000000000001</v>
      </c>
    </row>
    <row r="490" spans="1:10" outlineLevel="3" x14ac:dyDescent="0.25">
      <c r="A490" s="89" t="s">
        <v>1278</v>
      </c>
      <c r="B490" s="90" t="s">
        <v>1279</v>
      </c>
      <c r="C490" s="90" t="s">
        <v>1285</v>
      </c>
      <c r="D490" s="90"/>
      <c r="E490" s="91">
        <f>E491</f>
        <v>1400</v>
      </c>
      <c r="F490" s="91">
        <f>F491</f>
        <v>952.18</v>
      </c>
      <c r="G490" s="92">
        <f t="shared" si="18"/>
        <v>0.68012857142857142</v>
      </c>
      <c r="H490" s="93">
        <v>1400</v>
      </c>
      <c r="I490" s="93">
        <v>952.18200000000002</v>
      </c>
      <c r="J490" s="94">
        <v>0.68013000000000001</v>
      </c>
    </row>
    <row r="491" spans="1:10" ht="38.25" outlineLevel="4" x14ac:dyDescent="0.25">
      <c r="A491" s="89" t="s">
        <v>931</v>
      </c>
      <c r="B491" s="90" t="s">
        <v>1279</v>
      </c>
      <c r="C491" s="90" t="s">
        <v>1285</v>
      </c>
      <c r="D491" s="90" t="s">
        <v>932</v>
      </c>
      <c r="E491" s="91">
        <v>1400</v>
      </c>
      <c r="F491" s="91">
        <v>952.18</v>
      </c>
      <c r="G491" s="92">
        <f t="shared" si="18"/>
        <v>0.68012857142857142</v>
      </c>
      <c r="H491" s="93">
        <v>1400</v>
      </c>
      <c r="I491" s="93">
        <v>952.18200000000002</v>
      </c>
      <c r="J491" s="94">
        <v>0.68013000000000001</v>
      </c>
    </row>
    <row r="492" spans="1:10" ht="25.5" x14ac:dyDescent="0.25">
      <c r="A492" s="83" t="s">
        <v>1286</v>
      </c>
      <c r="B492" s="84"/>
      <c r="C492" s="84" t="s">
        <v>1287</v>
      </c>
      <c r="D492" s="84"/>
      <c r="E492" s="85">
        <f>E493</f>
        <v>1714.7</v>
      </c>
      <c r="F492" s="85">
        <f>F493</f>
        <v>1217.4000000000001</v>
      </c>
      <c r="G492" s="86">
        <f>F492/E492</f>
        <v>0.70997842188137872</v>
      </c>
      <c r="H492" s="87">
        <v>1714.7</v>
      </c>
      <c r="I492" s="87">
        <v>1217.3962799999999</v>
      </c>
      <c r="J492" s="88">
        <v>0.70997625240566864</v>
      </c>
    </row>
    <row r="493" spans="1:10" ht="38.25" outlineLevel="1" x14ac:dyDescent="0.25">
      <c r="A493" s="89" t="s">
        <v>1288</v>
      </c>
      <c r="B493" s="90"/>
      <c r="C493" s="90" t="s">
        <v>1289</v>
      </c>
      <c r="D493" s="90"/>
      <c r="E493" s="91">
        <f>E494+E497+E500</f>
        <v>1714.7</v>
      </c>
      <c r="F493" s="91">
        <f>F494+F497+F500</f>
        <v>1217.4000000000001</v>
      </c>
      <c r="G493" s="92">
        <f t="shared" si="18"/>
        <v>0.70997842188137872</v>
      </c>
      <c r="H493" s="93">
        <v>1714.7</v>
      </c>
      <c r="I493" s="93">
        <v>1217.3962799999999</v>
      </c>
      <c r="J493" s="94">
        <v>0.70997625240566864</v>
      </c>
    </row>
    <row r="494" spans="1:10" ht="25.5" outlineLevel="2" x14ac:dyDescent="0.25">
      <c r="A494" s="89" t="s">
        <v>1290</v>
      </c>
      <c r="B494" s="90"/>
      <c r="C494" s="90" t="s">
        <v>1291</v>
      </c>
      <c r="D494" s="90"/>
      <c r="E494" s="91">
        <f>E495</f>
        <v>894.7</v>
      </c>
      <c r="F494" s="91">
        <f>F495</f>
        <v>747.4</v>
      </c>
      <c r="G494" s="92">
        <f t="shared" si="18"/>
        <v>0.83536380909802166</v>
      </c>
      <c r="H494" s="93">
        <v>894.7</v>
      </c>
      <c r="I494" s="93">
        <v>747.39628000000005</v>
      </c>
      <c r="J494" s="94">
        <v>0.83535965127975853</v>
      </c>
    </row>
    <row r="495" spans="1:10" outlineLevel="3" x14ac:dyDescent="0.25">
      <c r="A495" s="89" t="s">
        <v>1292</v>
      </c>
      <c r="B495" s="90" t="s">
        <v>1293</v>
      </c>
      <c r="C495" s="90" t="s">
        <v>1291</v>
      </c>
      <c r="D495" s="90"/>
      <c r="E495" s="91">
        <f>E496</f>
        <v>894.7</v>
      </c>
      <c r="F495" s="91">
        <f>F496</f>
        <v>747.4</v>
      </c>
      <c r="G495" s="92">
        <f t="shared" si="18"/>
        <v>0.83536380909802166</v>
      </c>
      <c r="H495" s="93">
        <v>894.7</v>
      </c>
      <c r="I495" s="93">
        <v>747.39628000000005</v>
      </c>
      <c r="J495" s="94">
        <v>0.83535965127975853</v>
      </c>
    </row>
    <row r="496" spans="1:10" ht="38.25" outlineLevel="4" x14ac:dyDescent="0.25">
      <c r="A496" s="89" t="s">
        <v>931</v>
      </c>
      <c r="B496" s="90" t="s">
        <v>1293</v>
      </c>
      <c r="C496" s="90" t="s">
        <v>1291</v>
      </c>
      <c r="D496" s="90" t="s">
        <v>932</v>
      </c>
      <c r="E496" s="91">
        <v>894.7</v>
      </c>
      <c r="F496" s="91">
        <v>747.4</v>
      </c>
      <c r="G496" s="92">
        <f t="shared" si="18"/>
        <v>0.83536380909802166</v>
      </c>
      <c r="H496" s="93">
        <v>894.7</v>
      </c>
      <c r="I496" s="93">
        <v>747.39628000000005</v>
      </c>
      <c r="J496" s="94">
        <v>0.83535965127975853</v>
      </c>
    </row>
    <row r="497" spans="1:10" outlineLevel="2" x14ac:dyDescent="0.25">
      <c r="A497" s="89" t="s">
        <v>1294</v>
      </c>
      <c r="B497" s="90"/>
      <c r="C497" s="90" t="s">
        <v>1295</v>
      </c>
      <c r="D497" s="90"/>
      <c r="E497" s="91">
        <f>E498</f>
        <v>450</v>
      </c>
      <c r="F497" s="91">
        <f>F498</f>
        <v>100</v>
      </c>
      <c r="G497" s="92">
        <f t="shared" si="18"/>
        <v>0.22222222222222221</v>
      </c>
      <c r="H497" s="93">
        <v>450</v>
      </c>
      <c r="I497" s="93">
        <v>100</v>
      </c>
      <c r="J497" s="94">
        <v>0.22222222222222221</v>
      </c>
    </row>
    <row r="498" spans="1:10" outlineLevel="3" x14ac:dyDescent="0.25">
      <c r="A498" s="89" t="s">
        <v>1292</v>
      </c>
      <c r="B498" s="90" t="s">
        <v>1293</v>
      </c>
      <c r="C498" s="90" t="s">
        <v>1295</v>
      </c>
      <c r="D498" s="90"/>
      <c r="E498" s="91">
        <f>E499</f>
        <v>450</v>
      </c>
      <c r="F498" s="91">
        <f>F499</f>
        <v>100</v>
      </c>
      <c r="G498" s="92">
        <f t="shared" si="18"/>
        <v>0.22222222222222221</v>
      </c>
      <c r="H498" s="93">
        <v>450</v>
      </c>
      <c r="I498" s="93">
        <v>100</v>
      </c>
      <c r="J498" s="94">
        <v>0.22222222222222221</v>
      </c>
    </row>
    <row r="499" spans="1:10" ht="38.25" outlineLevel="4" x14ac:dyDescent="0.25">
      <c r="A499" s="89" t="s">
        <v>931</v>
      </c>
      <c r="B499" s="90" t="s">
        <v>1293</v>
      </c>
      <c r="C499" s="90" t="s">
        <v>1295</v>
      </c>
      <c r="D499" s="90" t="s">
        <v>932</v>
      </c>
      <c r="E499" s="91">
        <v>450</v>
      </c>
      <c r="F499" s="91">
        <v>100</v>
      </c>
      <c r="G499" s="92">
        <f t="shared" si="18"/>
        <v>0.22222222222222221</v>
      </c>
      <c r="H499" s="93">
        <v>450</v>
      </c>
      <c r="I499" s="93">
        <v>100</v>
      </c>
      <c r="J499" s="94">
        <v>0.22222222222222221</v>
      </c>
    </row>
    <row r="500" spans="1:10" ht="25.5" outlineLevel="2" x14ac:dyDescent="0.25">
      <c r="A500" s="89" t="s">
        <v>1296</v>
      </c>
      <c r="B500" s="90"/>
      <c r="C500" s="90" t="s">
        <v>1297</v>
      </c>
      <c r="D500" s="90"/>
      <c r="E500" s="91">
        <f>E501</f>
        <v>370</v>
      </c>
      <c r="F500" s="91">
        <f>F501</f>
        <v>370</v>
      </c>
      <c r="G500" s="92">
        <f t="shared" si="18"/>
        <v>1</v>
      </c>
      <c r="H500" s="93">
        <v>370</v>
      </c>
      <c r="I500" s="93">
        <v>370</v>
      </c>
      <c r="J500" s="94">
        <v>1</v>
      </c>
    </row>
    <row r="501" spans="1:10" outlineLevel="3" x14ac:dyDescent="0.25">
      <c r="A501" s="89" t="s">
        <v>1292</v>
      </c>
      <c r="B501" s="90" t="s">
        <v>1293</v>
      </c>
      <c r="C501" s="90" t="s">
        <v>1297</v>
      </c>
      <c r="D501" s="90"/>
      <c r="E501" s="91">
        <f>E502</f>
        <v>370</v>
      </c>
      <c r="F501" s="91">
        <f>F502</f>
        <v>370</v>
      </c>
      <c r="G501" s="92">
        <f t="shared" si="18"/>
        <v>1</v>
      </c>
      <c r="H501" s="93">
        <v>370</v>
      </c>
      <c r="I501" s="93">
        <v>370</v>
      </c>
      <c r="J501" s="94">
        <v>1</v>
      </c>
    </row>
    <row r="502" spans="1:10" outlineLevel="4" x14ac:dyDescent="0.25">
      <c r="A502" s="89" t="s">
        <v>1298</v>
      </c>
      <c r="B502" s="90" t="s">
        <v>1293</v>
      </c>
      <c r="C502" s="90" t="s">
        <v>1297</v>
      </c>
      <c r="D502" s="90" t="s">
        <v>1299</v>
      </c>
      <c r="E502" s="91">
        <v>370</v>
      </c>
      <c r="F502" s="91">
        <v>370</v>
      </c>
      <c r="G502" s="92">
        <f t="shared" si="18"/>
        <v>1</v>
      </c>
      <c r="H502" s="93">
        <v>370</v>
      </c>
      <c r="I502" s="93">
        <v>370</v>
      </c>
      <c r="J502" s="94">
        <v>1</v>
      </c>
    </row>
    <row r="503" spans="1:10" ht="25.5" x14ac:dyDescent="0.25">
      <c r="A503" s="83" t="s">
        <v>1300</v>
      </c>
      <c r="B503" s="84"/>
      <c r="C503" s="84" t="s">
        <v>1301</v>
      </c>
      <c r="D503" s="84"/>
      <c r="E503" s="85">
        <f>E504</f>
        <v>19600.879999999997</v>
      </c>
      <c r="F503" s="85">
        <f>F504</f>
        <v>14676.44</v>
      </c>
      <c r="G503" s="86">
        <f>F503/E503</f>
        <v>0.74876434119284452</v>
      </c>
      <c r="H503" s="87">
        <v>19600.868999999999</v>
      </c>
      <c r="I503" s="87">
        <v>14676.43756</v>
      </c>
      <c r="J503" s="88">
        <v>0.74876463691482253</v>
      </c>
    </row>
    <row r="504" spans="1:10" ht="38.25" outlineLevel="1" x14ac:dyDescent="0.25">
      <c r="A504" s="89" t="s">
        <v>1302</v>
      </c>
      <c r="B504" s="90"/>
      <c r="C504" s="90" t="s">
        <v>1303</v>
      </c>
      <c r="D504" s="90"/>
      <c r="E504" s="91">
        <f>E505+E509+E513+E516+E520+E524+E528</f>
        <v>19600.879999999997</v>
      </c>
      <c r="F504" s="91">
        <f>F505+F509+F513+F516+F520+F524+F528</f>
        <v>14676.44</v>
      </c>
      <c r="G504" s="92">
        <f t="shared" si="18"/>
        <v>0.74876434119284452</v>
      </c>
      <c r="H504" s="93">
        <v>19600.868999999999</v>
      </c>
      <c r="I504" s="93">
        <v>14676.43756</v>
      </c>
      <c r="J504" s="94">
        <v>0.74876463691482253</v>
      </c>
    </row>
    <row r="505" spans="1:10" ht="25.5" outlineLevel="2" x14ac:dyDescent="0.25">
      <c r="A505" s="89" t="s">
        <v>1304</v>
      </c>
      <c r="B505" s="90"/>
      <c r="C505" s="90" t="s">
        <v>1305</v>
      </c>
      <c r="D505" s="90"/>
      <c r="E505" s="91">
        <f>E506</f>
        <v>954.26</v>
      </c>
      <c r="F505" s="91">
        <f>F506</f>
        <v>460.97</v>
      </c>
      <c r="G505" s="92">
        <f t="shared" si="18"/>
        <v>0.48306541194223801</v>
      </c>
      <c r="H505" s="93">
        <v>954.26</v>
      </c>
      <c r="I505" s="93">
        <v>460.97280000000001</v>
      </c>
      <c r="J505" s="94">
        <v>0.48306834615304006</v>
      </c>
    </row>
    <row r="506" spans="1:10" outlineLevel="3" x14ac:dyDescent="0.25">
      <c r="A506" s="89" t="s">
        <v>1246</v>
      </c>
      <c r="B506" s="90" t="s">
        <v>1247</v>
      </c>
      <c r="C506" s="90" t="s">
        <v>1305</v>
      </c>
      <c r="D506" s="90"/>
      <c r="E506" s="91">
        <f>E507+E508</f>
        <v>954.26</v>
      </c>
      <c r="F506" s="91">
        <f>F507+F508</f>
        <v>460.97</v>
      </c>
      <c r="G506" s="92">
        <f t="shared" si="18"/>
        <v>0.48306541194223801</v>
      </c>
      <c r="H506" s="93">
        <v>954.26</v>
      </c>
      <c r="I506" s="93">
        <v>460.97280000000001</v>
      </c>
      <c r="J506" s="94">
        <v>0.48306834615304006</v>
      </c>
    </row>
    <row r="507" spans="1:10" ht="38.25" outlineLevel="4" x14ac:dyDescent="0.25">
      <c r="A507" s="89" t="s">
        <v>931</v>
      </c>
      <c r="B507" s="90" t="s">
        <v>1247</v>
      </c>
      <c r="C507" s="90" t="s">
        <v>1305</v>
      </c>
      <c r="D507" s="90" t="s">
        <v>932</v>
      </c>
      <c r="E507" s="91">
        <v>290.5</v>
      </c>
      <c r="F507" s="91"/>
      <c r="G507" s="92">
        <f t="shared" si="18"/>
        <v>0</v>
      </c>
      <c r="H507" s="93">
        <v>290.5</v>
      </c>
      <c r="I507" s="93">
        <v>0</v>
      </c>
      <c r="J507" s="94">
        <v>0</v>
      </c>
    </row>
    <row r="508" spans="1:10" outlineLevel="4" x14ac:dyDescent="0.25">
      <c r="A508" s="89" t="s">
        <v>889</v>
      </c>
      <c r="B508" s="90" t="s">
        <v>1247</v>
      </c>
      <c r="C508" s="90" t="s">
        <v>1305</v>
      </c>
      <c r="D508" s="90" t="s">
        <v>890</v>
      </c>
      <c r="E508" s="91">
        <v>663.76</v>
      </c>
      <c r="F508" s="91">
        <v>460.97</v>
      </c>
      <c r="G508" s="92">
        <f t="shared" si="18"/>
        <v>0.6944829456430035</v>
      </c>
      <c r="H508" s="93">
        <v>663.76</v>
      </c>
      <c r="I508" s="93">
        <v>460.97280000000001</v>
      </c>
      <c r="J508" s="94">
        <v>0.69448716403519339</v>
      </c>
    </row>
    <row r="509" spans="1:10" outlineLevel="2" x14ac:dyDescent="0.25">
      <c r="A509" s="89" t="s">
        <v>1306</v>
      </c>
      <c r="B509" s="90"/>
      <c r="C509" s="90" t="s">
        <v>1307</v>
      </c>
      <c r="D509" s="90"/>
      <c r="E509" s="91">
        <f>E510</f>
        <v>1581.26</v>
      </c>
      <c r="F509" s="91">
        <f>F510</f>
        <v>1570.55</v>
      </c>
      <c r="G509" s="92">
        <f t="shared" si="18"/>
        <v>0.99322692030406134</v>
      </c>
      <c r="H509" s="93">
        <v>1581.2550000000001</v>
      </c>
      <c r="I509" s="93">
        <v>1570.5525600000001</v>
      </c>
      <c r="J509" s="94">
        <v>0.99323167989982641</v>
      </c>
    </row>
    <row r="510" spans="1:10" outlineLevel="3" x14ac:dyDescent="0.25">
      <c r="A510" s="89" t="s">
        <v>1246</v>
      </c>
      <c r="B510" s="90" t="s">
        <v>1247</v>
      </c>
      <c r="C510" s="90" t="s">
        <v>1307</v>
      </c>
      <c r="D510" s="90"/>
      <c r="E510" s="91">
        <f>E511+E512</f>
        <v>1581.26</v>
      </c>
      <c r="F510" s="91">
        <f>F511+F512</f>
        <v>1570.55</v>
      </c>
      <c r="G510" s="92">
        <f t="shared" si="18"/>
        <v>0.99322692030406134</v>
      </c>
      <c r="H510" s="93">
        <v>1581.2550000000001</v>
      </c>
      <c r="I510" s="93">
        <v>1570.5525600000001</v>
      </c>
      <c r="J510" s="94">
        <v>0.99323167989982641</v>
      </c>
    </row>
    <row r="511" spans="1:10" ht="38.25" outlineLevel="4" x14ac:dyDescent="0.25">
      <c r="A511" s="89" t="s">
        <v>931</v>
      </c>
      <c r="B511" s="90" t="s">
        <v>1247</v>
      </c>
      <c r="C511" s="90" t="s">
        <v>1307</v>
      </c>
      <c r="D511" s="90" t="s">
        <v>932</v>
      </c>
      <c r="E511" s="91">
        <v>981.26</v>
      </c>
      <c r="F511" s="91">
        <v>970.55</v>
      </c>
      <c r="G511" s="92">
        <f t="shared" si="18"/>
        <v>0.98908546154943644</v>
      </c>
      <c r="H511" s="93">
        <v>981.255</v>
      </c>
      <c r="I511" s="93">
        <v>970.55255999999997</v>
      </c>
      <c r="J511" s="94">
        <v>0.98909311035357783</v>
      </c>
    </row>
    <row r="512" spans="1:10" outlineLevel="4" x14ac:dyDescent="0.25">
      <c r="A512" s="89" t="s">
        <v>889</v>
      </c>
      <c r="B512" s="90" t="s">
        <v>1247</v>
      </c>
      <c r="C512" s="90" t="s">
        <v>1307</v>
      </c>
      <c r="D512" s="90" t="s">
        <v>890</v>
      </c>
      <c r="E512" s="91">
        <v>600</v>
      </c>
      <c r="F512" s="91">
        <v>600</v>
      </c>
      <c r="G512" s="92">
        <f t="shared" si="18"/>
        <v>1</v>
      </c>
      <c r="H512" s="93">
        <v>600</v>
      </c>
      <c r="I512" s="93">
        <v>600</v>
      </c>
      <c r="J512" s="94">
        <v>1</v>
      </c>
    </row>
    <row r="513" spans="1:10" outlineLevel="2" x14ac:dyDescent="0.25">
      <c r="A513" s="89" t="s">
        <v>1308</v>
      </c>
      <c r="B513" s="90"/>
      <c r="C513" s="90" t="s">
        <v>1309</v>
      </c>
      <c r="D513" s="90"/>
      <c r="E513" s="91">
        <f>E514</f>
        <v>450</v>
      </c>
      <c r="F513" s="91">
        <f>F514</f>
        <v>450</v>
      </c>
      <c r="G513" s="92">
        <f t="shared" si="18"/>
        <v>1</v>
      </c>
      <c r="H513" s="93">
        <v>450</v>
      </c>
      <c r="I513" s="93">
        <v>450</v>
      </c>
      <c r="J513" s="94">
        <v>1</v>
      </c>
    </row>
    <row r="514" spans="1:10" outlineLevel="3" x14ac:dyDescent="0.25">
      <c r="A514" s="89" t="s">
        <v>1246</v>
      </c>
      <c r="B514" s="90" t="s">
        <v>1247</v>
      </c>
      <c r="C514" s="90" t="s">
        <v>1309</v>
      </c>
      <c r="D514" s="90"/>
      <c r="E514" s="91">
        <f>E515</f>
        <v>450</v>
      </c>
      <c r="F514" s="91">
        <f>F515</f>
        <v>450</v>
      </c>
      <c r="G514" s="92">
        <f t="shared" si="18"/>
        <v>1</v>
      </c>
      <c r="H514" s="93">
        <v>450</v>
      </c>
      <c r="I514" s="93">
        <v>450</v>
      </c>
      <c r="J514" s="94">
        <v>1</v>
      </c>
    </row>
    <row r="515" spans="1:10" outlineLevel="4" x14ac:dyDescent="0.25">
      <c r="A515" s="89" t="s">
        <v>889</v>
      </c>
      <c r="B515" s="90" t="s">
        <v>1247</v>
      </c>
      <c r="C515" s="90" t="s">
        <v>1309</v>
      </c>
      <c r="D515" s="90" t="s">
        <v>890</v>
      </c>
      <c r="E515" s="91">
        <v>450</v>
      </c>
      <c r="F515" s="91">
        <v>450</v>
      </c>
      <c r="G515" s="92">
        <f t="shared" si="18"/>
        <v>1</v>
      </c>
      <c r="H515" s="93">
        <v>450</v>
      </c>
      <c r="I515" s="93">
        <v>450</v>
      </c>
      <c r="J515" s="94">
        <v>1</v>
      </c>
    </row>
    <row r="516" spans="1:10" outlineLevel="2" x14ac:dyDescent="0.25">
      <c r="A516" s="89" t="s">
        <v>1310</v>
      </c>
      <c r="B516" s="90"/>
      <c r="C516" s="90" t="s">
        <v>1311</v>
      </c>
      <c r="D516" s="90"/>
      <c r="E516" s="91">
        <f>E517</f>
        <v>14439.15</v>
      </c>
      <c r="F516" s="91">
        <f>F517</f>
        <v>10842.67</v>
      </c>
      <c r="G516" s="92">
        <f t="shared" si="18"/>
        <v>0.75092162627301473</v>
      </c>
      <c r="H516" s="93">
        <v>14439.151</v>
      </c>
      <c r="I516" s="93">
        <v>10842.6692</v>
      </c>
      <c r="J516" s="94">
        <v>0.75092151886215475</v>
      </c>
    </row>
    <row r="517" spans="1:10" outlineLevel="3" x14ac:dyDescent="0.25">
      <c r="A517" s="89" t="s">
        <v>1246</v>
      </c>
      <c r="B517" s="90" t="s">
        <v>1247</v>
      </c>
      <c r="C517" s="90" t="s">
        <v>1311</v>
      </c>
      <c r="D517" s="90"/>
      <c r="E517" s="91">
        <f>E518+E519</f>
        <v>14439.15</v>
      </c>
      <c r="F517" s="91">
        <f>F518+F519</f>
        <v>10842.67</v>
      </c>
      <c r="G517" s="92">
        <f t="shared" si="18"/>
        <v>0.75092162627301473</v>
      </c>
      <c r="H517" s="93">
        <v>14439.151</v>
      </c>
      <c r="I517" s="93">
        <v>10842.6692</v>
      </c>
      <c r="J517" s="94">
        <v>0.75092151886215475</v>
      </c>
    </row>
    <row r="518" spans="1:10" ht="38.25" outlineLevel="4" x14ac:dyDescent="0.25">
      <c r="A518" s="89" t="s">
        <v>931</v>
      </c>
      <c r="B518" s="90" t="s">
        <v>1247</v>
      </c>
      <c r="C518" s="90" t="s">
        <v>1311</v>
      </c>
      <c r="D518" s="90" t="s">
        <v>932</v>
      </c>
      <c r="E518" s="91">
        <v>500</v>
      </c>
      <c r="F518" s="91">
        <v>485.03</v>
      </c>
      <c r="G518" s="92">
        <f t="shared" si="18"/>
        <v>0.97005999999999992</v>
      </c>
      <c r="H518" s="93">
        <v>500</v>
      </c>
      <c r="I518" s="93">
        <v>485.03100000000001</v>
      </c>
      <c r="J518" s="94">
        <v>0.97006199999999998</v>
      </c>
    </row>
    <row r="519" spans="1:10" outlineLevel="4" x14ac:dyDescent="0.25">
      <c r="A519" s="89" t="s">
        <v>889</v>
      </c>
      <c r="B519" s="90" t="s">
        <v>1247</v>
      </c>
      <c r="C519" s="90" t="s">
        <v>1311</v>
      </c>
      <c r="D519" s="90" t="s">
        <v>890</v>
      </c>
      <c r="E519" s="91">
        <v>13939.15</v>
      </c>
      <c r="F519" s="91">
        <v>10357.64</v>
      </c>
      <c r="G519" s="92">
        <f t="shared" si="18"/>
        <v>0.74306109052560587</v>
      </c>
      <c r="H519" s="93">
        <v>13939.151</v>
      </c>
      <c r="I519" s="93">
        <v>10357.638199999999</v>
      </c>
      <c r="J519" s="94">
        <v>0.74306090808543501</v>
      </c>
    </row>
    <row r="520" spans="1:10" ht="38.25" outlineLevel="2" x14ac:dyDescent="0.25">
      <c r="A520" s="89" t="s">
        <v>1312</v>
      </c>
      <c r="B520" s="90"/>
      <c r="C520" s="90" t="s">
        <v>1313</v>
      </c>
      <c r="D520" s="90"/>
      <c r="E520" s="91">
        <f>E521</f>
        <v>446.88</v>
      </c>
      <c r="F520" s="91">
        <f>F521</f>
        <v>157.91999999999999</v>
      </c>
      <c r="G520" s="92">
        <f t="shared" si="18"/>
        <v>0.35338345864661652</v>
      </c>
      <c r="H520" s="93">
        <v>446.88</v>
      </c>
      <c r="I520" s="93">
        <v>157.91999999999999</v>
      </c>
      <c r="J520" s="94">
        <v>0.35338345864661652</v>
      </c>
    </row>
    <row r="521" spans="1:10" outlineLevel="3" x14ac:dyDescent="0.25">
      <c r="A521" s="89" t="s">
        <v>1314</v>
      </c>
      <c r="B521" s="90" t="s">
        <v>1315</v>
      </c>
      <c r="C521" s="90" t="s">
        <v>1313</v>
      </c>
      <c r="D521" s="90"/>
      <c r="E521" s="91">
        <f>E522+E523</f>
        <v>446.88</v>
      </c>
      <c r="F521" s="91">
        <f>F522+F523</f>
        <v>157.91999999999999</v>
      </c>
      <c r="G521" s="92">
        <f t="shared" si="18"/>
        <v>0.35338345864661652</v>
      </c>
      <c r="H521" s="93">
        <v>446.88</v>
      </c>
      <c r="I521" s="93">
        <v>157.91999999999999</v>
      </c>
      <c r="J521" s="94">
        <v>0.35338345864661652</v>
      </c>
    </row>
    <row r="522" spans="1:10" ht="38.25" outlineLevel="4" x14ac:dyDescent="0.25">
      <c r="A522" s="89" t="s">
        <v>931</v>
      </c>
      <c r="B522" s="90" t="s">
        <v>1315</v>
      </c>
      <c r="C522" s="90" t="s">
        <v>1313</v>
      </c>
      <c r="D522" s="90" t="s">
        <v>932</v>
      </c>
      <c r="E522" s="91">
        <v>157.91999999999999</v>
      </c>
      <c r="F522" s="91">
        <v>157.91999999999999</v>
      </c>
      <c r="G522" s="92">
        <f t="shared" si="18"/>
        <v>1</v>
      </c>
      <c r="H522" s="93">
        <v>157.91999999999999</v>
      </c>
      <c r="I522" s="93">
        <v>157.91999999999999</v>
      </c>
      <c r="J522" s="94">
        <v>1</v>
      </c>
    </row>
    <row r="523" spans="1:10" outlineLevel="4" x14ac:dyDescent="0.25">
      <c r="A523" s="89" t="s">
        <v>889</v>
      </c>
      <c r="B523" s="90" t="s">
        <v>1315</v>
      </c>
      <c r="C523" s="90" t="s">
        <v>1313</v>
      </c>
      <c r="D523" s="90" t="s">
        <v>890</v>
      </c>
      <c r="E523" s="91">
        <v>288.95999999999998</v>
      </c>
      <c r="F523" s="91">
        <v>0</v>
      </c>
      <c r="G523" s="92">
        <f t="shared" si="18"/>
        <v>0</v>
      </c>
      <c r="H523" s="93">
        <v>288.95999999999998</v>
      </c>
      <c r="I523" s="93">
        <v>0</v>
      </c>
      <c r="J523" s="94">
        <v>0</v>
      </c>
    </row>
    <row r="524" spans="1:10" ht="25.5" outlineLevel="2" x14ac:dyDescent="0.25">
      <c r="A524" s="89" t="s">
        <v>1316</v>
      </c>
      <c r="B524" s="90"/>
      <c r="C524" s="90" t="s">
        <v>1317</v>
      </c>
      <c r="D524" s="90"/>
      <c r="E524" s="91">
        <f>E525</f>
        <v>1194.33</v>
      </c>
      <c r="F524" s="91">
        <f>F525</f>
        <v>1194.33</v>
      </c>
      <c r="G524" s="92">
        <f t="shared" si="18"/>
        <v>1</v>
      </c>
      <c r="H524" s="93">
        <v>1194.3230000000001</v>
      </c>
      <c r="I524" s="93">
        <v>1194.3230000000001</v>
      </c>
      <c r="J524" s="94">
        <v>1</v>
      </c>
    </row>
    <row r="525" spans="1:10" outlineLevel="3" x14ac:dyDescent="0.25">
      <c r="A525" s="89" t="s">
        <v>1246</v>
      </c>
      <c r="B525" s="90" t="s">
        <v>1247</v>
      </c>
      <c r="C525" s="90" t="s">
        <v>1317</v>
      </c>
      <c r="D525" s="90"/>
      <c r="E525" s="91">
        <f>E526+E527</f>
        <v>1194.33</v>
      </c>
      <c r="F525" s="91">
        <f>F526+F527</f>
        <v>1194.33</v>
      </c>
      <c r="G525" s="92">
        <f t="shared" ref="G525:G588" si="20">F525/E525</f>
        <v>1</v>
      </c>
      <c r="H525" s="93">
        <v>1194.3230000000001</v>
      </c>
      <c r="I525" s="93">
        <v>1194.3230000000001</v>
      </c>
      <c r="J525" s="94">
        <v>1</v>
      </c>
    </row>
    <row r="526" spans="1:10" ht="38.25" outlineLevel="4" x14ac:dyDescent="0.25">
      <c r="A526" s="89" t="s">
        <v>931</v>
      </c>
      <c r="B526" s="90" t="s">
        <v>1247</v>
      </c>
      <c r="C526" s="90" t="s">
        <v>1317</v>
      </c>
      <c r="D526" s="90" t="s">
        <v>932</v>
      </c>
      <c r="E526" s="91">
        <v>1078.3399999999999</v>
      </c>
      <c r="F526" s="91">
        <v>1078.3399999999999</v>
      </c>
      <c r="G526" s="92">
        <f t="shared" si="20"/>
        <v>1</v>
      </c>
      <c r="H526" s="93">
        <v>1078.3379500000001</v>
      </c>
      <c r="I526" s="93">
        <v>1078.3379500000001</v>
      </c>
      <c r="J526" s="94">
        <v>1</v>
      </c>
    </row>
    <row r="527" spans="1:10" outlineLevel="4" x14ac:dyDescent="0.25">
      <c r="A527" s="89" t="s">
        <v>889</v>
      </c>
      <c r="B527" s="90" t="s">
        <v>1247</v>
      </c>
      <c r="C527" s="90" t="s">
        <v>1317</v>
      </c>
      <c r="D527" s="90" t="s">
        <v>890</v>
      </c>
      <c r="E527" s="91">
        <v>115.99</v>
      </c>
      <c r="F527" s="91">
        <v>115.99</v>
      </c>
      <c r="G527" s="92">
        <f t="shared" si="20"/>
        <v>1</v>
      </c>
      <c r="H527" s="93">
        <v>115.98505</v>
      </c>
      <c r="I527" s="93">
        <v>115.98505</v>
      </c>
      <c r="J527" s="94">
        <v>1</v>
      </c>
    </row>
    <row r="528" spans="1:10" ht="25.5" outlineLevel="2" x14ac:dyDescent="0.25">
      <c r="A528" s="89" t="s">
        <v>1318</v>
      </c>
      <c r="B528" s="90"/>
      <c r="C528" s="90" t="s">
        <v>1319</v>
      </c>
      <c r="D528" s="90"/>
      <c r="E528" s="91">
        <f>E529</f>
        <v>535</v>
      </c>
      <c r="F528" s="91">
        <f>F529</f>
        <v>0</v>
      </c>
      <c r="G528" s="92">
        <f t="shared" si="20"/>
        <v>0</v>
      </c>
      <c r="H528" s="93">
        <v>535</v>
      </c>
      <c r="I528" s="93">
        <v>0</v>
      </c>
      <c r="J528" s="94">
        <v>0</v>
      </c>
    </row>
    <row r="529" spans="1:10" outlineLevel="3" x14ac:dyDescent="0.25">
      <c r="A529" s="89" t="s">
        <v>1246</v>
      </c>
      <c r="B529" s="90" t="s">
        <v>1247</v>
      </c>
      <c r="C529" s="90" t="s">
        <v>1319</v>
      </c>
      <c r="D529" s="90"/>
      <c r="E529" s="91">
        <f>E530</f>
        <v>535</v>
      </c>
      <c r="F529" s="91">
        <f>F530</f>
        <v>0</v>
      </c>
      <c r="G529" s="92">
        <f t="shared" si="20"/>
        <v>0</v>
      </c>
      <c r="H529" s="93">
        <v>535</v>
      </c>
      <c r="I529" s="93">
        <v>0</v>
      </c>
      <c r="J529" s="94">
        <v>0</v>
      </c>
    </row>
    <row r="530" spans="1:10" outlineLevel="4" x14ac:dyDescent="0.25">
      <c r="A530" s="89" t="s">
        <v>889</v>
      </c>
      <c r="B530" s="90" t="s">
        <v>1247</v>
      </c>
      <c r="C530" s="90" t="s">
        <v>1319</v>
      </c>
      <c r="D530" s="90" t="s">
        <v>890</v>
      </c>
      <c r="E530" s="91">
        <v>535</v>
      </c>
      <c r="F530" s="91">
        <v>0</v>
      </c>
      <c r="G530" s="92">
        <f t="shared" si="20"/>
        <v>0</v>
      </c>
      <c r="H530" s="93">
        <v>535</v>
      </c>
      <c r="I530" s="93">
        <v>0</v>
      </c>
      <c r="J530" s="94">
        <v>0</v>
      </c>
    </row>
    <row r="531" spans="1:10" ht="25.5" x14ac:dyDescent="0.25">
      <c r="A531" s="83" t="s">
        <v>1320</v>
      </c>
      <c r="B531" s="84"/>
      <c r="C531" s="84" t="s">
        <v>1321</v>
      </c>
      <c r="D531" s="84"/>
      <c r="E531" s="85">
        <f>E532+E545+E549+E562+E579+E607+E620+E624+E635+E639</f>
        <v>149516.88000000003</v>
      </c>
      <c r="F531" s="85">
        <f>F532+F545+F549+F562+F579+F607+F620+F624+F635+F639</f>
        <v>142185.4</v>
      </c>
      <c r="G531" s="86">
        <f>F531/E531</f>
        <v>0.95096553646651782</v>
      </c>
      <c r="H531" s="87">
        <v>149516.88563999999</v>
      </c>
      <c r="I531" s="87">
        <v>142185.40229999999</v>
      </c>
      <c r="J531" s="88">
        <v>0.95096551597755707</v>
      </c>
    </row>
    <row r="532" spans="1:10" ht="63.75" outlineLevel="1" x14ac:dyDescent="0.25">
      <c r="A532" s="89" t="s">
        <v>1322</v>
      </c>
      <c r="B532" s="90"/>
      <c r="C532" s="90" t="s">
        <v>1323</v>
      </c>
      <c r="D532" s="90"/>
      <c r="E532" s="91">
        <f>E533+E536+E539+E542</f>
        <v>2894.08</v>
      </c>
      <c r="F532" s="91">
        <f>F533+F536+F539+F542</f>
        <v>2883.8100000000004</v>
      </c>
      <c r="G532" s="92">
        <f t="shared" si="20"/>
        <v>0.9964513766032731</v>
      </c>
      <c r="H532" s="93">
        <v>2894.08</v>
      </c>
      <c r="I532" s="93">
        <v>2883.8219199999999</v>
      </c>
      <c r="J532" s="94">
        <v>0.99645549535603717</v>
      </c>
    </row>
    <row r="533" spans="1:10" ht="51" outlineLevel="2" x14ac:dyDescent="0.25">
      <c r="A533" s="89" t="s">
        <v>1324</v>
      </c>
      <c r="B533" s="90"/>
      <c r="C533" s="90" t="s">
        <v>1325</v>
      </c>
      <c r="D533" s="90"/>
      <c r="E533" s="91">
        <f>E534</f>
        <v>1095.5</v>
      </c>
      <c r="F533" s="91">
        <f>F534</f>
        <v>1095.5</v>
      </c>
      <c r="G533" s="92">
        <f t="shared" si="20"/>
        <v>1</v>
      </c>
      <c r="H533" s="93">
        <v>1095.5</v>
      </c>
      <c r="I533" s="93">
        <v>1095.4998000000001</v>
      </c>
      <c r="J533" s="94">
        <v>0.99999981743496125</v>
      </c>
    </row>
    <row r="534" spans="1:10" ht="25.5" outlineLevel="3" x14ac:dyDescent="0.25">
      <c r="A534" s="89" t="s">
        <v>1124</v>
      </c>
      <c r="B534" s="90" t="s">
        <v>1125</v>
      </c>
      <c r="C534" s="90" t="s">
        <v>1325</v>
      </c>
      <c r="D534" s="90"/>
      <c r="E534" s="91">
        <f>E535</f>
        <v>1095.5</v>
      </c>
      <c r="F534" s="91">
        <f>F535</f>
        <v>1095.5</v>
      </c>
      <c r="G534" s="92">
        <f t="shared" si="20"/>
        <v>1</v>
      </c>
      <c r="H534" s="93">
        <v>1095.5</v>
      </c>
      <c r="I534" s="93">
        <v>1095.4998000000001</v>
      </c>
      <c r="J534" s="94">
        <v>0.99999981743496125</v>
      </c>
    </row>
    <row r="535" spans="1:10" outlineLevel="4" x14ac:dyDescent="0.25">
      <c r="A535" s="89" t="s">
        <v>889</v>
      </c>
      <c r="B535" s="90" t="s">
        <v>1125</v>
      </c>
      <c r="C535" s="90" t="s">
        <v>1325</v>
      </c>
      <c r="D535" s="90" t="s">
        <v>890</v>
      </c>
      <c r="E535" s="91">
        <v>1095.5</v>
      </c>
      <c r="F535" s="91">
        <v>1095.5</v>
      </c>
      <c r="G535" s="92">
        <f t="shared" si="20"/>
        <v>1</v>
      </c>
      <c r="H535" s="93">
        <v>1095.5</v>
      </c>
      <c r="I535" s="93">
        <v>1095.4998000000001</v>
      </c>
      <c r="J535" s="94">
        <v>0.99999981743496125</v>
      </c>
    </row>
    <row r="536" spans="1:10" ht="25.5" outlineLevel="2" x14ac:dyDescent="0.25">
      <c r="A536" s="89" t="s">
        <v>1326</v>
      </c>
      <c r="B536" s="90"/>
      <c r="C536" s="90" t="s">
        <v>1327</v>
      </c>
      <c r="D536" s="90"/>
      <c r="E536" s="91">
        <f>E537</f>
        <v>175.15</v>
      </c>
      <c r="F536" s="91">
        <f>F537</f>
        <v>174.88</v>
      </c>
      <c r="G536" s="92">
        <f t="shared" si="20"/>
        <v>0.99845846417356543</v>
      </c>
      <c r="H536" s="93">
        <v>175.15</v>
      </c>
      <c r="I536" s="93">
        <v>174.89312000000001</v>
      </c>
      <c r="J536" s="94">
        <v>0.99853337139594633</v>
      </c>
    </row>
    <row r="537" spans="1:10" ht="25.5" outlineLevel="3" x14ac:dyDescent="0.25">
      <c r="A537" s="89" t="s">
        <v>1124</v>
      </c>
      <c r="B537" s="90" t="s">
        <v>1125</v>
      </c>
      <c r="C537" s="90" t="s">
        <v>1327</v>
      </c>
      <c r="D537" s="90"/>
      <c r="E537" s="91">
        <f>E538</f>
        <v>175.15</v>
      </c>
      <c r="F537" s="91">
        <f>F538</f>
        <v>174.88</v>
      </c>
      <c r="G537" s="92">
        <f t="shared" si="20"/>
        <v>0.99845846417356543</v>
      </c>
      <c r="H537" s="93">
        <v>175.15</v>
      </c>
      <c r="I537" s="93">
        <v>174.89312000000001</v>
      </c>
      <c r="J537" s="94">
        <v>0.99853337139594633</v>
      </c>
    </row>
    <row r="538" spans="1:10" ht="38.25" outlineLevel="4" x14ac:dyDescent="0.25">
      <c r="A538" s="89" t="s">
        <v>931</v>
      </c>
      <c r="B538" s="90" t="s">
        <v>1125</v>
      </c>
      <c r="C538" s="90" t="s">
        <v>1327</v>
      </c>
      <c r="D538" s="90" t="s">
        <v>932</v>
      </c>
      <c r="E538" s="91">
        <v>175.15</v>
      </c>
      <c r="F538" s="91">
        <v>174.88</v>
      </c>
      <c r="G538" s="92">
        <f t="shared" si="20"/>
        <v>0.99845846417356543</v>
      </c>
      <c r="H538" s="93">
        <v>175.15</v>
      </c>
      <c r="I538" s="93">
        <v>174.89312000000001</v>
      </c>
      <c r="J538" s="94">
        <v>0.99853337139594633</v>
      </c>
    </row>
    <row r="539" spans="1:10" ht="38.25" outlineLevel="2" x14ac:dyDescent="0.25">
      <c r="A539" s="89" t="s">
        <v>1328</v>
      </c>
      <c r="B539" s="90"/>
      <c r="C539" s="90" t="s">
        <v>1329</v>
      </c>
      <c r="D539" s="90"/>
      <c r="E539" s="91">
        <f>E540</f>
        <v>109</v>
      </c>
      <c r="F539" s="91">
        <f>F540</f>
        <v>99</v>
      </c>
      <c r="G539" s="92">
        <f t="shared" si="20"/>
        <v>0.90825688073394495</v>
      </c>
      <c r="H539" s="93">
        <v>109</v>
      </c>
      <c r="I539" s="93">
        <v>99</v>
      </c>
      <c r="J539" s="94">
        <v>0.90825688073394495</v>
      </c>
    </row>
    <row r="540" spans="1:10" outlineLevel="3" x14ac:dyDescent="0.25">
      <c r="A540" s="89" t="s">
        <v>1314</v>
      </c>
      <c r="B540" s="90" t="s">
        <v>1315</v>
      </c>
      <c r="C540" s="90" t="s">
        <v>1329</v>
      </c>
      <c r="D540" s="90"/>
      <c r="E540" s="91">
        <f>E541</f>
        <v>109</v>
      </c>
      <c r="F540" s="91">
        <f>F541</f>
        <v>99</v>
      </c>
      <c r="G540" s="92">
        <f t="shared" si="20"/>
        <v>0.90825688073394495</v>
      </c>
      <c r="H540" s="93">
        <v>109</v>
      </c>
      <c r="I540" s="93">
        <v>99</v>
      </c>
      <c r="J540" s="94">
        <v>0.90825688073394495</v>
      </c>
    </row>
    <row r="541" spans="1:10" ht="38.25" outlineLevel="4" x14ac:dyDescent="0.25">
      <c r="A541" s="89" t="s">
        <v>931</v>
      </c>
      <c r="B541" s="90" t="s">
        <v>1315</v>
      </c>
      <c r="C541" s="90" t="s">
        <v>1329</v>
      </c>
      <c r="D541" s="90" t="s">
        <v>932</v>
      </c>
      <c r="E541" s="91">
        <v>109</v>
      </c>
      <c r="F541" s="91">
        <v>99</v>
      </c>
      <c r="G541" s="92">
        <f t="shared" si="20"/>
        <v>0.90825688073394495</v>
      </c>
      <c r="H541" s="93">
        <v>109</v>
      </c>
      <c r="I541" s="93">
        <v>99</v>
      </c>
      <c r="J541" s="94">
        <v>0.90825688073394495</v>
      </c>
    </row>
    <row r="542" spans="1:10" ht="63.75" outlineLevel="2" x14ac:dyDescent="0.25">
      <c r="A542" s="89" t="s">
        <v>1330</v>
      </c>
      <c r="B542" s="90"/>
      <c r="C542" s="90" t="s">
        <v>1331</v>
      </c>
      <c r="D542" s="90"/>
      <c r="E542" s="91">
        <f>E543</f>
        <v>1514.43</v>
      </c>
      <c r="F542" s="91">
        <f>F543</f>
        <v>1514.43</v>
      </c>
      <c r="G542" s="92">
        <f t="shared" si="20"/>
        <v>1</v>
      </c>
      <c r="H542" s="93">
        <v>1514.43</v>
      </c>
      <c r="I542" s="93">
        <v>1514.4290000000001</v>
      </c>
      <c r="J542" s="94">
        <v>0.99999933968555821</v>
      </c>
    </row>
    <row r="543" spans="1:10" ht="25.5" outlineLevel="3" x14ac:dyDescent="0.25">
      <c r="A543" s="89" t="s">
        <v>1124</v>
      </c>
      <c r="B543" s="90" t="s">
        <v>1125</v>
      </c>
      <c r="C543" s="90" t="s">
        <v>1331</v>
      </c>
      <c r="D543" s="90"/>
      <c r="E543" s="91">
        <f>E544</f>
        <v>1514.43</v>
      </c>
      <c r="F543" s="91">
        <f>F544</f>
        <v>1514.43</v>
      </c>
      <c r="G543" s="92">
        <f t="shared" si="20"/>
        <v>1</v>
      </c>
      <c r="H543" s="93">
        <v>1514.43</v>
      </c>
      <c r="I543" s="93">
        <v>1514.4290000000001</v>
      </c>
      <c r="J543" s="94">
        <v>0.99999933968555821</v>
      </c>
    </row>
    <row r="544" spans="1:10" ht="38.25" outlineLevel="4" x14ac:dyDescent="0.25">
      <c r="A544" s="89" t="s">
        <v>931</v>
      </c>
      <c r="B544" s="90" t="s">
        <v>1125</v>
      </c>
      <c r="C544" s="90" t="s">
        <v>1331</v>
      </c>
      <c r="D544" s="90" t="s">
        <v>932</v>
      </c>
      <c r="E544" s="91">
        <v>1514.43</v>
      </c>
      <c r="F544" s="91">
        <v>1514.43</v>
      </c>
      <c r="G544" s="92">
        <f t="shared" si="20"/>
        <v>1</v>
      </c>
      <c r="H544" s="93">
        <v>1514.43</v>
      </c>
      <c r="I544" s="93">
        <v>1514.4290000000001</v>
      </c>
      <c r="J544" s="94">
        <v>0.99999933968555821</v>
      </c>
    </row>
    <row r="545" spans="1:10" ht="51" outlineLevel="1" x14ac:dyDescent="0.25">
      <c r="A545" s="89" t="s">
        <v>1332</v>
      </c>
      <c r="B545" s="90"/>
      <c r="C545" s="90" t="s">
        <v>1333</v>
      </c>
      <c r="D545" s="90"/>
      <c r="E545" s="91">
        <f t="shared" ref="E545:F547" si="21">E546</f>
        <v>11015.8</v>
      </c>
      <c r="F545" s="91">
        <f t="shared" si="21"/>
        <v>9369.08</v>
      </c>
      <c r="G545" s="92">
        <f t="shared" si="20"/>
        <v>0.85051289965322541</v>
      </c>
      <c r="H545" s="93">
        <v>11015.8</v>
      </c>
      <c r="I545" s="93">
        <v>9369.0773300000001</v>
      </c>
      <c r="J545" s="94">
        <v>0.85051265727409719</v>
      </c>
    </row>
    <row r="546" spans="1:10" ht="51" outlineLevel="2" x14ac:dyDescent="0.25">
      <c r="A546" s="89" t="s">
        <v>1334</v>
      </c>
      <c r="B546" s="90"/>
      <c r="C546" s="90" t="s">
        <v>1335</v>
      </c>
      <c r="D546" s="90"/>
      <c r="E546" s="91">
        <f t="shared" si="21"/>
        <v>11015.8</v>
      </c>
      <c r="F546" s="91">
        <f t="shared" si="21"/>
        <v>9369.08</v>
      </c>
      <c r="G546" s="92">
        <f t="shared" si="20"/>
        <v>0.85051289965322541</v>
      </c>
      <c r="H546" s="93">
        <v>11015.8</v>
      </c>
      <c r="I546" s="93">
        <v>9369.0773300000001</v>
      </c>
      <c r="J546" s="94">
        <v>0.85051265727409719</v>
      </c>
    </row>
    <row r="547" spans="1:10" outlineLevel="3" x14ac:dyDescent="0.25">
      <c r="A547" s="89" t="s">
        <v>1292</v>
      </c>
      <c r="B547" s="90" t="s">
        <v>1293</v>
      </c>
      <c r="C547" s="90" t="s">
        <v>1335</v>
      </c>
      <c r="D547" s="90"/>
      <c r="E547" s="91">
        <f t="shared" si="21"/>
        <v>11015.8</v>
      </c>
      <c r="F547" s="91">
        <f t="shared" si="21"/>
        <v>9369.08</v>
      </c>
      <c r="G547" s="92">
        <f t="shared" si="20"/>
        <v>0.85051289965322541</v>
      </c>
      <c r="H547" s="93">
        <v>11015.8</v>
      </c>
      <c r="I547" s="93">
        <v>9369.0773300000001</v>
      </c>
      <c r="J547" s="94">
        <v>0.85051265727409719</v>
      </c>
    </row>
    <row r="548" spans="1:10" ht="38.25" outlineLevel="4" x14ac:dyDescent="0.25">
      <c r="A548" s="89" t="s">
        <v>931</v>
      </c>
      <c r="B548" s="90" t="s">
        <v>1293</v>
      </c>
      <c r="C548" s="90" t="s">
        <v>1335</v>
      </c>
      <c r="D548" s="90" t="s">
        <v>932</v>
      </c>
      <c r="E548" s="91">
        <v>11015.8</v>
      </c>
      <c r="F548" s="91">
        <v>9369.08</v>
      </c>
      <c r="G548" s="92">
        <f t="shared" si="20"/>
        <v>0.85051289965322541</v>
      </c>
      <c r="H548" s="93">
        <v>11015.8</v>
      </c>
      <c r="I548" s="93">
        <v>9369.0773300000001</v>
      </c>
      <c r="J548" s="94">
        <v>0.85051265727409719</v>
      </c>
    </row>
    <row r="549" spans="1:10" ht="51" outlineLevel="1" x14ac:dyDescent="0.25">
      <c r="A549" s="89" t="s">
        <v>1336</v>
      </c>
      <c r="B549" s="90"/>
      <c r="C549" s="90" t="s">
        <v>1337</v>
      </c>
      <c r="D549" s="90"/>
      <c r="E549" s="91">
        <f>E550+E553+E556+E559</f>
        <v>50176.800000000003</v>
      </c>
      <c r="F549" s="91">
        <f>F550+F553+F556+F559</f>
        <v>49510.67</v>
      </c>
      <c r="G549" s="92">
        <f t="shared" si="20"/>
        <v>0.98672434272412735</v>
      </c>
      <c r="H549" s="93">
        <v>50176.807999999997</v>
      </c>
      <c r="I549" s="93">
        <v>49510.674529999997</v>
      </c>
      <c r="J549" s="94">
        <v>0.98672427568529264</v>
      </c>
    </row>
    <row r="550" spans="1:10" ht="38.25" outlineLevel="2" x14ac:dyDescent="0.25">
      <c r="A550" s="89" t="s">
        <v>1338</v>
      </c>
      <c r="B550" s="90"/>
      <c r="C550" s="90" t="s">
        <v>1339</v>
      </c>
      <c r="D550" s="90"/>
      <c r="E550" s="91">
        <f>E551</f>
        <v>34364.26</v>
      </c>
      <c r="F550" s="91">
        <f>F551</f>
        <v>33698.129999999997</v>
      </c>
      <c r="G550" s="92">
        <f t="shared" si="20"/>
        <v>0.98061561634093086</v>
      </c>
      <c r="H550" s="93">
        <v>34364.264000000003</v>
      </c>
      <c r="I550" s="93">
        <v>33698.130530000002</v>
      </c>
      <c r="J550" s="94">
        <v>0.98061551762028132</v>
      </c>
    </row>
    <row r="551" spans="1:10" outlineLevel="3" x14ac:dyDescent="0.25">
      <c r="A551" s="89" t="s">
        <v>1292</v>
      </c>
      <c r="B551" s="90" t="s">
        <v>1293</v>
      </c>
      <c r="C551" s="90" t="s">
        <v>1339</v>
      </c>
      <c r="D551" s="90"/>
      <c r="E551" s="91">
        <f>E552</f>
        <v>34364.26</v>
      </c>
      <c r="F551" s="91">
        <f>F552</f>
        <v>33698.129999999997</v>
      </c>
      <c r="G551" s="92">
        <f t="shared" si="20"/>
        <v>0.98061561634093086</v>
      </c>
      <c r="H551" s="93">
        <v>34364.264000000003</v>
      </c>
      <c r="I551" s="93">
        <v>33698.130530000002</v>
      </c>
      <c r="J551" s="94">
        <v>0.98061551762028132</v>
      </c>
    </row>
    <row r="552" spans="1:10" ht="63.75" outlineLevel="4" x14ac:dyDescent="0.25">
      <c r="A552" s="89" t="s">
        <v>921</v>
      </c>
      <c r="B552" s="90" t="s">
        <v>1293</v>
      </c>
      <c r="C552" s="90" t="s">
        <v>1339</v>
      </c>
      <c r="D552" s="90" t="s">
        <v>922</v>
      </c>
      <c r="E552" s="91">
        <v>34364.26</v>
      </c>
      <c r="F552" s="91">
        <v>33698.129999999997</v>
      </c>
      <c r="G552" s="92">
        <f t="shared" si="20"/>
        <v>0.98061561634093086</v>
      </c>
      <c r="H552" s="93">
        <v>34364.264000000003</v>
      </c>
      <c r="I552" s="93">
        <v>33698.130530000002</v>
      </c>
      <c r="J552" s="94">
        <v>0.98061551762028132</v>
      </c>
    </row>
    <row r="553" spans="1:10" ht="38.25" outlineLevel="2" x14ac:dyDescent="0.25">
      <c r="A553" s="89" t="s">
        <v>1340</v>
      </c>
      <c r="B553" s="90"/>
      <c r="C553" s="90" t="s">
        <v>1341</v>
      </c>
      <c r="D553" s="90"/>
      <c r="E553" s="91">
        <f>E554</f>
        <v>7706.21</v>
      </c>
      <c r="F553" s="91">
        <f>F554</f>
        <v>7706.21</v>
      </c>
      <c r="G553" s="92">
        <f t="shared" si="20"/>
        <v>1</v>
      </c>
      <c r="H553" s="93">
        <v>7706.2089999999998</v>
      </c>
      <c r="I553" s="93">
        <v>7706.2089999999998</v>
      </c>
      <c r="J553" s="94">
        <v>1</v>
      </c>
    </row>
    <row r="554" spans="1:10" outlineLevel="3" x14ac:dyDescent="0.25">
      <c r="A554" s="89" t="s">
        <v>1292</v>
      </c>
      <c r="B554" s="90" t="s">
        <v>1293</v>
      </c>
      <c r="C554" s="90" t="s">
        <v>1341</v>
      </c>
      <c r="D554" s="90"/>
      <c r="E554" s="91">
        <f>E555</f>
        <v>7706.21</v>
      </c>
      <c r="F554" s="91">
        <f>F555</f>
        <v>7706.21</v>
      </c>
      <c r="G554" s="92">
        <f t="shared" si="20"/>
        <v>1</v>
      </c>
      <c r="H554" s="93">
        <v>7706.2089999999998</v>
      </c>
      <c r="I554" s="93">
        <v>7706.2089999999998</v>
      </c>
      <c r="J554" s="94">
        <v>1</v>
      </c>
    </row>
    <row r="555" spans="1:10" ht="63.75" outlineLevel="4" x14ac:dyDescent="0.25">
      <c r="A555" s="89" t="s">
        <v>921</v>
      </c>
      <c r="B555" s="90" t="s">
        <v>1293</v>
      </c>
      <c r="C555" s="90" t="s">
        <v>1341</v>
      </c>
      <c r="D555" s="90" t="s">
        <v>922</v>
      </c>
      <c r="E555" s="91">
        <v>7706.21</v>
      </c>
      <c r="F555" s="91">
        <v>7706.21</v>
      </c>
      <c r="G555" s="92">
        <f t="shared" si="20"/>
        <v>1</v>
      </c>
      <c r="H555" s="93">
        <v>7706.2089999999998</v>
      </c>
      <c r="I555" s="93">
        <v>7706.2089999999998</v>
      </c>
      <c r="J555" s="94">
        <v>1</v>
      </c>
    </row>
    <row r="556" spans="1:10" ht="25.5" outlineLevel="2" x14ac:dyDescent="0.25">
      <c r="A556" s="89" t="s">
        <v>1342</v>
      </c>
      <c r="B556" s="90"/>
      <c r="C556" s="90" t="s">
        <v>1343</v>
      </c>
      <c r="D556" s="90"/>
      <c r="E556" s="91">
        <f>E557</f>
        <v>2765.69</v>
      </c>
      <c r="F556" s="91">
        <f>F557</f>
        <v>2765.69</v>
      </c>
      <c r="G556" s="92">
        <f t="shared" si="20"/>
        <v>1</v>
      </c>
      <c r="H556" s="93">
        <v>2765.6930000000002</v>
      </c>
      <c r="I556" s="93">
        <v>2765.6930000000002</v>
      </c>
      <c r="J556" s="94">
        <v>1</v>
      </c>
    </row>
    <row r="557" spans="1:10" outlineLevel="3" x14ac:dyDescent="0.25">
      <c r="A557" s="89" t="s">
        <v>1292</v>
      </c>
      <c r="B557" s="90" t="s">
        <v>1293</v>
      </c>
      <c r="C557" s="90" t="s">
        <v>1343</v>
      </c>
      <c r="D557" s="90"/>
      <c r="E557" s="91">
        <f>E558</f>
        <v>2765.69</v>
      </c>
      <c r="F557" s="91">
        <f>F558</f>
        <v>2765.69</v>
      </c>
      <c r="G557" s="92">
        <f t="shared" si="20"/>
        <v>1</v>
      </c>
      <c r="H557" s="93">
        <v>2765.6930000000002</v>
      </c>
      <c r="I557" s="93">
        <v>2765.6930000000002</v>
      </c>
      <c r="J557" s="94">
        <v>1</v>
      </c>
    </row>
    <row r="558" spans="1:10" ht="63.75" outlineLevel="4" x14ac:dyDescent="0.25">
      <c r="A558" s="89" t="s">
        <v>921</v>
      </c>
      <c r="B558" s="90" t="s">
        <v>1293</v>
      </c>
      <c r="C558" s="90" t="s">
        <v>1343</v>
      </c>
      <c r="D558" s="90" t="s">
        <v>922</v>
      </c>
      <c r="E558" s="91">
        <v>2765.69</v>
      </c>
      <c r="F558" s="91">
        <v>2765.69</v>
      </c>
      <c r="G558" s="92">
        <f t="shared" si="20"/>
        <v>1</v>
      </c>
      <c r="H558" s="93">
        <v>2765.6930000000002</v>
      </c>
      <c r="I558" s="93">
        <v>2765.6930000000002</v>
      </c>
      <c r="J558" s="94">
        <v>1</v>
      </c>
    </row>
    <row r="559" spans="1:10" ht="63.75" outlineLevel="2" x14ac:dyDescent="0.25">
      <c r="A559" s="89" t="s">
        <v>1344</v>
      </c>
      <c r="B559" s="90"/>
      <c r="C559" s="90" t="s">
        <v>1345</v>
      </c>
      <c r="D559" s="90"/>
      <c r="E559" s="91">
        <f>E560</f>
        <v>5340.64</v>
      </c>
      <c r="F559" s="91">
        <f>F560</f>
        <v>5340.64</v>
      </c>
      <c r="G559" s="92">
        <f t="shared" si="20"/>
        <v>1</v>
      </c>
      <c r="H559" s="93">
        <v>5340.6419999999998</v>
      </c>
      <c r="I559" s="93">
        <v>5340.6419999999998</v>
      </c>
      <c r="J559" s="94">
        <v>1</v>
      </c>
    </row>
    <row r="560" spans="1:10" outlineLevel="3" x14ac:dyDescent="0.25">
      <c r="A560" s="89" t="s">
        <v>1292</v>
      </c>
      <c r="B560" s="90" t="s">
        <v>1293</v>
      </c>
      <c r="C560" s="90" t="s">
        <v>1345</v>
      </c>
      <c r="D560" s="90"/>
      <c r="E560" s="91">
        <f>E561</f>
        <v>5340.64</v>
      </c>
      <c r="F560" s="91">
        <f>F561</f>
        <v>5340.64</v>
      </c>
      <c r="G560" s="92">
        <f t="shared" si="20"/>
        <v>1</v>
      </c>
      <c r="H560" s="93">
        <v>5340.6419999999998</v>
      </c>
      <c r="I560" s="93">
        <v>5340.6419999999998</v>
      </c>
      <c r="J560" s="94">
        <v>1</v>
      </c>
    </row>
    <row r="561" spans="1:10" ht="63.75" outlineLevel="4" x14ac:dyDescent="0.25">
      <c r="A561" s="89" t="s">
        <v>921</v>
      </c>
      <c r="B561" s="90" t="s">
        <v>1293</v>
      </c>
      <c r="C561" s="90" t="s">
        <v>1345</v>
      </c>
      <c r="D561" s="90" t="s">
        <v>922</v>
      </c>
      <c r="E561" s="91">
        <v>5340.64</v>
      </c>
      <c r="F561" s="91">
        <v>5340.64</v>
      </c>
      <c r="G561" s="92">
        <f t="shared" si="20"/>
        <v>1</v>
      </c>
      <c r="H561" s="93">
        <v>5340.6419999999998</v>
      </c>
      <c r="I561" s="93">
        <v>5340.6419999999998</v>
      </c>
      <c r="J561" s="94">
        <v>1</v>
      </c>
    </row>
    <row r="562" spans="1:10" ht="38.25" outlineLevel="1" x14ac:dyDescent="0.25">
      <c r="A562" s="89" t="s">
        <v>1346</v>
      </c>
      <c r="B562" s="90"/>
      <c r="C562" s="90" t="s">
        <v>1347</v>
      </c>
      <c r="D562" s="90"/>
      <c r="E562" s="91">
        <f>E563+E566+E570+E573+E576</f>
        <v>9576.9000000000015</v>
      </c>
      <c r="F562" s="91">
        <f>F563+F566+F570+F573+F576</f>
        <v>8968.9000000000015</v>
      </c>
      <c r="G562" s="92">
        <f t="shared" si="20"/>
        <v>0.9365139032463532</v>
      </c>
      <c r="H562" s="93">
        <v>9576.9</v>
      </c>
      <c r="I562" s="93">
        <v>8968.8966400000008</v>
      </c>
      <c r="J562" s="94">
        <v>0.9365135524021343</v>
      </c>
    </row>
    <row r="563" spans="1:10" ht="38.25" outlineLevel="2" x14ac:dyDescent="0.25">
      <c r="A563" s="89" t="s">
        <v>1348</v>
      </c>
      <c r="B563" s="90"/>
      <c r="C563" s="90" t="s">
        <v>1349</v>
      </c>
      <c r="D563" s="90"/>
      <c r="E563" s="91">
        <f>E564</f>
        <v>3482.2</v>
      </c>
      <c r="F563" s="91">
        <f>F564</f>
        <v>3481.69</v>
      </c>
      <c r="G563" s="92">
        <f t="shared" si="20"/>
        <v>0.99985354086497047</v>
      </c>
      <c r="H563" s="93">
        <v>3482.2</v>
      </c>
      <c r="I563" s="93">
        <v>3481.6876699999998</v>
      </c>
      <c r="J563" s="94">
        <v>0.99985287174774573</v>
      </c>
    </row>
    <row r="564" spans="1:10" outlineLevel="3" x14ac:dyDescent="0.25">
      <c r="A564" s="89" t="s">
        <v>1314</v>
      </c>
      <c r="B564" s="90" t="s">
        <v>1315</v>
      </c>
      <c r="C564" s="90" t="s">
        <v>1349</v>
      </c>
      <c r="D564" s="90"/>
      <c r="E564" s="91">
        <f>E565</f>
        <v>3482.2</v>
      </c>
      <c r="F564" s="91">
        <f>F565</f>
        <v>3481.69</v>
      </c>
      <c r="G564" s="92">
        <f t="shared" si="20"/>
        <v>0.99985354086497047</v>
      </c>
      <c r="H564" s="93">
        <v>3482.2</v>
      </c>
      <c r="I564" s="93">
        <v>3481.6876699999998</v>
      </c>
      <c r="J564" s="94">
        <v>0.99985287174774573</v>
      </c>
    </row>
    <row r="565" spans="1:10" outlineLevel="4" x14ac:dyDescent="0.25">
      <c r="A565" s="89" t="s">
        <v>889</v>
      </c>
      <c r="B565" s="90" t="s">
        <v>1315</v>
      </c>
      <c r="C565" s="90" t="s">
        <v>1349</v>
      </c>
      <c r="D565" s="90" t="s">
        <v>890</v>
      </c>
      <c r="E565" s="91">
        <v>3482.2</v>
      </c>
      <c r="F565" s="91">
        <v>3481.69</v>
      </c>
      <c r="G565" s="92">
        <f t="shared" si="20"/>
        <v>0.99985354086497047</v>
      </c>
      <c r="H565" s="93">
        <v>3482.2</v>
      </c>
      <c r="I565" s="93">
        <v>3481.6876699999998</v>
      </c>
      <c r="J565" s="94">
        <v>0.99985287174774573</v>
      </c>
    </row>
    <row r="566" spans="1:10" ht="38.25" outlineLevel="2" x14ac:dyDescent="0.25">
      <c r="A566" s="89" t="s">
        <v>1350</v>
      </c>
      <c r="B566" s="90"/>
      <c r="C566" s="90" t="s">
        <v>1351</v>
      </c>
      <c r="D566" s="90"/>
      <c r="E566" s="91">
        <f>E567</f>
        <v>5084.8600000000006</v>
      </c>
      <c r="F566" s="91">
        <f>F567</f>
        <v>4990.43</v>
      </c>
      <c r="G566" s="92">
        <f t="shared" si="20"/>
        <v>0.98142918389100187</v>
      </c>
      <c r="H566" s="93">
        <v>5084.8599999999997</v>
      </c>
      <c r="I566" s="93">
        <v>4990.4289699999999</v>
      </c>
      <c r="J566" s="94">
        <v>0.98142898132888612</v>
      </c>
    </row>
    <row r="567" spans="1:10" outlineLevel="3" x14ac:dyDescent="0.25">
      <c r="A567" s="89" t="s">
        <v>1314</v>
      </c>
      <c r="B567" s="90" t="s">
        <v>1315</v>
      </c>
      <c r="C567" s="90" t="s">
        <v>1351</v>
      </c>
      <c r="D567" s="90"/>
      <c r="E567" s="91">
        <f>E568+E569</f>
        <v>5084.8600000000006</v>
      </c>
      <c r="F567" s="91">
        <f>F568+F569</f>
        <v>4990.43</v>
      </c>
      <c r="G567" s="92">
        <f t="shared" si="20"/>
        <v>0.98142918389100187</v>
      </c>
      <c r="H567" s="93">
        <v>5084.8599999999997</v>
      </c>
      <c r="I567" s="93">
        <v>4990.4289699999999</v>
      </c>
      <c r="J567" s="94">
        <v>0.98142898132888612</v>
      </c>
    </row>
    <row r="568" spans="1:10" ht="38.25" outlineLevel="4" x14ac:dyDescent="0.25">
      <c r="A568" s="89" t="s">
        <v>931</v>
      </c>
      <c r="B568" s="90" t="s">
        <v>1315</v>
      </c>
      <c r="C568" s="90" t="s">
        <v>1351</v>
      </c>
      <c r="D568" s="90" t="s">
        <v>932</v>
      </c>
      <c r="E568" s="91">
        <v>4859.5600000000004</v>
      </c>
      <c r="F568" s="91">
        <v>4765.13</v>
      </c>
      <c r="G568" s="92">
        <f t="shared" si="20"/>
        <v>0.98056819959008634</v>
      </c>
      <c r="H568" s="93">
        <v>4859.5600000000004</v>
      </c>
      <c r="I568" s="93">
        <v>4765.1289699999998</v>
      </c>
      <c r="J568" s="94">
        <v>0.9805679876367408</v>
      </c>
    </row>
    <row r="569" spans="1:10" outlineLevel="4" x14ac:dyDescent="0.25">
      <c r="A569" s="89" t="s">
        <v>889</v>
      </c>
      <c r="B569" s="90" t="s">
        <v>1315</v>
      </c>
      <c r="C569" s="90" t="s">
        <v>1351</v>
      </c>
      <c r="D569" s="90" t="s">
        <v>890</v>
      </c>
      <c r="E569" s="91">
        <v>225.3</v>
      </c>
      <c r="F569" s="91">
        <v>225.3</v>
      </c>
      <c r="G569" s="92">
        <f t="shared" si="20"/>
        <v>1</v>
      </c>
      <c r="H569" s="93">
        <v>225.3</v>
      </c>
      <c r="I569" s="93">
        <v>225.3</v>
      </c>
      <c r="J569" s="94">
        <v>1</v>
      </c>
    </row>
    <row r="570" spans="1:10" ht="25.5" outlineLevel="2" x14ac:dyDescent="0.25">
      <c r="A570" s="89" t="s">
        <v>1352</v>
      </c>
      <c r="B570" s="90"/>
      <c r="C570" s="90" t="s">
        <v>1353</v>
      </c>
      <c r="D570" s="90"/>
      <c r="E570" s="91">
        <f>E571</f>
        <v>514.79999999999995</v>
      </c>
      <c r="F570" s="91">
        <f>F571</f>
        <v>496.78</v>
      </c>
      <c r="G570" s="92">
        <f t="shared" si="20"/>
        <v>0.96499611499611504</v>
      </c>
      <c r="H570" s="93">
        <v>514.79999999999995</v>
      </c>
      <c r="I570" s="93">
        <v>496.78</v>
      </c>
      <c r="J570" s="94">
        <v>0.96499611499611504</v>
      </c>
    </row>
    <row r="571" spans="1:10" outlineLevel="3" x14ac:dyDescent="0.25">
      <c r="A571" s="89" t="s">
        <v>1314</v>
      </c>
      <c r="B571" s="90" t="s">
        <v>1315</v>
      </c>
      <c r="C571" s="90" t="s">
        <v>1353</v>
      </c>
      <c r="D571" s="90"/>
      <c r="E571" s="91">
        <f>E572</f>
        <v>514.79999999999995</v>
      </c>
      <c r="F571" s="91">
        <f>F572</f>
        <v>496.78</v>
      </c>
      <c r="G571" s="92">
        <f t="shared" si="20"/>
        <v>0.96499611499611504</v>
      </c>
      <c r="H571" s="93">
        <v>514.79999999999995</v>
      </c>
      <c r="I571" s="93">
        <v>496.78</v>
      </c>
      <c r="J571" s="94">
        <v>0.96499611499611504</v>
      </c>
    </row>
    <row r="572" spans="1:10" ht="38.25" outlineLevel="4" x14ac:dyDescent="0.25">
      <c r="A572" s="89" t="s">
        <v>931</v>
      </c>
      <c r="B572" s="90" t="s">
        <v>1315</v>
      </c>
      <c r="C572" s="90" t="s">
        <v>1353</v>
      </c>
      <c r="D572" s="90" t="s">
        <v>932</v>
      </c>
      <c r="E572" s="91">
        <v>514.79999999999995</v>
      </c>
      <c r="F572" s="91">
        <v>496.78</v>
      </c>
      <c r="G572" s="92">
        <f t="shared" si="20"/>
        <v>0.96499611499611504</v>
      </c>
      <c r="H572" s="93">
        <v>514.79999999999995</v>
      </c>
      <c r="I572" s="93">
        <v>496.78</v>
      </c>
      <c r="J572" s="94">
        <v>0.96499611499611504</v>
      </c>
    </row>
    <row r="573" spans="1:10" ht="25.5" outlineLevel="2" x14ac:dyDescent="0.25">
      <c r="A573" s="89" t="s">
        <v>1354</v>
      </c>
      <c r="B573" s="90"/>
      <c r="C573" s="90" t="s">
        <v>1355</v>
      </c>
      <c r="D573" s="90"/>
      <c r="E573" s="91">
        <f>E574</f>
        <v>10</v>
      </c>
      <c r="F573" s="91">
        <f>F574</f>
        <v>0</v>
      </c>
      <c r="G573" s="92">
        <f t="shared" si="20"/>
        <v>0</v>
      </c>
      <c r="H573" s="93">
        <v>10</v>
      </c>
      <c r="I573" s="93">
        <v>0</v>
      </c>
      <c r="J573" s="94">
        <v>0</v>
      </c>
    </row>
    <row r="574" spans="1:10" outlineLevel="3" x14ac:dyDescent="0.25">
      <c r="A574" s="89" t="s">
        <v>1314</v>
      </c>
      <c r="B574" s="90" t="s">
        <v>1315</v>
      </c>
      <c r="C574" s="90" t="s">
        <v>1355</v>
      </c>
      <c r="D574" s="90"/>
      <c r="E574" s="91">
        <f>E575</f>
        <v>10</v>
      </c>
      <c r="F574" s="91">
        <f>F575</f>
        <v>0</v>
      </c>
      <c r="G574" s="92">
        <f t="shared" si="20"/>
        <v>0</v>
      </c>
      <c r="H574" s="93">
        <v>10</v>
      </c>
      <c r="I574" s="93">
        <v>0</v>
      </c>
      <c r="J574" s="94">
        <v>0</v>
      </c>
    </row>
    <row r="575" spans="1:10" ht="38.25" outlineLevel="4" x14ac:dyDescent="0.25">
      <c r="A575" s="89" t="s">
        <v>931</v>
      </c>
      <c r="B575" s="90" t="s">
        <v>1315</v>
      </c>
      <c r="C575" s="90" t="s">
        <v>1355</v>
      </c>
      <c r="D575" s="90" t="s">
        <v>932</v>
      </c>
      <c r="E575" s="91">
        <v>10</v>
      </c>
      <c r="F575" s="91">
        <v>0</v>
      </c>
      <c r="G575" s="92">
        <f t="shared" si="20"/>
        <v>0</v>
      </c>
      <c r="H575" s="93">
        <v>10</v>
      </c>
      <c r="I575" s="93">
        <v>0</v>
      </c>
      <c r="J575" s="94">
        <v>0</v>
      </c>
    </row>
    <row r="576" spans="1:10" ht="25.5" outlineLevel="2" x14ac:dyDescent="0.25">
      <c r="A576" s="89" t="s">
        <v>1356</v>
      </c>
      <c r="B576" s="90"/>
      <c r="C576" s="90" t="s">
        <v>1357</v>
      </c>
      <c r="D576" s="90"/>
      <c r="E576" s="91">
        <f>E577</f>
        <v>485.04</v>
      </c>
      <c r="F576" s="91">
        <f>F577</f>
        <v>0</v>
      </c>
      <c r="G576" s="92">
        <f t="shared" si="20"/>
        <v>0</v>
      </c>
      <c r="H576" s="93">
        <v>485.04</v>
      </c>
      <c r="I576" s="93">
        <v>0</v>
      </c>
      <c r="J576" s="94">
        <v>0</v>
      </c>
    </row>
    <row r="577" spans="1:10" outlineLevel="3" x14ac:dyDescent="0.25">
      <c r="A577" s="89" t="s">
        <v>1314</v>
      </c>
      <c r="B577" s="90" t="s">
        <v>1315</v>
      </c>
      <c r="C577" s="90" t="s">
        <v>1357</v>
      </c>
      <c r="D577" s="90"/>
      <c r="E577" s="91">
        <f>E578</f>
        <v>485.04</v>
      </c>
      <c r="F577" s="91">
        <f>F578</f>
        <v>0</v>
      </c>
      <c r="G577" s="92">
        <f t="shared" si="20"/>
        <v>0</v>
      </c>
      <c r="H577" s="93">
        <v>485.04</v>
      </c>
      <c r="I577" s="93">
        <v>0</v>
      </c>
      <c r="J577" s="94">
        <v>0</v>
      </c>
    </row>
    <row r="578" spans="1:10" outlineLevel="4" x14ac:dyDescent="0.25">
      <c r="A578" s="89" t="s">
        <v>889</v>
      </c>
      <c r="B578" s="90" t="s">
        <v>1315</v>
      </c>
      <c r="C578" s="90" t="s">
        <v>1357</v>
      </c>
      <c r="D578" s="90" t="s">
        <v>890</v>
      </c>
      <c r="E578" s="91">
        <v>485.04</v>
      </c>
      <c r="F578" s="91">
        <v>0</v>
      </c>
      <c r="G578" s="92">
        <f t="shared" si="20"/>
        <v>0</v>
      </c>
      <c r="H578" s="93">
        <v>485.04</v>
      </c>
      <c r="I578" s="93">
        <v>0</v>
      </c>
      <c r="J578" s="94">
        <v>0</v>
      </c>
    </row>
    <row r="579" spans="1:10" ht="51" outlineLevel="1" x14ac:dyDescent="0.25">
      <c r="A579" s="89" t="s">
        <v>1358</v>
      </c>
      <c r="B579" s="90"/>
      <c r="C579" s="90" t="s">
        <v>1359</v>
      </c>
      <c r="D579" s="90"/>
      <c r="E579" s="91">
        <f>E580+E583+E586+E590+E593+E596+E601+E604</f>
        <v>44832.139999999992</v>
      </c>
      <c r="F579" s="91">
        <f>F580+F583+F586+F590+F593+F596+F601+F604</f>
        <v>43235.369999999995</v>
      </c>
      <c r="G579" s="92">
        <f t="shared" si="20"/>
        <v>0.9643833642560895</v>
      </c>
      <c r="H579" s="93">
        <v>44832.13564</v>
      </c>
      <c r="I579" s="93">
        <v>43235.366779999997</v>
      </c>
      <c r="J579" s="94">
        <v>0.96438338622050079</v>
      </c>
    </row>
    <row r="580" spans="1:10" ht="51" outlineLevel="2" x14ac:dyDescent="0.25">
      <c r="A580" s="89" t="s">
        <v>1360</v>
      </c>
      <c r="B580" s="90"/>
      <c r="C580" s="90" t="s">
        <v>1361</v>
      </c>
      <c r="D580" s="90"/>
      <c r="E580" s="91">
        <f>E581</f>
        <v>19893.72</v>
      </c>
      <c r="F580" s="91">
        <f>F581</f>
        <v>19893.12</v>
      </c>
      <c r="G580" s="92">
        <f t="shared" si="20"/>
        <v>0.99996983972831621</v>
      </c>
      <c r="H580" s="93">
        <v>19893.72</v>
      </c>
      <c r="I580" s="93">
        <v>19893.115709999998</v>
      </c>
      <c r="J580" s="94">
        <v>0.99996962408237378</v>
      </c>
    </row>
    <row r="581" spans="1:10" outlineLevel="3" x14ac:dyDescent="0.25">
      <c r="A581" s="89" t="s">
        <v>1314</v>
      </c>
      <c r="B581" s="90" t="s">
        <v>1315</v>
      </c>
      <c r="C581" s="90" t="s">
        <v>1361</v>
      </c>
      <c r="D581" s="90"/>
      <c r="E581" s="91">
        <f>E582</f>
        <v>19893.72</v>
      </c>
      <c r="F581" s="91">
        <f>F582</f>
        <v>19893.12</v>
      </c>
      <c r="G581" s="92">
        <f t="shared" si="20"/>
        <v>0.99996983972831621</v>
      </c>
      <c r="H581" s="93">
        <v>19893.72</v>
      </c>
      <c r="I581" s="93">
        <v>19893.115709999998</v>
      </c>
      <c r="J581" s="94">
        <v>0.99996962408237378</v>
      </c>
    </row>
    <row r="582" spans="1:10" outlineLevel="4" x14ac:dyDescent="0.25">
      <c r="A582" s="89" t="s">
        <v>889</v>
      </c>
      <c r="B582" s="90" t="s">
        <v>1315</v>
      </c>
      <c r="C582" s="90" t="s">
        <v>1361</v>
      </c>
      <c r="D582" s="90" t="s">
        <v>890</v>
      </c>
      <c r="E582" s="91">
        <v>19893.72</v>
      </c>
      <c r="F582" s="91">
        <v>19893.12</v>
      </c>
      <c r="G582" s="92">
        <f t="shared" si="20"/>
        <v>0.99996983972831621</v>
      </c>
      <c r="H582" s="93">
        <v>19893.72</v>
      </c>
      <c r="I582" s="93">
        <v>19893.115709999998</v>
      </c>
      <c r="J582" s="94">
        <v>0.99996962408237378</v>
      </c>
    </row>
    <row r="583" spans="1:10" ht="51" outlineLevel="2" x14ac:dyDescent="0.25">
      <c r="A583" s="89" t="s">
        <v>1362</v>
      </c>
      <c r="B583" s="90"/>
      <c r="C583" s="90" t="s">
        <v>1363</v>
      </c>
      <c r="D583" s="90"/>
      <c r="E583" s="91">
        <f>E584</f>
        <v>1359.8</v>
      </c>
      <c r="F583" s="91">
        <f>F584</f>
        <v>1359.8</v>
      </c>
      <c r="G583" s="92">
        <f t="shared" si="20"/>
        <v>1</v>
      </c>
      <c r="H583" s="93">
        <v>1359.8</v>
      </c>
      <c r="I583" s="93">
        <v>1359.8</v>
      </c>
      <c r="J583" s="94">
        <v>1</v>
      </c>
    </row>
    <row r="584" spans="1:10" outlineLevel="3" x14ac:dyDescent="0.25">
      <c r="A584" s="89" t="s">
        <v>1314</v>
      </c>
      <c r="B584" s="90" t="s">
        <v>1315</v>
      </c>
      <c r="C584" s="90" t="s">
        <v>1363</v>
      </c>
      <c r="D584" s="90"/>
      <c r="E584" s="91">
        <f>E585</f>
        <v>1359.8</v>
      </c>
      <c r="F584" s="91">
        <f>F585</f>
        <v>1359.8</v>
      </c>
      <c r="G584" s="92">
        <f t="shared" si="20"/>
        <v>1</v>
      </c>
      <c r="H584" s="93">
        <v>1359.8</v>
      </c>
      <c r="I584" s="93">
        <v>1359.8</v>
      </c>
      <c r="J584" s="94">
        <v>1</v>
      </c>
    </row>
    <row r="585" spans="1:10" outlineLevel="4" x14ac:dyDescent="0.25">
      <c r="A585" s="89" t="s">
        <v>889</v>
      </c>
      <c r="B585" s="90" t="s">
        <v>1315</v>
      </c>
      <c r="C585" s="90" t="s">
        <v>1363</v>
      </c>
      <c r="D585" s="90" t="s">
        <v>890</v>
      </c>
      <c r="E585" s="91">
        <v>1359.8</v>
      </c>
      <c r="F585" s="91">
        <v>1359.8</v>
      </c>
      <c r="G585" s="92">
        <f t="shared" si="20"/>
        <v>1</v>
      </c>
      <c r="H585" s="93">
        <v>1359.8</v>
      </c>
      <c r="I585" s="93">
        <v>1359.8</v>
      </c>
      <c r="J585" s="94">
        <v>1</v>
      </c>
    </row>
    <row r="586" spans="1:10" ht="38.25" outlineLevel="2" x14ac:dyDescent="0.25">
      <c r="A586" s="89" t="s">
        <v>1364</v>
      </c>
      <c r="B586" s="90"/>
      <c r="C586" s="90" t="s">
        <v>1365</v>
      </c>
      <c r="D586" s="90"/>
      <c r="E586" s="91">
        <f>E587</f>
        <v>17368.3</v>
      </c>
      <c r="F586" s="91">
        <f>F587</f>
        <v>17304.099999999999</v>
      </c>
      <c r="G586" s="92">
        <f t="shared" si="20"/>
        <v>0.99630361060092232</v>
      </c>
      <c r="H586" s="93">
        <v>17368.3</v>
      </c>
      <c r="I586" s="93">
        <v>17304.096659999999</v>
      </c>
      <c r="J586" s="94">
        <v>0.99630341829655178</v>
      </c>
    </row>
    <row r="587" spans="1:10" outlineLevel="3" x14ac:dyDescent="0.25">
      <c r="A587" s="89" t="s">
        <v>1314</v>
      </c>
      <c r="B587" s="90" t="s">
        <v>1315</v>
      </c>
      <c r="C587" s="90" t="s">
        <v>1365</v>
      </c>
      <c r="D587" s="90"/>
      <c r="E587" s="91">
        <f>E588+E589</f>
        <v>17368.3</v>
      </c>
      <c r="F587" s="91">
        <f>F588+F589</f>
        <v>17304.099999999999</v>
      </c>
      <c r="G587" s="92">
        <f t="shared" si="20"/>
        <v>0.99630361060092232</v>
      </c>
      <c r="H587" s="93">
        <v>17368.3</v>
      </c>
      <c r="I587" s="93">
        <v>17304.096659999999</v>
      </c>
      <c r="J587" s="94">
        <v>0.99630341829655178</v>
      </c>
    </row>
    <row r="588" spans="1:10" outlineLevel="4" x14ac:dyDescent="0.25">
      <c r="A588" s="89" t="s">
        <v>889</v>
      </c>
      <c r="B588" s="90" t="s">
        <v>1315</v>
      </c>
      <c r="C588" s="90" t="s">
        <v>1365</v>
      </c>
      <c r="D588" s="90" t="s">
        <v>890</v>
      </c>
      <c r="E588" s="91">
        <v>15555.8</v>
      </c>
      <c r="F588" s="91">
        <v>15491.6</v>
      </c>
      <c r="G588" s="92">
        <f t="shared" si="20"/>
        <v>0.99587292199694011</v>
      </c>
      <c r="H588" s="93">
        <v>15555.8</v>
      </c>
      <c r="I588" s="93">
        <v>15491.596659999999</v>
      </c>
      <c r="J588" s="94">
        <v>0.99587270728602839</v>
      </c>
    </row>
    <row r="589" spans="1:10" ht="63.75" outlineLevel="4" x14ac:dyDescent="0.25">
      <c r="A589" s="89" t="s">
        <v>921</v>
      </c>
      <c r="B589" s="90" t="s">
        <v>1315</v>
      </c>
      <c r="C589" s="90" t="s">
        <v>1365</v>
      </c>
      <c r="D589" s="90" t="s">
        <v>922</v>
      </c>
      <c r="E589" s="91">
        <v>1812.5</v>
      </c>
      <c r="F589" s="91">
        <v>1812.5</v>
      </c>
      <c r="G589" s="92">
        <f t="shared" ref="G589:G652" si="22">F589/E589</f>
        <v>1</v>
      </c>
      <c r="H589" s="93">
        <v>1812.5</v>
      </c>
      <c r="I589" s="93">
        <v>1812.5</v>
      </c>
      <c r="J589" s="94">
        <v>1</v>
      </c>
    </row>
    <row r="590" spans="1:10" ht="38.25" outlineLevel="2" x14ac:dyDescent="0.25">
      <c r="A590" s="89" t="s">
        <v>1366</v>
      </c>
      <c r="B590" s="90"/>
      <c r="C590" s="90" t="s">
        <v>1367</v>
      </c>
      <c r="D590" s="90"/>
      <c r="E590" s="91">
        <f>E591</f>
        <v>303.82</v>
      </c>
      <c r="F590" s="91">
        <f>F591</f>
        <v>0</v>
      </c>
      <c r="G590" s="92">
        <f t="shared" si="22"/>
        <v>0</v>
      </c>
      <c r="H590" s="93">
        <v>303.81939999999997</v>
      </c>
      <c r="I590" s="93">
        <v>0</v>
      </c>
      <c r="J590" s="94">
        <v>0</v>
      </c>
    </row>
    <row r="591" spans="1:10" outlineLevel="3" x14ac:dyDescent="0.25">
      <c r="A591" s="89" t="s">
        <v>1314</v>
      </c>
      <c r="B591" s="90" t="s">
        <v>1315</v>
      </c>
      <c r="C591" s="90" t="s">
        <v>1367</v>
      </c>
      <c r="D591" s="90"/>
      <c r="E591" s="91">
        <f>E592</f>
        <v>303.82</v>
      </c>
      <c r="F591" s="91">
        <f>F592</f>
        <v>0</v>
      </c>
      <c r="G591" s="92">
        <f t="shared" si="22"/>
        <v>0</v>
      </c>
      <c r="H591" s="93">
        <v>303.81939999999997</v>
      </c>
      <c r="I591" s="93">
        <v>0</v>
      </c>
      <c r="J591" s="94">
        <v>0</v>
      </c>
    </row>
    <row r="592" spans="1:10" ht="38.25" outlineLevel="4" x14ac:dyDescent="0.25">
      <c r="A592" s="89" t="s">
        <v>931</v>
      </c>
      <c r="B592" s="90" t="s">
        <v>1315</v>
      </c>
      <c r="C592" s="90" t="s">
        <v>1367</v>
      </c>
      <c r="D592" s="90" t="s">
        <v>932</v>
      </c>
      <c r="E592" s="91">
        <v>303.82</v>
      </c>
      <c r="F592" s="91">
        <v>0</v>
      </c>
      <c r="G592" s="92">
        <f t="shared" si="22"/>
        <v>0</v>
      </c>
      <c r="H592" s="93">
        <v>303.81939999999997</v>
      </c>
      <c r="I592" s="93">
        <v>0</v>
      </c>
      <c r="J592" s="94">
        <v>0</v>
      </c>
    </row>
    <row r="593" spans="1:10" ht="25.5" outlineLevel="2" x14ac:dyDescent="0.25">
      <c r="A593" s="89" t="s">
        <v>1368</v>
      </c>
      <c r="B593" s="90"/>
      <c r="C593" s="90" t="s">
        <v>1369</v>
      </c>
      <c r="D593" s="90"/>
      <c r="E593" s="91">
        <f>E594</f>
        <v>973.46</v>
      </c>
      <c r="F593" s="91">
        <f>F594</f>
        <v>510.31</v>
      </c>
      <c r="G593" s="92">
        <f t="shared" si="22"/>
        <v>0.52422287510529453</v>
      </c>
      <c r="H593" s="93">
        <v>973.45899999999995</v>
      </c>
      <c r="I593" s="93">
        <v>510.31</v>
      </c>
      <c r="J593" s="94">
        <v>0.52422341362091263</v>
      </c>
    </row>
    <row r="594" spans="1:10" outlineLevel="3" x14ac:dyDescent="0.25">
      <c r="A594" s="89" t="s">
        <v>1314</v>
      </c>
      <c r="B594" s="90" t="s">
        <v>1315</v>
      </c>
      <c r="C594" s="90" t="s">
        <v>1369</v>
      </c>
      <c r="D594" s="90"/>
      <c r="E594" s="91">
        <f>E595</f>
        <v>973.46</v>
      </c>
      <c r="F594" s="91">
        <f>F595</f>
        <v>510.31</v>
      </c>
      <c r="G594" s="92">
        <f t="shared" si="22"/>
        <v>0.52422287510529453</v>
      </c>
      <c r="H594" s="93">
        <v>973.45899999999995</v>
      </c>
      <c r="I594" s="93">
        <v>510.31</v>
      </c>
      <c r="J594" s="94">
        <v>0.52422341362091263</v>
      </c>
    </row>
    <row r="595" spans="1:10" ht="38.25" outlineLevel="4" x14ac:dyDescent="0.25">
      <c r="A595" s="89" t="s">
        <v>931</v>
      </c>
      <c r="B595" s="90" t="s">
        <v>1315</v>
      </c>
      <c r="C595" s="90" t="s">
        <v>1369</v>
      </c>
      <c r="D595" s="90" t="s">
        <v>932</v>
      </c>
      <c r="E595" s="91">
        <v>973.46</v>
      </c>
      <c r="F595" s="91">
        <v>510.31</v>
      </c>
      <c r="G595" s="92">
        <f t="shared" si="22"/>
        <v>0.52422287510529453</v>
      </c>
      <c r="H595" s="93">
        <v>973.45899999999995</v>
      </c>
      <c r="I595" s="93">
        <v>510.31</v>
      </c>
      <c r="J595" s="94">
        <v>0.52422341362091263</v>
      </c>
    </row>
    <row r="596" spans="1:10" ht="38.25" outlineLevel="2" x14ac:dyDescent="0.25">
      <c r="A596" s="89" t="s">
        <v>1370</v>
      </c>
      <c r="B596" s="90"/>
      <c r="C596" s="90" t="s">
        <v>1371</v>
      </c>
      <c r="D596" s="90"/>
      <c r="E596" s="91">
        <f>E597+E599</f>
        <v>2682.31</v>
      </c>
      <c r="F596" s="91">
        <f>F597+F599</f>
        <v>2532.31</v>
      </c>
      <c r="G596" s="92">
        <f t="shared" si="22"/>
        <v>0.9440780521267117</v>
      </c>
      <c r="H596" s="93">
        <v>2682.31124</v>
      </c>
      <c r="I596" s="93">
        <v>2532.31124</v>
      </c>
      <c r="J596" s="94">
        <v>0.94407807797875087</v>
      </c>
    </row>
    <row r="597" spans="1:10" outlineLevel="3" x14ac:dyDescent="0.25">
      <c r="A597" s="89" t="s">
        <v>1292</v>
      </c>
      <c r="B597" s="90" t="s">
        <v>1293</v>
      </c>
      <c r="C597" s="90" t="s">
        <v>1371</v>
      </c>
      <c r="D597" s="90"/>
      <c r="E597" s="91">
        <f>E598</f>
        <v>2532.31</v>
      </c>
      <c r="F597" s="91">
        <f>F598</f>
        <v>2532.31</v>
      </c>
      <c r="G597" s="92">
        <f t="shared" si="22"/>
        <v>1</v>
      </c>
      <c r="H597" s="93">
        <v>2532.31124</v>
      </c>
      <c r="I597" s="93">
        <v>2532.31124</v>
      </c>
      <c r="J597" s="94">
        <v>1</v>
      </c>
    </row>
    <row r="598" spans="1:10" ht="38.25" outlineLevel="4" x14ac:dyDescent="0.25">
      <c r="A598" s="89" t="s">
        <v>931</v>
      </c>
      <c r="B598" s="90" t="s">
        <v>1293</v>
      </c>
      <c r="C598" s="90" t="s">
        <v>1371</v>
      </c>
      <c r="D598" s="90" t="s">
        <v>932</v>
      </c>
      <c r="E598" s="91">
        <v>2532.31</v>
      </c>
      <c r="F598" s="91">
        <v>2532.31</v>
      </c>
      <c r="G598" s="92">
        <f t="shared" si="22"/>
        <v>1</v>
      </c>
      <c r="H598" s="93">
        <v>2532.31124</v>
      </c>
      <c r="I598" s="93">
        <v>2532.31124</v>
      </c>
      <c r="J598" s="94">
        <v>1</v>
      </c>
    </row>
    <row r="599" spans="1:10" outlineLevel="3" x14ac:dyDescent="0.25">
      <c r="A599" s="89" t="s">
        <v>1314</v>
      </c>
      <c r="B599" s="90" t="s">
        <v>1315</v>
      </c>
      <c r="C599" s="90" t="s">
        <v>1371</v>
      </c>
      <c r="D599" s="90"/>
      <c r="E599" s="91">
        <f>E600</f>
        <v>150</v>
      </c>
      <c r="F599" s="91">
        <f>F600</f>
        <v>0</v>
      </c>
      <c r="G599" s="92">
        <f t="shared" si="22"/>
        <v>0</v>
      </c>
      <c r="H599" s="93">
        <v>150</v>
      </c>
      <c r="I599" s="93">
        <v>0</v>
      </c>
      <c r="J599" s="94">
        <v>0</v>
      </c>
    </row>
    <row r="600" spans="1:10" outlineLevel="4" x14ac:dyDescent="0.25">
      <c r="A600" s="89" t="s">
        <v>889</v>
      </c>
      <c r="B600" s="90" t="s">
        <v>1315</v>
      </c>
      <c r="C600" s="90" t="s">
        <v>1371</v>
      </c>
      <c r="D600" s="90" t="s">
        <v>890</v>
      </c>
      <c r="E600" s="91">
        <v>150</v>
      </c>
      <c r="F600" s="91">
        <v>0</v>
      </c>
      <c r="G600" s="92">
        <f t="shared" si="22"/>
        <v>0</v>
      </c>
      <c r="H600" s="93">
        <v>150</v>
      </c>
      <c r="I600" s="93">
        <v>0</v>
      </c>
      <c r="J600" s="94">
        <v>0</v>
      </c>
    </row>
    <row r="601" spans="1:10" ht="38.25" outlineLevel="2" x14ac:dyDescent="0.25">
      <c r="A601" s="89" t="s">
        <v>1372</v>
      </c>
      <c r="B601" s="90"/>
      <c r="C601" s="90" t="s">
        <v>1373</v>
      </c>
      <c r="D601" s="90"/>
      <c r="E601" s="91">
        <f>E602</f>
        <v>193.2</v>
      </c>
      <c r="F601" s="91">
        <f>F602</f>
        <v>0</v>
      </c>
      <c r="G601" s="92">
        <f t="shared" si="22"/>
        <v>0</v>
      </c>
      <c r="H601" s="93">
        <v>193.2</v>
      </c>
      <c r="I601" s="93">
        <v>0</v>
      </c>
      <c r="J601" s="94">
        <v>0</v>
      </c>
    </row>
    <row r="602" spans="1:10" outlineLevel="3" x14ac:dyDescent="0.25">
      <c r="A602" s="89" t="s">
        <v>1314</v>
      </c>
      <c r="B602" s="90" t="s">
        <v>1315</v>
      </c>
      <c r="C602" s="90" t="s">
        <v>1373</v>
      </c>
      <c r="D602" s="90"/>
      <c r="E602" s="91">
        <f>E603</f>
        <v>193.2</v>
      </c>
      <c r="F602" s="91">
        <f>F603</f>
        <v>0</v>
      </c>
      <c r="G602" s="92">
        <f t="shared" si="22"/>
        <v>0</v>
      </c>
      <c r="H602" s="93">
        <v>193.2</v>
      </c>
      <c r="I602" s="93">
        <v>0</v>
      </c>
      <c r="J602" s="94">
        <v>0</v>
      </c>
    </row>
    <row r="603" spans="1:10" outlineLevel="4" x14ac:dyDescent="0.25">
      <c r="A603" s="89" t="s">
        <v>889</v>
      </c>
      <c r="B603" s="90" t="s">
        <v>1315</v>
      </c>
      <c r="C603" s="90" t="s">
        <v>1373</v>
      </c>
      <c r="D603" s="90" t="s">
        <v>890</v>
      </c>
      <c r="E603" s="91">
        <v>193.2</v>
      </c>
      <c r="F603" s="91">
        <v>0</v>
      </c>
      <c r="G603" s="92">
        <f t="shared" si="22"/>
        <v>0</v>
      </c>
      <c r="H603" s="93">
        <v>193.2</v>
      </c>
      <c r="I603" s="93">
        <v>0</v>
      </c>
      <c r="J603" s="94">
        <v>0</v>
      </c>
    </row>
    <row r="604" spans="1:10" ht="25.5" outlineLevel="2" x14ac:dyDescent="0.25">
      <c r="A604" s="89" t="s">
        <v>1374</v>
      </c>
      <c r="B604" s="90"/>
      <c r="C604" s="90" t="s">
        <v>1375</v>
      </c>
      <c r="D604" s="90"/>
      <c r="E604" s="91">
        <f>E605</f>
        <v>2057.5300000000002</v>
      </c>
      <c r="F604" s="91">
        <f>F605</f>
        <v>1635.73</v>
      </c>
      <c r="G604" s="92">
        <f t="shared" si="22"/>
        <v>0.79499691377525472</v>
      </c>
      <c r="H604" s="93">
        <v>2057.5259999999998</v>
      </c>
      <c r="I604" s="93">
        <v>1635.73317</v>
      </c>
      <c r="J604" s="94">
        <v>0.79500000000000004</v>
      </c>
    </row>
    <row r="605" spans="1:10" outlineLevel="3" x14ac:dyDescent="0.25">
      <c r="A605" s="89" t="s">
        <v>1314</v>
      </c>
      <c r="B605" s="90" t="s">
        <v>1315</v>
      </c>
      <c r="C605" s="90" t="s">
        <v>1375</v>
      </c>
      <c r="D605" s="90"/>
      <c r="E605" s="91">
        <f>E606</f>
        <v>2057.5300000000002</v>
      </c>
      <c r="F605" s="91">
        <f>F606</f>
        <v>1635.73</v>
      </c>
      <c r="G605" s="92">
        <f t="shared" si="22"/>
        <v>0.79499691377525472</v>
      </c>
      <c r="H605" s="93">
        <v>2057.5259999999998</v>
      </c>
      <c r="I605" s="93">
        <v>1635.73317</v>
      </c>
      <c r="J605" s="94">
        <v>0.79500000000000004</v>
      </c>
    </row>
    <row r="606" spans="1:10" ht="38.25" outlineLevel="4" x14ac:dyDescent="0.25">
      <c r="A606" s="89" t="s">
        <v>931</v>
      </c>
      <c r="B606" s="90" t="s">
        <v>1315</v>
      </c>
      <c r="C606" s="90" t="s">
        <v>1375</v>
      </c>
      <c r="D606" s="90" t="s">
        <v>932</v>
      </c>
      <c r="E606" s="91">
        <v>2057.5300000000002</v>
      </c>
      <c r="F606" s="91">
        <v>1635.73</v>
      </c>
      <c r="G606" s="92">
        <f t="shared" si="22"/>
        <v>0.79499691377525472</v>
      </c>
      <c r="H606" s="93">
        <v>2057.5259999999998</v>
      </c>
      <c r="I606" s="93">
        <v>1635.73317</v>
      </c>
      <c r="J606" s="94">
        <v>0.79500000000000004</v>
      </c>
    </row>
    <row r="607" spans="1:10" ht="51" outlineLevel="1" x14ac:dyDescent="0.25">
      <c r="A607" s="89" t="s">
        <v>1376</v>
      </c>
      <c r="B607" s="90"/>
      <c r="C607" s="90" t="s">
        <v>1377</v>
      </c>
      <c r="D607" s="90"/>
      <c r="E607" s="91">
        <f>E608+E611+E614+E617</f>
        <v>3164.13</v>
      </c>
      <c r="F607" s="91">
        <f>F608+F611+F614+F617</f>
        <v>2144.21</v>
      </c>
      <c r="G607" s="92">
        <f t="shared" si="22"/>
        <v>0.67766179012872418</v>
      </c>
      <c r="H607" s="93">
        <v>3164.1320000000001</v>
      </c>
      <c r="I607" s="93">
        <v>2144.2087999999999</v>
      </c>
      <c r="J607" s="94">
        <v>0.67766098253802309</v>
      </c>
    </row>
    <row r="608" spans="1:10" ht="76.5" outlineLevel="2" x14ac:dyDescent="0.25">
      <c r="A608" s="89" t="s">
        <v>1378</v>
      </c>
      <c r="B608" s="90"/>
      <c r="C608" s="90" t="s">
        <v>1379</v>
      </c>
      <c r="D608" s="90"/>
      <c r="E608" s="91">
        <f>E609</f>
        <v>598.64</v>
      </c>
      <c r="F608" s="91">
        <f>F609</f>
        <v>598.64</v>
      </c>
      <c r="G608" s="92">
        <f t="shared" si="22"/>
        <v>1</v>
      </c>
      <c r="H608" s="93">
        <v>598.64</v>
      </c>
      <c r="I608" s="93">
        <v>598.64</v>
      </c>
      <c r="J608" s="94">
        <v>1</v>
      </c>
    </row>
    <row r="609" spans="1:10" outlineLevel="3" x14ac:dyDescent="0.25">
      <c r="A609" s="89" t="s">
        <v>1314</v>
      </c>
      <c r="B609" s="90" t="s">
        <v>1315</v>
      </c>
      <c r="C609" s="90" t="s">
        <v>1379</v>
      </c>
      <c r="D609" s="90"/>
      <c r="E609" s="91">
        <f>E610</f>
        <v>598.64</v>
      </c>
      <c r="F609" s="91">
        <f>F610</f>
        <v>598.64</v>
      </c>
      <c r="G609" s="92">
        <f t="shared" si="22"/>
        <v>1</v>
      </c>
      <c r="H609" s="93">
        <v>598.64</v>
      </c>
      <c r="I609" s="93">
        <v>598.64</v>
      </c>
      <c r="J609" s="94">
        <v>1</v>
      </c>
    </row>
    <row r="610" spans="1:10" outlineLevel="4" x14ac:dyDescent="0.25">
      <c r="A610" s="89" t="s">
        <v>889</v>
      </c>
      <c r="B610" s="90" t="s">
        <v>1315</v>
      </c>
      <c r="C610" s="90" t="s">
        <v>1379</v>
      </c>
      <c r="D610" s="90" t="s">
        <v>890</v>
      </c>
      <c r="E610" s="91">
        <v>598.64</v>
      </c>
      <c r="F610" s="91">
        <v>598.64</v>
      </c>
      <c r="G610" s="92">
        <f t="shared" si="22"/>
        <v>1</v>
      </c>
      <c r="H610" s="93">
        <v>598.64</v>
      </c>
      <c r="I610" s="93">
        <v>598.64</v>
      </c>
      <c r="J610" s="94">
        <v>1</v>
      </c>
    </row>
    <row r="611" spans="1:10" ht="38.25" outlineLevel="2" x14ac:dyDescent="0.25">
      <c r="A611" s="89" t="s">
        <v>1380</v>
      </c>
      <c r="B611" s="90"/>
      <c r="C611" s="90" t="s">
        <v>1381</v>
      </c>
      <c r="D611" s="90"/>
      <c r="E611" s="91">
        <f>E612</f>
        <v>455.49</v>
      </c>
      <c r="F611" s="91">
        <f>F612</f>
        <v>333.83</v>
      </c>
      <c r="G611" s="92">
        <f t="shared" si="22"/>
        <v>0.73290302750883662</v>
      </c>
      <c r="H611" s="93">
        <v>455.49200000000002</v>
      </c>
      <c r="I611" s="93">
        <v>333.827</v>
      </c>
      <c r="J611" s="94">
        <v>0.73289322315210803</v>
      </c>
    </row>
    <row r="612" spans="1:10" outlineLevel="3" x14ac:dyDescent="0.25">
      <c r="A612" s="89" t="s">
        <v>1314</v>
      </c>
      <c r="B612" s="90" t="s">
        <v>1315</v>
      </c>
      <c r="C612" s="90" t="s">
        <v>1381</v>
      </c>
      <c r="D612" s="90"/>
      <c r="E612" s="91">
        <f>E613</f>
        <v>455.49</v>
      </c>
      <c r="F612" s="91">
        <f>F613</f>
        <v>333.83</v>
      </c>
      <c r="G612" s="92">
        <f t="shared" si="22"/>
        <v>0.73290302750883662</v>
      </c>
      <c r="H612" s="93">
        <v>455.49200000000002</v>
      </c>
      <c r="I612" s="93">
        <v>333.827</v>
      </c>
      <c r="J612" s="94">
        <v>0.73289322315210803</v>
      </c>
    </row>
    <row r="613" spans="1:10" ht="38.25" outlineLevel="4" x14ac:dyDescent="0.25">
      <c r="A613" s="89" t="s">
        <v>931</v>
      </c>
      <c r="B613" s="90" t="s">
        <v>1315</v>
      </c>
      <c r="C613" s="90" t="s">
        <v>1381</v>
      </c>
      <c r="D613" s="90" t="s">
        <v>932</v>
      </c>
      <c r="E613" s="91">
        <v>455.49</v>
      </c>
      <c r="F613" s="91">
        <v>333.83</v>
      </c>
      <c r="G613" s="92">
        <f t="shared" si="22"/>
        <v>0.73290302750883662</v>
      </c>
      <c r="H613" s="93">
        <v>455.49200000000002</v>
      </c>
      <c r="I613" s="93">
        <v>333.827</v>
      </c>
      <c r="J613" s="94">
        <v>0.73289322315210803</v>
      </c>
    </row>
    <row r="614" spans="1:10" ht="25.5" outlineLevel="2" x14ac:dyDescent="0.25">
      <c r="A614" s="89" t="s">
        <v>1382</v>
      </c>
      <c r="B614" s="90"/>
      <c r="C614" s="90" t="s">
        <v>1383</v>
      </c>
      <c r="D614" s="90"/>
      <c r="E614" s="91">
        <f>E615</f>
        <v>371.7</v>
      </c>
      <c r="F614" s="91">
        <f>F615</f>
        <v>163.24</v>
      </c>
      <c r="G614" s="92">
        <f t="shared" si="22"/>
        <v>0.43917137476459517</v>
      </c>
      <c r="H614" s="93">
        <v>371.7</v>
      </c>
      <c r="I614" s="93">
        <v>163.24180000000001</v>
      </c>
      <c r="J614" s="94">
        <v>0.43917621737960721</v>
      </c>
    </row>
    <row r="615" spans="1:10" outlineLevel="3" x14ac:dyDescent="0.25">
      <c r="A615" s="89" t="s">
        <v>1314</v>
      </c>
      <c r="B615" s="90" t="s">
        <v>1315</v>
      </c>
      <c r="C615" s="90" t="s">
        <v>1383</v>
      </c>
      <c r="D615" s="90"/>
      <c r="E615" s="91">
        <f>E616</f>
        <v>371.7</v>
      </c>
      <c r="F615" s="91">
        <f>F616</f>
        <v>163.24</v>
      </c>
      <c r="G615" s="92">
        <f t="shared" si="22"/>
        <v>0.43917137476459517</v>
      </c>
      <c r="H615" s="93">
        <v>371.7</v>
      </c>
      <c r="I615" s="93">
        <v>163.24180000000001</v>
      </c>
      <c r="J615" s="94">
        <v>0.43917621737960721</v>
      </c>
    </row>
    <row r="616" spans="1:10" ht="38.25" outlineLevel="4" x14ac:dyDescent="0.25">
      <c r="A616" s="89" t="s">
        <v>931</v>
      </c>
      <c r="B616" s="90" t="s">
        <v>1315</v>
      </c>
      <c r="C616" s="90" t="s">
        <v>1383</v>
      </c>
      <c r="D616" s="90" t="s">
        <v>932</v>
      </c>
      <c r="E616" s="91">
        <v>371.7</v>
      </c>
      <c r="F616" s="91">
        <v>163.24</v>
      </c>
      <c r="G616" s="92">
        <f t="shared" si="22"/>
        <v>0.43917137476459517</v>
      </c>
      <c r="H616" s="93">
        <v>371.7</v>
      </c>
      <c r="I616" s="93">
        <v>163.24180000000001</v>
      </c>
      <c r="J616" s="94">
        <v>0.43917621737960721</v>
      </c>
    </row>
    <row r="617" spans="1:10" ht="38.25" outlineLevel="2" x14ac:dyDescent="0.25">
      <c r="A617" s="89" t="s">
        <v>1384</v>
      </c>
      <c r="B617" s="90"/>
      <c r="C617" s="90" t="s">
        <v>1385</v>
      </c>
      <c r="D617" s="90"/>
      <c r="E617" s="91">
        <f>E618</f>
        <v>1738.3</v>
      </c>
      <c r="F617" s="91">
        <f>F618</f>
        <v>1048.5</v>
      </c>
      <c r="G617" s="92">
        <f t="shared" si="22"/>
        <v>0.60317551630903754</v>
      </c>
      <c r="H617" s="93">
        <v>1738.3</v>
      </c>
      <c r="I617" s="93">
        <v>1048.5</v>
      </c>
      <c r="J617" s="94">
        <v>0.60317551630903754</v>
      </c>
    </row>
    <row r="618" spans="1:10" outlineLevel="3" x14ac:dyDescent="0.25">
      <c r="A618" s="89" t="s">
        <v>1314</v>
      </c>
      <c r="B618" s="90" t="s">
        <v>1315</v>
      </c>
      <c r="C618" s="90" t="s">
        <v>1385</v>
      </c>
      <c r="D618" s="90"/>
      <c r="E618" s="91">
        <f>E619</f>
        <v>1738.3</v>
      </c>
      <c r="F618" s="91">
        <f>F619</f>
        <v>1048.5</v>
      </c>
      <c r="G618" s="92">
        <f t="shared" si="22"/>
        <v>0.60317551630903754</v>
      </c>
      <c r="H618" s="93">
        <v>1738.3</v>
      </c>
      <c r="I618" s="93">
        <v>1048.5</v>
      </c>
      <c r="J618" s="94">
        <v>0.60317551630903754</v>
      </c>
    </row>
    <row r="619" spans="1:10" ht="38.25" outlineLevel="4" x14ac:dyDescent="0.25">
      <c r="A619" s="89" t="s">
        <v>931</v>
      </c>
      <c r="B619" s="90" t="s">
        <v>1315</v>
      </c>
      <c r="C619" s="90" t="s">
        <v>1385</v>
      </c>
      <c r="D619" s="90" t="s">
        <v>932</v>
      </c>
      <c r="E619" s="91">
        <v>1738.3</v>
      </c>
      <c r="F619" s="91">
        <v>1048.5</v>
      </c>
      <c r="G619" s="92">
        <f t="shared" si="22"/>
        <v>0.60317551630903754</v>
      </c>
      <c r="H619" s="93">
        <v>1738.3</v>
      </c>
      <c r="I619" s="93">
        <v>1048.5</v>
      </c>
      <c r="J619" s="94">
        <v>0.60317551630903754</v>
      </c>
    </row>
    <row r="620" spans="1:10" ht="38.25" outlineLevel="1" x14ac:dyDescent="0.25">
      <c r="A620" s="89" t="s">
        <v>1386</v>
      </c>
      <c r="B620" s="90"/>
      <c r="C620" s="90" t="s">
        <v>1387</v>
      </c>
      <c r="D620" s="90"/>
      <c r="E620" s="91">
        <f t="shared" ref="E620:F622" si="23">E621</f>
        <v>910</v>
      </c>
      <c r="F620" s="91">
        <f t="shared" si="23"/>
        <v>909.8</v>
      </c>
      <c r="G620" s="92">
        <f t="shared" si="22"/>
        <v>0.99978021978021969</v>
      </c>
      <c r="H620" s="93">
        <v>910</v>
      </c>
      <c r="I620" s="93">
        <v>909.8</v>
      </c>
      <c r="J620" s="94">
        <v>0.9997802197802198</v>
      </c>
    </row>
    <row r="621" spans="1:10" ht="38.25" outlineLevel="2" x14ac:dyDescent="0.25">
      <c r="A621" s="89" t="s">
        <v>1388</v>
      </c>
      <c r="B621" s="90"/>
      <c r="C621" s="90" t="s">
        <v>1389</v>
      </c>
      <c r="D621" s="90"/>
      <c r="E621" s="91">
        <f t="shared" si="23"/>
        <v>910</v>
      </c>
      <c r="F621" s="91">
        <f t="shared" si="23"/>
        <v>909.8</v>
      </c>
      <c r="G621" s="92">
        <f t="shared" si="22"/>
        <v>0.99978021978021969</v>
      </c>
      <c r="H621" s="93">
        <v>910</v>
      </c>
      <c r="I621" s="93">
        <v>909.8</v>
      </c>
      <c r="J621" s="94">
        <v>0.9997802197802198</v>
      </c>
    </row>
    <row r="622" spans="1:10" outlineLevel="3" x14ac:dyDescent="0.25">
      <c r="A622" s="89" t="s">
        <v>1314</v>
      </c>
      <c r="B622" s="90" t="s">
        <v>1315</v>
      </c>
      <c r="C622" s="90" t="s">
        <v>1389</v>
      </c>
      <c r="D622" s="90"/>
      <c r="E622" s="91">
        <f t="shared" si="23"/>
        <v>910</v>
      </c>
      <c r="F622" s="91">
        <f t="shared" si="23"/>
        <v>909.8</v>
      </c>
      <c r="G622" s="92">
        <f t="shared" si="22"/>
        <v>0.99978021978021969</v>
      </c>
      <c r="H622" s="93">
        <v>910</v>
      </c>
      <c r="I622" s="93">
        <v>909.8</v>
      </c>
      <c r="J622" s="94">
        <v>0.9997802197802198</v>
      </c>
    </row>
    <row r="623" spans="1:10" outlineLevel="4" x14ac:dyDescent="0.25">
      <c r="A623" s="89" t="s">
        <v>889</v>
      </c>
      <c r="B623" s="90" t="s">
        <v>1315</v>
      </c>
      <c r="C623" s="90" t="s">
        <v>1389</v>
      </c>
      <c r="D623" s="90" t="s">
        <v>890</v>
      </c>
      <c r="E623" s="91">
        <v>910</v>
      </c>
      <c r="F623" s="91">
        <v>909.8</v>
      </c>
      <c r="G623" s="92">
        <f t="shared" si="22"/>
        <v>0.99978021978021969</v>
      </c>
      <c r="H623" s="93">
        <v>910</v>
      </c>
      <c r="I623" s="93">
        <v>909.8</v>
      </c>
      <c r="J623" s="94">
        <v>0.9997802197802198</v>
      </c>
    </row>
    <row r="624" spans="1:10" ht="38.25" outlineLevel="1" x14ac:dyDescent="0.25">
      <c r="A624" s="89" t="s">
        <v>1390</v>
      </c>
      <c r="B624" s="90"/>
      <c r="C624" s="90" t="s">
        <v>1391</v>
      </c>
      <c r="D624" s="90"/>
      <c r="E624" s="91">
        <f>E625+E628+E632</f>
        <v>24814.050000000003</v>
      </c>
      <c r="F624" s="91">
        <f>F625+F628+F632</f>
        <v>23848.28</v>
      </c>
      <c r="G624" s="92">
        <f t="shared" si="22"/>
        <v>0.96107971088959665</v>
      </c>
      <c r="H624" s="93">
        <v>24814.05</v>
      </c>
      <c r="I624" s="93">
        <v>23848.277300000002</v>
      </c>
      <c r="J624" s="94">
        <v>0.9610796020802731</v>
      </c>
    </row>
    <row r="625" spans="1:10" ht="38.25" outlineLevel="2" x14ac:dyDescent="0.25">
      <c r="A625" s="89" t="s">
        <v>1392</v>
      </c>
      <c r="B625" s="90"/>
      <c r="C625" s="90" t="s">
        <v>1393</v>
      </c>
      <c r="D625" s="90"/>
      <c r="E625" s="91">
        <f>E626</f>
        <v>8725.23</v>
      </c>
      <c r="F625" s="91">
        <f>F626</f>
        <v>8039.03</v>
      </c>
      <c r="G625" s="92">
        <f t="shared" si="22"/>
        <v>0.92135450870636082</v>
      </c>
      <c r="H625" s="93">
        <v>8725.23</v>
      </c>
      <c r="I625" s="93">
        <v>8039.0293600000005</v>
      </c>
      <c r="J625" s="94">
        <v>0.92135443535585881</v>
      </c>
    </row>
    <row r="626" spans="1:10" outlineLevel="3" x14ac:dyDescent="0.25">
      <c r="A626" s="89" t="s">
        <v>1314</v>
      </c>
      <c r="B626" s="90" t="s">
        <v>1315</v>
      </c>
      <c r="C626" s="90" t="s">
        <v>1393</v>
      </c>
      <c r="D626" s="90"/>
      <c r="E626" s="91">
        <f>E627</f>
        <v>8725.23</v>
      </c>
      <c r="F626" s="91">
        <f>F627</f>
        <v>8039.03</v>
      </c>
      <c r="G626" s="92">
        <f t="shared" si="22"/>
        <v>0.92135450870636082</v>
      </c>
      <c r="H626" s="93">
        <v>8725.23</v>
      </c>
      <c r="I626" s="93">
        <v>8039.0293600000005</v>
      </c>
      <c r="J626" s="94">
        <v>0.92135443535585881</v>
      </c>
    </row>
    <row r="627" spans="1:10" ht="38.25" outlineLevel="4" x14ac:dyDescent="0.25">
      <c r="A627" s="89" t="s">
        <v>931</v>
      </c>
      <c r="B627" s="90" t="s">
        <v>1315</v>
      </c>
      <c r="C627" s="90" t="s">
        <v>1393</v>
      </c>
      <c r="D627" s="90" t="s">
        <v>932</v>
      </c>
      <c r="E627" s="91">
        <v>8725.23</v>
      </c>
      <c r="F627" s="91">
        <v>8039.03</v>
      </c>
      <c r="G627" s="92">
        <f t="shared" si="22"/>
        <v>0.92135450870636082</v>
      </c>
      <c r="H627" s="93">
        <v>8725.23</v>
      </c>
      <c r="I627" s="93">
        <v>8039.0293600000005</v>
      </c>
      <c r="J627" s="94">
        <v>0.92135443535585881</v>
      </c>
    </row>
    <row r="628" spans="1:10" ht="25.5" outlineLevel="2" x14ac:dyDescent="0.25">
      <c r="A628" s="89" t="s">
        <v>1394</v>
      </c>
      <c r="B628" s="90"/>
      <c r="C628" s="90" t="s">
        <v>1395</v>
      </c>
      <c r="D628" s="90"/>
      <c r="E628" s="91">
        <f>E629</f>
        <v>13259.74</v>
      </c>
      <c r="F628" s="91">
        <f>F629</f>
        <v>13258.24</v>
      </c>
      <c r="G628" s="92">
        <f t="shared" si="22"/>
        <v>0.99988687560992895</v>
      </c>
      <c r="H628" s="93">
        <v>13259.74</v>
      </c>
      <c r="I628" s="93">
        <v>13258.24</v>
      </c>
      <c r="J628" s="94">
        <v>0.99988687560992895</v>
      </c>
    </row>
    <row r="629" spans="1:10" outlineLevel="3" x14ac:dyDescent="0.25">
      <c r="A629" s="89" t="s">
        <v>1314</v>
      </c>
      <c r="B629" s="90" t="s">
        <v>1315</v>
      </c>
      <c r="C629" s="90" t="s">
        <v>1395</v>
      </c>
      <c r="D629" s="90"/>
      <c r="E629" s="91">
        <f>E630+E631</f>
        <v>13259.74</v>
      </c>
      <c r="F629" s="91">
        <f>F630+F631</f>
        <v>13258.24</v>
      </c>
      <c r="G629" s="92">
        <f t="shared" si="22"/>
        <v>0.99988687560992895</v>
      </c>
      <c r="H629" s="93">
        <v>13259.74</v>
      </c>
      <c r="I629" s="93">
        <v>13258.24</v>
      </c>
      <c r="J629" s="94">
        <v>0.99988687560992895</v>
      </c>
    </row>
    <row r="630" spans="1:10" ht="38.25" outlineLevel="4" x14ac:dyDescent="0.25">
      <c r="A630" s="89" t="s">
        <v>931</v>
      </c>
      <c r="B630" s="90" t="s">
        <v>1315</v>
      </c>
      <c r="C630" s="90" t="s">
        <v>1395</v>
      </c>
      <c r="D630" s="90" t="s">
        <v>932</v>
      </c>
      <c r="E630" s="91">
        <v>13258.24</v>
      </c>
      <c r="F630" s="91">
        <v>13258.24</v>
      </c>
      <c r="G630" s="92">
        <f t="shared" si="22"/>
        <v>1</v>
      </c>
      <c r="H630" s="93">
        <v>13258.24</v>
      </c>
      <c r="I630" s="93">
        <v>13258.24</v>
      </c>
      <c r="J630" s="94">
        <v>1</v>
      </c>
    </row>
    <row r="631" spans="1:10" outlineLevel="4" x14ac:dyDescent="0.25">
      <c r="A631" s="89" t="s">
        <v>1150</v>
      </c>
      <c r="B631" s="90" t="s">
        <v>1315</v>
      </c>
      <c r="C631" s="90" t="s">
        <v>1395</v>
      </c>
      <c r="D631" s="90" t="s">
        <v>1151</v>
      </c>
      <c r="E631" s="91">
        <v>1.5</v>
      </c>
      <c r="F631" s="91">
        <v>0</v>
      </c>
      <c r="G631" s="92">
        <f t="shared" si="22"/>
        <v>0</v>
      </c>
      <c r="H631" s="93">
        <v>1.5</v>
      </c>
      <c r="I631" s="93">
        <v>0</v>
      </c>
      <c r="J631" s="94">
        <v>0</v>
      </c>
    </row>
    <row r="632" spans="1:10" ht="25.5" outlineLevel="2" x14ac:dyDescent="0.25">
      <c r="A632" s="89" t="s">
        <v>1396</v>
      </c>
      <c r="B632" s="90"/>
      <c r="C632" s="90" t="s">
        <v>1397</v>
      </c>
      <c r="D632" s="90"/>
      <c r="E632" s="91">
        <f>E633</f>
        <v>2829.08</v>
      </c>
      <c r="F632" s="91">
        <f>F633</f>
        <v>2551.0100000000002</v>
      </c>
      <c r="G632" s="92">
        <f t="shared" si="22"/>
        <v>0.90171009656849588</v>
      </c>
      <c r="H632" s="93">
        <v>2829.08</v>
      </c>
      <c r="I632" s="93">
        <v>2551.00794</v>
      </c>
      <c r="J632" s="94">
        <v>0.90170936841658778</v>
      </c>
    </row>
    <row r="633" spans="1:10" outlineLevel="3" x14ac:dyDescent="0.25">
      <c r="A633" s="89" t="s">
        <v>1314</v>
      </c>
      <c r="B633" s="90" t="s">
        <v>1315</v>
      </c>
      <c r="C633" s="90" t="s">
        <v>1397</v>
      </c>
      <c r="D633" s="90"/>
      <c r="E633" s="91">
        <f>E634</f>
        <v>2829.08</v>
      </c>
      <c r="F633" s="91">
        <f>F634</f>
        <v>2551.0100000000002</v>
      </c>
      <c r="G633" s="92">
        <f t="shared" si="22"/>
        <v>0.90171009656849588</v>
      </c>
      <c r="H633" s="93">
        <v>2829.08</v>
      </c>
      <c r="I633" s="93">
        <v>2551.00794</v>
      </c>
      <c r="J633" s="94">
        <v>0.90170936841658778</v>
      </c>
    </row>
    <row r="634" spans="1:10" ht="38.25" outlineLevel="4" x14ac:dyDescent="0.25">
      <c r="A634" s="89" t="s">
        <v>931</v>
      </c>
      <c r="B634" s="90" t="s">
        <v>1315</v>
      </c>
      <c r="C634" s="90" t="s">
        <v>1397</v>
      </c>
      <c r="D634" s="90" t="s">
        <v>932</v>
      </c>
      <c r="E634" s="91">
        <v>2829.08</v>
      </c>
      <c r="F634" s="91">
        <v>2551.0100000000002</v>
      </c>
      <c r="G634" s="92">
        <f t="shared" si="22"/>
        <v>0.90171009656849588</v>
      </c>
      <c r="H634" s="93">
        <v>2829.08</v>
      </c>
      <c r="I634" s="93">
        <v>2551.00794</v>
      </c>
      <c r="J634" s="94">
        <v>0.90170936841658778</v>
      </c>
    </row>
    <row r="635" spans="1:10" ht="51" outlineLevel="1" x14ac:dyDescent="0.25">
      <c r="A635" s="89" t="s">
        <v>1398</v>
      </c>
      <c r="B635" s="90"/>
      <c r="C635" s="90" t="s">
        <v>1399</v>
      </c>
      <c r="D635" s="90"/>
      <c r="E635" s="91">
        <f t="shared" ref="E635:F637" si="24">E636</f>
        <v>817.7</v>
      </c>
      <c r="F635" s="91">
        <f t="shared" si="24"/>
        <v>0</v>
      </c>
      <c r="G635" s="92">
        <f t="shared" si="22"/>
        <v>0</v>
      </c>
      <c r="H635" s="93">
        <v>817.70100000000002</v>
      </c>
      <c r="I635" s="93">
        <v>0</v>
      </c>
      <c r="J635" s="94">
        <v>0</v>
      </c>
    </row>
    <row r="636" spans="1:10" ht="25.5" outlineLevel="2" x14ac:dyDescent="0.25">
      <c r="A636" s="89" t="s">
        <v>1400</v>
      </c>
      <c r="B636" s="90"/>
      <c r="C636" s="90" t="s">
        <v>1401</v>
      </c>
      <c r="D636" s="90"/>
      <c r="E636" s="91">
        <f t="shared" si="24"/>
        <v>817.7</v>
      </c>
      <c r="F636" s="91">
        <f t="shared" si="24"/>
        <v>0</v>
      </c>
      <c r="G636" s="92">
        <f t="shared" si="22"/>
        <v>0</v>
      </c>
      <c r="H636" s="93">
        <v>817.70100000000002</v>
      </c>
      <c r="I636" s="93">
        <v>0</v>
      </c>
      <c r="J636" s="94">
        <v>0</v>
      </c>
    </row>
    <row r="637" spans="1:10" outlineLevel="3" x14ac:dyDescent="0.25">
      <c r="A637" s="89" t="s">
        <v>1314</v>
      </c>
      <c r="B637" s="90" t="s">
        <v>1315</v>
      </c>
      <c r="C637" s="90" t="s">
        <v>1401</v>
      </c>
      <c r="D637" s="90"/>
      <c r="E637" s="91">
        <f t="shared" si="24"/>
        <v>817.7</v>
      </c>
      <c r="F637" s="91">
        <f t="shared" si="24"/>
        <v>0</v>
      </c>
      <c r="G637" s="92">
        <f t="shared" si="22"/>
        <v>0</v>
      </c>
      <c r="H637" s="93">
        <v>817.70100000000002</v>
      </c>
      <c r="I637" s="93">
        <v>0</v>
      </c>
      <c r="J637" s="94">
        <v>0</v>
      </c>
    </row>
    <row r="638" spans="1:10" ht="38.25" outlineLevel="4" x14ac:dyDescent="0.25">
      <c r="A638" s="89" t="s">
        <v>931</v>
      </c>
      <c r="B638" s="90" t="s">
        <v>1315</v>
      </c>
      <c r="C638" s="90" t="s">
        <v>1401</v>
      </c>
      <c r="D638" s="90" t="s">
        <v>932</v>
      </c>
      <c r="E638" s="91">
        <v>817.7</v>
      </c>
      <c r="F638" s="91">
        <v>0</v>
      </c>
      <c r="G638" s="92">
        <f t="shared" si="22"/>
        <v>0</v>
      </c>
      <c r="H638" s="93">
        <v>817.70100000000002</v>
      </c>
      <c r="I638" s="93">
        <v>0</v>
      </c>
      <c r="J638" s="94">
        <v>0</v>
      </c>
    </row>
    <row r="639" spans="1:10" ht="38.25" outlineLevel="1" x14ac:dyDescent="0.25">
      <c r="A639" s="89" t="s">
        <v>1402</v>
      </c>
      <c r="B639" s="90"/>
      <c r="C639" s="90" t="s">
        <v>1403</v>
      </c>
      <c r="D639" s="90"/>
      <c r="E639" s="91">
        <f>E640+E643</f>
        <v>1315.28</v>
      </c>
      <c r="F639" s="91">
        <f>F640+F643</f>
        <v>1315.28</v>
      </c>
      <c r="G639" s="92">
        <f t="shared" si="22"/>
        <v>1</v>
      </c>
      <c r="H639" s="93">
        <v>1315.279</v>
      </c>
      <c r="I639" s="93">
        <v>1315.279</v>
      </c>
      <c r="J639" s="94">
        <v>1</v>
      </c>
    </row>
    <row r="640" spans="1:10" ht="25.5" outlineLevel="2" x14ac:dyDescent="0.25">
      <c r="A640" s="89" t="s">
        <v>1404</v>
      </c>
      <c r="B640" s="90"/>
      <c r="C640" s="90" t="s">
        <v>1405</v>
      </c>
      <c r="D640" s="90"/>
      <c r="E640" s="91">
        <f>E641</f>
        <v>736.62</v>
      </c>
      <c r="F640" s="91">
        <f>F641</f>
        <v>736.62</v>
      </c>
      <c r="G640" s="92">
        <f t="shared" si="22"/>
        <v>1</v>
      </c>
      <c r="H640" s="93">
        <v>736.62</v>
      </c>
      <c r="I640" s="93">
        <v>736.62</v>
      </c>
      <c r="J640" s="94">
        <v>1</v>
      </c>
    </row>
    <row r="641" spans="1:10" outlineLevel="3" x14ac:dyDescent="0.25">
      <c r="A641" s="89" t="s">
        <v>1314</v>
      </c>
      <c r="B641" s="90" t="s">
        <v>1315</v>
      </c>
      <c r="C641" s="90" t="s">
        <v>1405</v>
      </c>
      <c r="D641" s="90"/>
      <c r="E641" s="91">
        <f>E642</f>
        <v>736.62</v>
      </c>
      <c r="F641" s="91">
        <f>F642</f>
        <v>736.62</v>
      </c>
      <c r="G641" s="92">
        <f t="shared" si="22"/>
        <v>1</v>
      </c>
      <c r="H641" s="93">
        <v>736.62</v>
      </c>
      <c r="I641" s="93">
        <v>736.62</v>
      </c>
      <c r="J641" s="94">
        <v>1</v>
      </c>
    </row>
    <row r="642" spans="1:10" ht="38.25" outlineLevel="4" x14ac:dyDescent="0.25">
      <c r="A642" s="89" t="s">
        <v>931</v>
      </c>
      <c r="B642" s="90" t="s">
        <v>1315</v>
      </c>
      <c r="C642" s="90" t="s">
        <v>1405</v>
      </c>
      <c r="D642" s="90" t="s">
        <v>932</v>
      </c>
      <c r="E642" s="91">
        <v>736.62</v>
      </c>
      <c r="F642" s="91">
        <v>736.62</v>
      </c>
      <c r="G642" s="92">
        <f t="shared" si="22"/>
        <v>1</v>
      </c>
      <c r="H642" s="93">
        <v>736.62</v>
      </c>
      <c r="I642" s="93">
        <v>736.62</v>
      </c>
      <c r="J642" s="94">
        <v>1</v>
      </c>
    </row>
    <row r="643" spans="1:10" ht="25.5" outlineLevel="2" x14ac:dyDescent="0.25">
      <c r="A643" s="89" t="s">
        <v>1406</v>
      </c>
      <c r="B643" s="90"/>
      <c r="C643" s="90" t="s">
        <v>1407</v>
      </c>
      <c r="D643" s="90"/>
      <c r="E643" s="91">
        <f>E644</f>
        <v>578.66</v>
      </c>
      <c r="F643" s="91">
        <f>F644</f>
        <v>578.66</v>
      </c>
      <c r="G643" s="92">
        <f t="shared" si="22"/>
        <v>1</v>
      </c>
      <c r="H643" s="93">
        <v>578.65899999999999</v>
      </c>
      <c r="I643" s="93">
        <v>578.65899999999999</v>
      </c>
      <c r="J643" s="94">
        <v>1</v>
      </c>
    </row>
    <row r="644" spans="1:10" outlineLevel="3" x14ac:dyDescent="0.25">
      <c r="A644" s="89" t="s">
        <v>1314</v>
      </c>
      <c r="B644" s="90" t="s">
        <v>1315</v>
      </c>
      <c r="C644" s="90" t="s">
        <v>1407</v>
      </c>
      <c r="D644" s="90"/>
      <c r="E644" s="91">
        <f>E645</f>
        <v>578.66</v>
      </c>
      <c r="F644" s="91">
        <f>F645</f>
        <v>578.66</v>
      </c>
      <c r="G644" s="92">
        <f t="shared" si="22"/>
        <v>1</v>
      </c>
      <c r="H644" s="93">
        <v>578.65899999999999</v>
      </c>
      <c r="I644" s="93">
        <v>578.65899999999999</v>
      </c>
      <c r="J644" s="94">
        <v>1</v>
      </c>
    </row>
    <row r="645" spans="1:10" ht="38.25" outlineLevel="4" x14ac:dyDescent="0.25">
      <c r="A645" s="89" t="s">
        <v>931</v>
      </c>
      <c r="B645" s="90" t="s">
        <v>1315</v>
      </c>
      <c r="C645" s="90" t="s">
        <v>1407</v>
      </c>
      <c r="D645" s="90" t="s">
        <v>932</v>
      </c>
      <c r="E645" s="91">
        <v>578.66</v>
      </c>
      <c r="F645" s="91">
        <v>578.66</v>
      </c>
      <c r="G645" s="92">
        <f t="shared" si="22"/>
        <v>1</v>
      </c>
      <c r="H645" s="93">
        <v>578.65899999999999</v>
      </c>
      <c r="I645" s="93">
        <v>578.65899999999999</v>
      </c>
      <c r="J645" s="94">
        <v>1</v>
      </c>
    </row>
    <row r="646" spans="1:10" ht="25.5" x14ac:dyDescent="0.25">
      <c r="A646" s="83" t="s">
        <v>1408</v>
      </c>
      <c r="B646" s="84"/>
      <c r="C646" s="84" t="s">
        <v>1409</v>
      </c>
      <c r="D646" s="84"/>
      <c r="E646" s="85">
        <f>E647+E654</f>
        <v>115731.67</v>
      </c>
      <c r="F646" s="85">
        <f>F647+F654</f>
        <v>114650.76000000001</v>
      </c>
      <c r="G646" s="86">
        <f>F646/E646</f>
        <v>0.9906602056291075</v>
      </c>
      <c r="H646" s="87">
        <v>115731.67032</v>
      </c>
      <c r="I646" s="87">
        <v>114650.75721</v>
      </c>
      <c r="J646" s="88">
        <v>0.99066017878242618</v>
      </c>
    </row>
    <row r="647" spans="1:10" ht="51" outlineLevel="1" x14ac:dyDescent="0.25">
      <c r="A647" s="89" t="s">
        <v>1410</v>
      </c>
      <c r="B647" s="90"/>
      <c r="C647" s="90" t="s">
        <v>1411</v>
      </c>
      <c r="D647" s="90"/>
      <c r="E647" s="91">
        <f>E648+E651</f>
        <v>6810.28</v>
      </c>
      <c r="F647" s="91">
        <f>F648+F651</f>
        <v>6670.99</v>
      </c>
      <c r="G647" s="92">
        <f t="shared" si="22"/>
        <v>0.97954709644831051</v>
      </c>
      <c r="H647" s="93">
        <v>6810.2759999999998</v>
      </c>
      <c r="I647" s="93">
        <v>6670.98621</v>
      </c>
      <c r="J647" s="94">
        <v>0.97954711527109917</v>
      </c>
    </row>
    <row r="648" spans="1:10" ht="25.5" outlineLevel="2" x14ac:dyDescent="0.25">
      <c r="A648" s="89" t="s">
        <v>1412</v>
      </c>
      <c r="B648" s="90"/>
      <c r="C648" s="90" t="s">
        <v>1413</v>
      </c>
      <c r="D648" s="90"/>
      <c r="E648" s="91">
        <f>E649</f>
        <v>100.12</v>
      </c>
      <c r="F648" s="91">
        <f>F649</f>
        <v>100</v>
      </c>
      <c r="G648" s="92">
        <f t="shared" si="22"/>
        <v>0.99880143827407109</v>
      </c>
      <c r="H648" s="93">
        <v>100.116</v>
      </c>
      <c r="I648" s="93">
        <v>100</v>
      </c>
      <c r="J648" s="94">
        <v>0.99884134404091252</v>
      </c>
    </row>
    <row r="649" spans="1:10" outlineLevel="3" x14ac:dyDescent="0.25">
      <c r="A649" s="89" t="s">
        <v>1314</v>
      </c>
      <c r="B649" s="90" t="s">
        <v>1315</v>
      </c>
      <c r="C649" s="90" t="s">
        <v>1413</v>
      </c>
      <c r="D649" s="90"/>
      <c r="E649" s="91">
        <f>E650</f>
        <v>100.12</v>
      </c>
      <c r="F649" s="91">
        <f>F650</f>
        <v>100</v>
      </c>
      <c r="G649" s="92">
        <f t="shared" si="22"/>
        <v>0.99880143827407109</v>
      </c>
      <c r="H649" s="93">
        <v>100.116</v>
      </c>
      <c r="I649" s="93">
        <v>100</v>
      </c>
      <c r="J649" s="94">
        <v>0.99884134404091252</v>
      </c>
    </row>
    <row r="650" spans="1:10" ht="38.25" outlineLevel="4" x14ac:dyDescent="0.25">
      <c r="A650" s="89" t="s">
        <v>931</v>
      </c>
      <c r="B650" s="90" t="s">
        <v>1315</v>
      </c>
      <c r="C650" s="90" t="s">
        <v>1413</v>
      </c>
      <c r="D650" s="90" t="s">
        <v>932</v>
      </c>
      <c r="E650" s="91">
        <v>100.12</v>
      </c>
      <c r="F650" s="91">
        <v>100</v>
      </c>
      <c r="G650" s="92">
        <f t="shared" si="22"/>
        <v>0.99880143827407109</v>
      </c>
      <c r="H650" s="93">
        <v>100.116</v>
      </c>
      <c r="I650" s="93">
        <v>100</v>
      </c>
      <c r="J650" s="94">
        <v>0.99884134404091252</v>
      </c>
    </row>
    <row r="651" spans="1:10" ht="38.25" outlineLevel="2" x14ac:dyDescent="0.25">
      <c r="A651" s="89" t="s">
        <v>1414</v>
      </c>
      <c r="B651" s="90"/>
      <c r="C651" s="90" t="s">
        <v>1415</v>
      </c>
      <c r="D651" s="90"/>
      <c r="E651" s="91">
        <f>E652</f>
        <v>6710.16</v>
      </c>
      <c r="F651" s="91">
        <f>F652</f>
        <v>6570.99</v>
      </c>
      <c r="G651" s="92">
        <f t="shared" si="22"/>
        <v>0.97925980900604459</v>
      </c>
      <c r="H651" s="93">
        <v>6710.16</v>
      </c>
      <c r="I651" s="93">
        <v>6570.98621</v>
      </c>
      <c r="J651" s="94">
        <v>0.9792592441908986</v>
      </c>
    </row>
    <row r="652" spans="1:10" outlineLevel="3" x14ac:dyDescent="0.25">
      <c r="A652" s="89" t="s">
        <v>1314</v>
      </c>
      <c r="B652" s="90" t="s">
        <v>1315</v>
      </c>
      <c r="C652" s="90" t="s">
        <v>1415</v>
      </c>
      <c r="D652" s="90"/>
      <c r="E652" s="91">
        <f>E653</f>
        <v>6710.16</v>
      </c>
      <c r="F652" s="91">
        <f>F653</f>
        <v>6570.99</v>
      </c>
      <c r="G652" s="92">
        <f t="shared" si="22"/>
        <v>0.97925980900604459</v>
      </c>
      <c r="H652" s="93">
        <v>6710.16</v>
      </c>
      <c r="I652" s="93">
        <v>6570.98621</v>
      </c>
      <c r="J652" s="94">
        <v>0.9792592441908986</v>
      </c>
    </row>
    <row r="653" spans="1:10" ht="38.25" outlineLevel="4" x14ac:dyDescent="0.25">
      <c r="A653" s="89" t="s">
        <v>931</v>
      </c>
      <c r="B653" s="90" t="s">
        <v>1315</v>
      </c>
      <c r="C653" s="90" t="s">
        <v>1415</v>
      </c>
      <c r="D653" s="90" t="s">
        <v>932</v>
      </c>
      <c r="E653" s="91">
        <v>6710.16</v>
      </c>
      <c r="F653" s="91">
        <v>6570.99</v>
      </c>
      <c r="G653" s="92">
        <f t="shared" ref="G653:H679" si="25">F653/E653</f>
        <v>0.97925980900604459</v>
      </c>
      <c r="H653" s="93">
        <v>6710.16</v>
      </c>
      <c r="I653" s="93">
        <v>6570.98621</v>
      </c>
      <c r="J653" s="94">
        <v>0.9792592441908986</v>
      </c>
    </row>
    <row r="654" spans="1:10" ht="25.5" outlineLevel="1" x14ac:dyDescent="0.25">
      <c r="A654" s="89" t="s">
        <v>1416</v>
      </c>
      <c r="B654" s="90"/>
      <c r="C654" s="90" t="s">
        <v>1417</v>
      </c>
      <c r="D654" s="90"/>
      <c r="E654" s="91">
        <f>E655</f>
        <v>108921.39</v>
      </c>
      <c r="F654" s="91">
        <f>F655</f>
        <v>107979.77</v>
      </c>
      <c r="G654" s="92">
        <f t="shared" si="25"/>
        <v>0.99135504972898347</v>
      </c>
      <c r="H654" s="93">
        <v>108921.39432000001</v>
      </c>
      <c r="I654" s="93">
        <v>107979.77099999999</v>
      </c>
      <c r="J654" s="94">
        <v>0.99135501959115946</v>
      </c>
    </row>
    <row r="655" spans="1:10" ht="63.75" outlineLevel="2" x14ac:dyDescent="0.25">
      <c r="A655" s="89" t="s">
        <v>1418</v>
      </c>
      <c r="B655" s="90"/>
      <c r="C655" s="90" t="s">
        <v>1419</v>
      </c>
      <c r="D655" s="90"/>
      <c r="E655" s="91">
        <f>E656</f>
        <v>108921.39</v>
      </c>
      <c r="F655" s="91">
        <f>F656</f>
        <v>107979.77</v>
      </c>
      <c r="G655" s="92">
        <f t="shared" si="25"/>
        <v>0.99135504972898347</v>
      </c>
      <c r="H655" s="93">
        <v>108921.39432000001</v>
      </c>
      <c r="I655" s="93">
        <v>107979.77099999999</v>
      </c>
      <c r="J655" s="94">
        <v>0.99135501959115946</v>
      </c>
    </row>
    <row r="656" spans="1:10" ht="25.5" outlineLevel="3" x14ac:dyDescent="0.25">
      <c r="A656" s="89" t="s">
        <v>1420</v>
      </c>
      <c r="B656" s="90" t="s">
        <v>1421</v>
      </c>
      <c r="C656" s="90" t="s">
        <v>1419</v>
      </c>
      <c r="D656" s="90"/>
      <c r="E656" s="91">
        <f>E657+E658</f>
        <v>108921.39</v>
      </c>
      <c r="F656" s="91">
        <f>F657+F658</f>
        <v>107979.77</v>
      </c>
      <c r="G656" s="92">
        <f t="shared" si="25"/>
        <v>0.99135504972898347</v>
      </c>
      <c r="H656" s="93">
        <v>108921.39432000001</v>
      </c>
      <c r="I656" s="93">
        <v>107979.77099999999</v>
      </c>
      <c r="J656" s="94">
        <v>0.99135501959115946</v>
      </c>
    </row>
    <row r="657" spans="1:10" ht="38.25" outlineLevel="4" x14ac:dyDescent="0.25">
      <c r="A657" s="89" t="s">
        <v>931</v>
      </c>
      <c r="B657" s="90" t="s">
        <v>1421</v>
      </c>
      <c r="C657" s="90" t="s">
        <v>1419</v>
      </c>
      <c r="D657" s="90" t="s">
        <v>932</v>
      </c>
      <c r="E657" s="91">
        <v>5705.92</v>
      </c>
      <c r="F657" s="91">
        <v>5705.92</v>
      </c>
      <c r="G657" s="92">
        <f t="shared" si="25"/>
        <v>1</v>
      </c>
      <c r="H657" s="93">
        <v>5705.9210000000003</v>
      </c>
      <c r="I657" s="93">
        <v>5705.9210000000003</v>
      </c>
      <c r="J657" s="94">
        <v>1</v>
      </c>
    </row>
    <row r="658" spans="1:10" outlineLevel="4" x14ac:dyDescent="0.25">
      <c r="A658" s="89" t="s">
        <v>889</v>
      </c>
      <c r="B658" s="90" t="s">
        <v>1421</v>
      </c>
      <c r="C658" s="90" t="s">
        <v>1419</v>
      </c>
      <c r="D658" s="90" t="s">
        <v>890</v>
      </c>
      <c r="E658" s="91">
        <v>103215.47</v>
      </c>
      <c r="F658" s="91">
        <v>102273.85</v>
      </c>
      <c r="G658" s="92">
        <f t="shared" si="25"/>
        <v>0.99087714273838989</v>
      </c>
      <c r="H658" s="93">
        <v>103215.47332</v>
      </c>
      <c r="I658" s="93">
        <v>102273.85</v>
      </c>
      <c r="J658" s="94">
        <v>0.9908771108661133</v>
      </c>
    </row>
    <row r="659" spans="1:10" ht="25.5" x14ac:dyDescent="0.25">
      <c r="A659" s="83" t="s">
        <v>1422</v>
      </c>
      <c r="B659" s="84"/>
      <c r="C659" s="84" t="s">
        <v>1423</v>
      </c>
      <c r="D659" s="84"/>
      <c r="E659" s="85">
        <f t="shared" ref="E659:F661" si="26">E660</f>
        <v>10506</v>
      </c>
      <c r="F659" s="85">
        <f t="shared" si="26"/>
        <v>10506</v>
      </c>
      <c r="G659" s="86">
        <f>F659/E659</f>
        <v>1</v>
      </c>
      <c r="H659" s="87">
        <v>10506</v>
      </c>
      <c r="I659" s="87">
        <v>10506</v>
      </c>
      <c r="J659" s="88">
        <v>1</v>
      </c>
    </row>
    <row r="660" spans="1:10" ht="38.25" outlineLevel="1" x14ac:dyDescent="0.25">
      <c r="A660" s="89" t="s">
        <v>1424</v>
      </c>
      <c r="B660" s="90"/>
      <c r="C660" s="90" t="s">
        <v>1425</v>
      </c>
      <c r="D660" s="90"/>
      <c r="E660" s="91">
        <f t="shared" si="26"/>
        <v>10506</v>
      </c>
      <c r="F660" s="91">
        <f t="shared" si="26"/>
        <v>10506</v>
      </c>
      <c r="G660" s="92">
        <f t="shared" si="25"/>
        <v>1</v>
      </c>
      <c r="H660" s="93">
        <v>10506</v>
      </c>
      <c r="I660" s="93">
        <v>10506</v>
      </c>
      <c r="J660" s="94">
        <v>1</v>
      </c>
    </row>
    <row r="661" spans="1:10" ht="25.5" outlineLevel="2" x14ac:dyDescent="0.25">
      <c r="A661" s="89" t="s">
        <v>1426</v>
      </c>
      <c r="B661" s="90"/>
      <c r="C661" s="90" t="s">
        <v>1427</v>
      </c>
      <c r="D661" s="90"/>
      <c r="E661" s="91">
        <f t="shared" si="26"/>
        <v>10506</v>
      </c>
      <c r="F661" s="91">
        <f t="shared" si="26"/>
        <v>10506</v>
      </c>
      <c r="G661" s="92">
        <f t="shared" si="25"/>
        <v>1</v>
      </c>
      <c r="H661" s="93">
        <v>10506</v>
      </c>
      <c r="I661" s="93">
        <v>10506</v>
      </c>
      <c r="J661" s="94">
        <v>1</v>
      </c>
    </row>
    <row r="662" spans="1:10" ht="25.5" outlineLevel="3" x14ac:dyDescent="0.25">
      <c r="A662" s="89" t="s">
        <v>1420</v>
      </c>
      <c r="B662" s="90" t="s">
        <v>1421</v>
      </c>
      <c r="C662" s="90" t="s">
        <v>1427</v>
      </c>
      <c r="D662" s="90"/>
      <c r="E662" s="91">
        <f>E663+E664</f>
        <v>10506</v>
      </c>
      <c r="F662" s="91">
        <f>F663+F664</f>
        <v>10506</v>
      </c>
      <c r="G662" s="92">
        <f t="shared" si="25"/>
        <v>1</v>
      </c>
      <c r="H662" s="93">
        <v>10506</v>
      </c>
      <c r="I662" s="93">
        <v>10506</v>
      </c>
      <c r="J662" s="94">
        <v>1</v>
      </c>
    </row>
    <row r="663" spans="1:10" ht="38.25" outlineLevel="4" x14ac:dyDescent="0.25">
      <c r="A663" s="89" t="s">
        <v>931</v>
      </c>
      <c r="B663" s="90" t="s">
        <v>1421</v>
      </c>
      <c r="C663" s="90" t="s">
        <v>1427</v>
      </c>
      <c r="D663" s="90" t="s">
        <v>932</v>
      </c>
      <c r="E663" s="91">
        <v>2638.93</v>
      </c>
      <c r="F663" s="91">
        <v>2638.93</v>
      </c>
      <c r="G663" s="92">
        <f t="shared" si="25"/>
        <v>1</v>
      </c>
      <c r="H663" s="93">
        <v>2638.9329299999999</v>
      </c>
      <c r="I663" s="93">
        <v>2638.9329299999999</v>
      </c>
      <c r="J663" s="94">
        <v>1</v>
      </c>
    </row>
    <row r="664" spans="1:10" outlineLevel="4" x14ac:dyDescent="0.25">
      <c r="A664" s="89" t="s">
        <v>889</v>
      </c>
      <c r="B664" s="90" t="s">
        <v>1421</v>
      </c>
      <c r="C664" s="90" t="s">
        <v>1427</v>
      </c>
      <c r="D664" s="90" t="s">
        <v>890</v>
      </c>
      <c r="E664" s="91">
        <v>7867.07</v>
      </c>
      <c r="F664" s="91">
        <v>7867.07</v>
      </c>
      <c r="G664" s="92">
        <f t="shared" si="25"/>
        <v>1</v>
      </c>
      <c r="H664" s="93">
        <v>7867.0670700000001</v>
      </c>
      <c r="I664" s="93">
        <v>7867.0670700000001</v>
      </c>
      <c r="J664" s="94">
        <v>1</v>
      </c>
    </row>
    <row r="665" spans="1:10" ht="25.5" x14ac:dyDescent="0.25">
      <c r="A665" s="83" t="s">
        <v>1428</v>
      </c>
      <c r="B665" s="84"/>
      <c r="C665" s="84" t="s">
        <v>1429</v>
      </c>
      <c r="D665" s="84"/>
      <c r="E665" s="85">
        <f>E666+E670+E674</f>
        <v>1041.21</v>
      </c>
      <c r="F665" s="85">
        <f>F666+F670+F674</f>
        <v>761.64</v>
      </c>
      <c r="G665" s="86">
        <f>F665/E665</f>
        <v>0.7314950874463364</v>
      </c>
      <c r="H665" s="87">
        <v>1041.2149999999999</v>
      </c>
      <c r="I665" s="87">
        <v>761.63773000000003</v>
      </c>
      <c r="J665" s="88">
        <v>0.7314893946014992</v>
      </c>
    </row>
    <row r="666" spans="1:10" ht="127.5" outlineLevel="1" x14ac:dyDescent="0.25">
      <c r="A666" s="89" t="s">
        <v>1430</v>
      </c>
      <c r="B666" s="90"/>
      <c r="C666" s="90" t="s">
        <v>1431</v>
      </c>
      <c r="D666" s="90"/>
      <c r="E666" s="91">
        <f t="shared" ref="E666:F668" si="27">E667</f>
        <v>569.67999999999995</v>
      </c>
      <c r="F666" s="91">
        <f t="shared" si="27"/>
        <v>556.85</v>
      </c>
      <c r="G666" s="92">
        <f t="shared" si="25"/>
        <v>0.97747858446847369</v>
      </c>
      <c r="H666" s="93">
        <v>569.68499999999995</v>
      </c>
      <c r="I666" s="93">
        <v>556.84833000000003</v>
      </c>
      <c r="J666" s="94">
        <v>0.97746707390926568</v>
      </c>
    </row>
    <row r="667" spans="1:10" ht="38.25" outlineLevel="2" x14ac:dyDescent="0.25">
      <c r="A667" s="89" t="s">
        <v>1432</v>
      </c>
      <c r="B667" s="90"/>
      <c r="C667" s="90" t="s">
        <v>1433</v>
      </c>
      <c r="D667" s="90"/>
      <c r="E667" s="91">
        <f t="shared" si="27"/>
        <v>569.67999999999995</v>
      </c>
      <c r="F667" s="91">
        <f t="shared" si="27"/>
        <v>556.85</v>
      </c>
      <c r="G667" s="92">
        <f t="shared" si="25"/>
        <v>0.97747858446847369</v>
      </c>
      <c r="H667" s="93">
        <v>569.68499999999995</v>
      </c>
      <c r="I667" s="93">
        <v>556.84833000000003</v>
      </c>
      <c r="J667" s="94">
        <v>0.97746707390926568</v>
      </c>
    </row>
    <row r="668" spans="1:10" ht="38.25" outlineLevel="3" x14ac:dyDescent="0.25">
      <c r="A668" s="89" t="s">
        <v>1136</v>
      </c>
      <c r="B668" s="90" t="s">
        <v>1137</v>
      </c>
      <c r="C668" s="90" t="s">
        <v>1433</v>
      </c>
      <c r="D668" s="90"/>
      <c r="E668" s="91">
        <f t="shared" si="27"/>
        <v>569.67999999999995</v>
      </c>
      <c r="F668" s="91">
        <f t="shared" si="27"/>
        <v>556.85</v>
      </c>
      <c r="G668" s="92">
        <f t="shared" si="25"/>
        <v>0.97747858446847369</v>
      </c>
      <c r="H668" s="93">
        <v>569.68499999999995</v>
      </c>
      <c r="I668" s="93">
        <v>556.84833000000003</v>
      </c>
      <c r="J668" s="94">
        <v>0.97746707390926568</v>
      </c>
    </row>
    <row r="669" spans="1:10" ht="38.25" outlineLevel="4" x14ac:dyDescent="0.25">
      <c r="A669" s="89" t="s">
        <v>931</v>
      </c>
      <c r="B669" s="90" t="s">
        <v>1137</v>
      </c>
      <c r="C669" s="90" t="s">
        <v>1433</v>
      </c>
      <c r="D669" s="90" t="s">
        <v>932</v>
      </c>
      <c r="E669" s="91">
        <v>569.67999999999995</v>
      </c>
      <c r="F669" s="91">
        <v>556.85</v>
      </c>
      <c r="G669" s="92">
        <f t="shared" si="25"/>
        <v>0.97747858446847369</v>
      </c>
      <c r="H669" s="93">
        <v>569.68499999999995</v>
      </c>
      <c r="I669" s="93">
        <v>556.84833000000003</v>
      </c>
      <c r="J669" s="94">
        <v>0.97746707390926568</v>
      </c>
    </row>
    <row r="670" spans="1:10" ht="76.5" outlineLevel="1" x14ac:dyDescent="0.25">
      <c r="A670" s="89" t="s">
        <v>1434</v>
      </c>
      <c r="B670" s="90"/>
      <c r="C670" s="90" t="s">
        <v>1435</v>
      </c>
      <c r="D670" s="90"/>
      <c r="E670" s="91">
        <f t="shared" ref="E670:F672" si="28">E671</f>
        <v>145.75</v>
      </c>
      <c r="F670" s="91">
        <f t="shared" si="28"/>
        <v>65.27</v>
      </c>
      <c r="G670" s="92">
        <f t="shared" si="25"/>
        <v>0.44782161234991419</v>
      </c>
      <c r="H670" s="93">
        <v>145.75</v>
      </c>
      <c r="I670" s="93">
        <v>65.273120000000006</v>
      </c>
      <c r="J670" s="94">
        <v>0.44784301886792455</v>
      </c>
    </row>
    <row r="671" spans="1:10" ht="63.75" outlineLevel="2" x14ac:dyDescent="0.25">
      <c r="A671" s="89" t="s">
        <v>1436</v>
      </c>
      <c r="B671" s="90"/>
      <c r="C671" s="90" t="s">
        <v>1437</v>
      </c>
      <c r="D671" s="90"/>
      <c r="E671" s="91">
        <f t="shared" si="28"/>
        <v>145.75</v>
      </c>
      <c r="F671" s="91">
        <f t="shared" si="28"/>
        <v>65.27</v>
      </c>
      <c r="G671" s="92">
        <f t="shared" si="25"/>
        <v>0.44782161234991419</v>
      </c>
      <c r="H671" s="93">
        <v>145.75</v>
      </c>
      <c r="I671" s="93">
        <v>65.273120000000006</v>
      </c>
      <c r="J671" s="94">
        <v>0.44784301886792455</v>
      </c>
    </row>
    <row r="672" spans="1:10" ht="38.25" outlineLevel="3" x14ac:dyDescent="0.25">
      <c r="A672" s="89" t="s">
        <v>1136</v>
      </c>
      <c r="B672" s="90" t="s">
        <v>1137</v>
      </c>
      <c r="C672" s="90" t="s">
        <v>1437</v>
      </c>
      <c r="D672" s="90"/>
      <c r="E672" s="91">
        <f t="shared" si="28"/>
        <v>145.75</v>
      </c>
      <c r="F672" s="91">
        <f t="shared" si="28"/>
        <v>65.27</v>
      </c>
      <c r="G672" s="92">
        <f t="shared" si="25"/>
        <v>0.44782161234991419</v>
      </c>
      <c r="H672" s="93">
        <v>145.75</v>
      </c>
      <c r="I672" s="93">
        <v>65.273120000000006</v>
      </c>
      <c r="J672" s="94">
        <v>0.44784301886792455</v>
      </c>
    </row>
    <row r="673" spans="1:10" ht="38.25" outlineLevel="4" x14ac:dyDescent="0.25">
      <c r="A673" s="89" t="s">
        <v>931</v>
      </c>
      <c r="B673" s="90" t="s">
        <v>1137</v>
      </c>
      <c r="C673" s="90" t="s">
        <v>1437</v>
      </c>
      <c r="D673" s="90" t="s">
        <v>932</v>
      </c>
      <c r="E673" s="91">
        <v>145.75</v>
      </c>
      <c r="F673" s="91">
        <v>65.27</v>
      </c>
      <c r="G673" s="92">
        <f t="shared" si="25"/>
        <v>0.44782161234991419</v>
      </c>
      <c r="H673" s="93">
        <v>145.75</v>
      </c>
      <c r="I673" s="93">
        <v>65.273120000000006</v>
      </c>
      <c r="J673" s="94">
        <v>0.44784301886792455</v>
      </c>
    </row>
    <row r="674" spans="1:10" ht="63.75" outlineLevel="1" x14ac:dyDescent="0.25">
      <c r="A674" s="89" t="s">
        <v>1438</v>
      </c>
      <c r="B674" s="90"/>
      <c r="C674" s="90" t="s">
        <v>1439</v>
      </c>
      <c r="D674" s="90"/>
      <c r="E674" s="91">
        <f t="shared" ref="E674:F676" si="29">E675</f>
        <v>325.77999999999997</v>
      </c>
      <c r="F674" s="91">
        <f t="shared" si="29"/>
        <v>139.52000000000001</v>
      </c>
      <c r="G674" s="92">
        <f t="shared" si="25"/>
        <v>0.42826447295721043</v>
      </c>
      <c r="H674" s="93">
        <v>325.77999999999997</v>
      </c>
      <c r="I674" s="93">
        <v>139.51627999999999</v>
      </c>
      <c r="J674" s="94">
        <v>0.42825305420836146</v>
      </c>
    </row>
    <row r="675" spans="1:10" ht="63.75" outlineLevel="2" x14ac:dyDescent="0.25">
      <c r="A675" s="89" t="s">
        <v>1440</v>
      </c>
      <c r="B675" s="90"/>
      <c r="C675" s="90" t="s">
        <v>1441</v>
      </c>
      <c r="D675" s="90"/>
      <c r="E675" s="91">
        <f t="shared" si="29"/>
        <v>325.77999999999997</v>
      </c>
      <c r="F675" s="91">
        <f t="shared" si="29"/>
        <v>139.52000000000001</v>
      </c>
      <c r="G675" s="92">
        <f t="shared" si="25"/>
        <v>0.42826447295721043</v>
      </c>
      <c r="H675" s="93">
        <v>325.77999999999997</v>
      </c>
      <c r="I675" s="93">
        <v>139.51627999999999</v>
      </c>
      <c r="J675" s="94">
        <v>0.42825305420836146</v>
      </c>
    </row>
    <row r="676" spans="1:10" ht="38.25" outlineLevel="3" x14ac:dyDescent="0.25">
      <c r="A676" s="89" t="s">
        <v>1136</v>
      </c>
      <c r="B676" s="90" t="s">
        <v>1137</v>
      </c>
      <c r="C676" s="90" t="s">
        <v>1441</v>
      </c>
      <c r="D676" s="90"/>
      <c r="E676" s="91">
        <f t="shared" si="29"/>
        <v>325.77999999999997</v>
      </c>
      <c r="F676" s="91">
        <f t="shared" si="29"/>
        <v>139.52000000000001</v>
      </c>
      <c r="G676" s="92">
        <f t="shared" si="25"/>
        <v>0.42826447295721043</v>
      </c>
      <c r="H676" s="93">
        <v>325.77999999999997</v>
      </c>
      <c r="I676" s="93">
        <v>139.51627999999999</v>
      </c>
      <c r="J676" s="94">
        <v>0.42825305420836146</v>
      </c>
    </row>
    <row r="677" spans="1:10" ht="38.25" outlineLevel="4" x14ac:dyDescent="0.25">
      <c r="A677" s="89" t="s">
        <v>931</v>
      </c>
      <c r="B677" s="90" t="s">
        <v>1137</v>
      </c>
      <c r="C677" s="90" t="s">
        <v>1441</v>
      </c>
      <c r="D677" s="90" t="s">
        <v>932</v>
      </c>
      <c r="E677" s="91">
        <v>325.77999999999997</v>
      </c>
      <c r="F677" s="91">
        <v>139.52000000000001</v>
      </c>
      <c r="G677" s="92">
        <f t="shared" si="25"/>
        <v>0.42826447295721043</v>
      </c>
      <c r="H677" s="93">
        <v>325.77999999999997</v>
      </c>
      <c r="I677" s="93">
        <v>139.51627999999999</v>
      </c>
      <c r="J677" s="94">
        <v>0.42825305420836146</v>
      </c>
    </row>
    <row r="678" spans="1:10" x14ac:dyDescent="0.25">
      <c r="A678" s="83" t="s">
        <v>1442</v>
      </c>
      <c r="B678" s="84"/>
      <c r="C678" s="84" t="s">
        <v>1443</v>
      </c>
      <c r="D678" s="84"/>
      <c r="E678" s="85">
        <f>E679+E689+E724+E760</f>
        <v>111539</v>
      </c>
      <c r="F678" s="85">
        <f>F679+F689+F724+F760</f>
        <v>100346.27999999998</v>
      </c>
      <c r="G678" s="86">
        <f>F678/E678</f>
        <v>0.89965196030088113</v>
      </c>
      <c r="H678" s="87">
        <v>111539.02314999999</v>
      </c>
      <c r="I678" s="87">
        <v>100346.29471</v>
      </c>
      <c r="J678" s="88">
        <v>0.89965190545960061</v>
      </c>
    </row>
    <row r="679" spans="1:10" outlineLevel="1" x14ac:dyDescent="0.25">
      <c r="A679" s="89" t="s">
        <v>1444</v>
      </c>
      <c r="B679" s="90"/>
      <c r="C679" s="90" t="s">
        <v>1445</v>
      </c>
      <c r="D679" s="90"/>
      <c r="E679" s="91">
        <f>E680</f>
        <v>4941.55</v>
      </c>
      <c r="F679" s="91">
        <f>F680</f>
        <v>590.04</v>
      </c>
      <c r="G679" s="92">
        <f t="shared" si="25"/>
        <v>0.11940383078183969</v>
      </c>
      <c r="H679" s="92">
        <f t="shared" si="25"/>
        <v>2.0236565450111805E-4</v>
      </c>
      <c r="I679" s="93">
        <v>590.04074000000003</v>
      </c>
      <c r="J679" s="94">
        <v>0.11940396410140632</v>
      </c>
    </row>
    <row r="680" spans="1:10" ht="25.5" outlineLevel="2" x14ac:dyDescent="0.25">
      <c r="A680" s="89" t="s">
        <v>1446</v>
      </c>
      <c r="B680" s="90"/>
      <c r="C680" s="90" t="s">
        <v>1447</v>
      </c>
      <c r="D680" s="90"/>
      <c r="E680" s="91">
        <f>E681+E684+E687</f>
        <v>4941.55</v>
      </c>
      <c r="F680" s="91">
        <f>F681+F684+F687</f>
        <v>590.04</v>
      </c>
      <c r="G680" s="92">
        <f t="shared" ref="G680:H743" si="30">F680/E680</f>
        <v>0.11940383078183969</v>
      </c>
      <c r="H680" s="92">
        <f t="shared" si="30"/>
        <v>2.0236565450111805E-4</v>
      </c>
      <c r="I680" s="93">
        <v>590.04074000000003</v>
      </c>
      <c r="J680" s="94">
        <v>0.11940396410140632</v>
      </c>
    </row>
    <row r="681" spans="1:10" outlineLevel="3" x14ac:dyDescent="0.25">
      <c r="A681" s="89" t="s">
        <v>1176</v>
      </c>
      <c r="B681" s="90" t="s">
        <v>1177</v>
      </c>
      <c r="C681" s="90" t="s">
        <v>1447</v>
      </c>
      <c r="D681" s="90"/>
      <c r="E681" s="91">
        <f>E682+E683</f>
        <v>782.75</v>
      </c>
      <c r="F681" s="91">
        <f>F682+F683</f>
        <v>498.91</v>
      </c>
      <c r="G681" s="92">
        <f t="shared" si="30"/>
        <v>0.63738102842542321</v>
      </c>
      <c r="H681" s="92">
        <f t="shared" si="30"/>
        <v>1.2775471095496647E-3</v>
      </c>
      <c r="I681" s="93">
        <v>498.9058</v>
      </c>
      <c r="J681" s="94">
        <v>0.63737750299988094</v>
      </c>
    </row>
    <row r="682" spans="1:10" outlineLevel="4" x14ac:dyDescent="0.25">
      <c r="A682" s="89" t="s">
        <v>889</v>
      </c>
      <c r="B682" s="90" t="s">
        <v>1177</v>
      </c>
      <c r="C682" s="90" t="s">
        <v>1447</v>
      </c>
      <c r="D682" s="90" t="s">
        <v>890</v>
      </c>
      <c r="E682" s="91">
        <v>272.8</v>
      </c>
      <c r="F682" s="91">
        <v>0</v>
      </c>
      <c r="G682" s="92">
        <f t="shared" si="30"/>
        <v>0</v>
      </c>
      <c r="H682" s="92" t="e">
        <f t="shared" si="30"/>
        <v>#DIV/0!</v>
      </c>
      <c r="I682" s="93">
        <v>0</v>
      </c>
      <c r="J682" s="94">
        <v>0</v>
      </c>
    </row>
    <row r="683" spans="1:10" outlineLevel="4" x14ac:dyDescent="0.25">
      <c r="A683" s="89" t="s">
        <v>1448</v>
      </c>
      <c r="B683" s="90" t="s">
        <v>1177</v>
      </c>
      <c r="C683" s="90" t="s">
        <v>1447</v>
      </c>
      <c r="D683" s="90" t="s">
        <v>1449</v>
      </c>
      <c r="E683" s="91">
        <v>509.95</v>
      </c>
      <c r="F683" s="91">
        <v>498.91</v>
      </c>
      <c r="G683" s="92">
        <f t="shared" si="30"/>
        <v>0.97835081870771656</v>
      </c>
      <c r="H683" s="92">
        <f t="shared" si="30"/>
        <v>1.9609765663300325E-3</v>
      </c>
      <c r="I683" s="93">
        <v>498.9058</v>
      </c>
      <c r="J683" s="94">
        <v>0.97833863049793346</v>
      </c>
    </row>
    <row r="684" spans="1:10" outlineLevel="3" x14ac:dyDescent="0.25">
      <c r="A684" s="89" t="s">
        <v>1278</v>
      </c>
      <c r="B684" s="90" t="s">
        <v>1279</v>
      </c>
      <c r="C684" s="90" t="s">
        <v>1447</v>
      </c>
      <c r="D684" s="90"/>
      <c r="E684" s="91">
        <f>E685+E686</f>
        <v>2278.4100000000003</v>
      </c>
      <c r="F684" s="91">
        <f>F685+F686</f>
        <v>91.13</v>
      </c>
      <c r="G684" s="92">
        <f t="shared" si="30"/>
        <v>3.9997191023564672E-2</v>
      </c>
      <c r="H684" s="92">
        <f t="shared" si="30"/>
        <v>4.3890256801892543E-4</v>
      </c>
      <c r="I684" s="93">
        <v>91.13494</v>
      </c>
      <c r="J684" s="94">
        <v>3.9999307588202165E-2</v>
      </c>
    </row>
    <row r="685" spans="1:10" ht="38.25" outlineLevel="4" x14ac:dyDescent="0.25">
      <c r="A685" s="89" t="s">
        <v>931</v>
      </c>
      <c r="B685" s="90" t="s">
        <v>1279</v>
      </c>
      <c r="C685" s="90" t="s">
        <v>1447</v>
      </c>
      <c r="D685" s="90" t="s">
        <v>932</v>
      </c>
      <c r="E685" s="91">
        <v>91.13</v>
      </c>
      <c r="F685" s="91">
        <v>91.13</v>
      </c>
      <c r="G685" s="92">
        <f t="shared" si="30"/>
        <v>1</v>
      </c>
      <c r="H685" s="92">
        <f t="shared" si="30"/>
        <v>1.0973334796444641E-2</v>
      </c>
      <c r="I685" s="93">
        <v>91.13494</v>
      </c>
      <c r="J685" s="94">
        <v>1</v>
      </c>
    </row>
    <row r="686" spans="1:10" outlineLevel="4" x14ac:dyDescent="0.25">
      <c r="A686" s="89" t="s">
        <v>1298</v>
      </c>
      <c r="B686" s="90" t="s">
        <v>1279</v>
      </c>
      <c r="C686" s="90" t="s">
        <v>1447</v>
      </c>
      <c r="D686" s="90" t="s">
        <v>1299</v>
      </c>
      <c r="E686" s="91">
        <v>2187.2800000000002</v>
      </c>
      <c r="F686" s="91">
        <v>0</v>
      </c>
      <c r="G686" s="92">
        <f t="shared" si="30"/>
        <v>0</v>
      </c>
      <c r="H686" s="92" t="e">
        <f t="shared" si="30"/>
        <v>#DIV/0!</v>
      </c>
      <c r="I686" s="93">
        <v>0</v>
      </c>
      <c r="J686" s="94">
        <v>0</v>
      </c>
    </row>
    <row r="687" spans="1:10" outlineLevel="3" x14ac:dyDescent="0.25">
      <c r="A687" s="89" t="s">
        <v>1292</v>
      </c>
      <c r="B687" s="90" t="s">
        <v>1293</v>
      </c>
      <c r="C687" s="90" t="s">
        <v>1447</v>
      </c>
      <c r="D687" s="90"/>
      <c r="E687" s="91">
        <f>E688</f>
        <v>1880.39</v>
      </c>
      <c r="F687" s="91">
        <f>F688</f>
        <v>0</v>
      </c>
      <c r="G687" s="92">
        <f t="shared" si="30"/>
        <v>0</v>
      </c>
      <c r="H687" s="92" t="e">
        <f t="shared" si="30"/>
        <v>#DIV/0!</v>
      </c>
      <c r="I687" s="93">
        <v>0</v>
      </c>
      <c r="J687" s="94">
        <v>0</v>
      </c>
    </row>
    <row r="688" spans="1:10" outlineLevel="4" x14ac:dyDescent="0.25">
      <c r="A688" s="89" t="s">
        <v>1448</v>
      </c>
      <c r="B688" s="90" t="s">
        <v>1293</v>
      </c>
      <c r="C688" s="90" t="s">
        <v>1447</v>
      </c>
      <c r="D688" s="90" t="s">
        <v>1449</v>
      </c>
      <c r="E688" s="91">
        <v>1880.39</v>
      </c>
      <c r="F688" s="91">
        <v>0</v>
      </c>
      <c r="G688" s="92">
        <f t="shared" si="30"/>
        <v>0</v>
      </c>
      <c r="H688" s="92" t="e">
        <f t="shared" si="30"/>
        <v>#DIV/0!</v>
      </c>
      <c r="I688" s="93">
        <v>0</v>
      </c>
      <c r="J688" s="94">
        <v>0</v>
      </c>
    </row>
    <row r="689" spans="1:10" ht="25.5" outlineLevel="1" x14ac:dyDescent="0.25">
      <c r="A689" s="89" t="s">
        <v>1450</v>
      </c>
      <c r="B689" s="90"/>
      <c r="C689" s="90" t="s">
        <v>1451</v>
      </c>
      <c r="D689" s="90"/>
      <c r="E689" s="91">
        <f>E690+E694+E697+E700+E703+E711</f>
        <v>61293.040000000008</v>
      </c>
      <c r="F689" s="91">
        <f>F690+F694+F697+F700+F703+F711</f>
        <v>55842.27</v>
      </c>
      <c r="G689" s="92">
        <f t="shared" si="30"/>
        <v>0.91107032707139324</v>
      </c>
      <c r="H689" s="92">
        <f t="shared" si="30"/>
        <v>1.6315066115173922E-5</v>
      </c>
      <c r="I689" s="93">
        <v>55842.276570000002</v>
      </c>
      <c r="J689" s="94">
        <v>0.91107022616298416</v>
      </c>
    </row>
    <row r="690" spans="1:10" ht="25.5" outlineLevel="2" x14ac:dyDescent="0.25">
      <c r="A690" s="89" t="s">
        <v>1452</v>
      </c>
      <c r="B690" s="90"/>
      <c r="C690" s="90" t="s">
        <v>1453</v>
      </c>
      <c r="D690" s="90"/>
      <c r="E690" s="91">
        <f>E691</f>
        <v>828.5</v>
      </c>
      <c r="F690" s="91">
        <f>F691</f>
        <v>828.5</v>
      </c>
      <c r="G690" s="92">
        <f t="shared" si="30"/>
        <v>1</v>
      </c>
      <c r="H690" s="92">
        <f t="shared" si="30"/>
        <v>1.2070006035003018E-3</v>
      </c>
      <c r="I690" s="93">
        <v>828.5</v>
      </c>
      <c r="J690" s="94">
        <v>1</v>
      </c>
    </row>
    <row r="691" spans="1:10" outlineLevel="3" x14ac:dyDescent="0.25">
      <c r="A691" s="89" t="s">
        <v>1176</v>
      </c>
      <c r="B691" s="90" t="s">
        <v>1177</v>
      </c>
      <c r="C691" s="90" t="s">
        <v>1453</v>
      </c>
      <c r="D691" s="90"/>
      <c r="E691" s="91">
        <f>E692+E693</f>
        <v>828.5</v>
      </c>
      <c r="F691" s="91">
        <f>F692+F693</f>
        <v>828.5</v>
      </c>
      <c r="G691" s="92">
        <f t="shared" si="30"/>
        <v>1</v>
      </c>
      <c r="H691" s="92">
        <f t="shared" si="30"/>
        <v>1.2070006035003018E-3</v>
      </c>
      <c r="I691" s="93">
        <v>828.5</v>
      </c>
      <c r="J691" s="94">
        <v>1</v>
      </c>
    </row>
    <row r="692" spans="1:10" ht="25.5" outlineLevel="4" x14ac:dyDescent="0.25">
      <c r="A692" s="89" t="s">
        <v>980</v>
      </c>
      <c r="B692" s="90" t="s">
        <v>1177</v>
      </c>
      <c r="C692" s="90" t="s">
        <v>1453</v>
      </c>
      <c r="D692" s="90" t="s">
        <v>981</v>
      </c>
      <c r="E692" s="91">
        <v>794.66</v>
      </c>
      <c r="F692" s="91">
        <v>794.66</v>
      </c>
      <c r="G692" s="92">
        <f t="shared" si="30"/>
        <v>1</v>
      </c>
      <c r="H692" s="92">
        <f t="shared" si="30"/>
        <v>1.2583998187904262E-3</v>
      </c>
      <c r="I692" s="93">
        <v>794.66</v>
      </c>
      <c r="J692" s="94">
        <v>1</v>
      </c>
    </row>
    <row r="693" spans="1:10" ht="38.25" outlineLevel="4" x14ac:dyDescent="0.25">
      <c r="A693" s="89" t="s">
        <v>931</v>
      </c>
      <c r="B693" s="90" t="s">
        <v>1177</v>
      </c>
      <c r="C693" s="90" t="s">
        <v>1453</v>
      </c>
      <c r="D693" s="90" t="s">
        <v>932</v>
      </c>
      <c r="E693" s="91">
        <v>33.840000000000003</v>
      </c>
      <c r="F693" s="91">
        <v>33.840000000000003</v>
      </c>
      <c r="G693" s="92">
        <f t="shared" si="30"/>
        <v>1</v>
      </c>
      <c r="H693" s="92">
        <f t="shared" si="30"/>
        <v>2.9550827423167846E-2</v>
      </c>
      <c r="I693" s="93">
        <v>33.840000000000003</v>
      </c>
      <c r="J693" s="94">
        <v>1</v>
      </c>
    </row>
    <row r="694" spans="1:10" ht="25.5" outlineLevel="2" x14ac:dyDescent="0.25">
      <c r="A694" s="89" t="s">
        <v>1454</v>
      </c>
      <c r="B694" s="90"/>
      <c r="C694" s="90" t="s">
        <v>1455</v>
      </c>
      <c r="D694" s="90"/>
      <c r="E694" s="91">
        <f>E695</f>
        <v>2105.34</v>
      </c>
      <c r="F694" s="91">
        <f>F695</f>
        <v>2101.79</v>
      </c>
      <c r="G694" s="92">
        <f t="shared" si="30"/>
        <v>0.9983138115458785</v>
      </c>
      <c r="H694" s="92">
        <f t="shared" si="30"/>
        <v>4.7498266313279562E-4</v>
      </c>
      <c r="I694" s="93">
        <v>2101.7931600000002</v>
      </c>
      <c r="J694" s="94">
        <v>0.99831483830885348</v>
      </c>
    </row>
    <row r="695" spans="1:10" ht="51" outlineLevel="3" x14ac:dyDescent="0.25">
      <c r="A695" s="89" t="s">
        <v>1456</v>
      </c>
      <c r="B695" s="90" t="s">
        <v>1457</v>
      </c>
      <c r="C695" s="90" t="s">
        <v>1455</v>
      </c>
      <c r="D695" s="90"/>
      <c r="E695" s="91">
        <f>E696</f>
        <v>2105.34</v>
      </c>
      <c r="F695" s="91">
        <f>F696</f>
        <v>2101.79</v>
      </c>
      <c r="G695" s="92">
        <f t="shared" si="30"/>
        <v>0.9983138115458785</v>
      </c>
      <c r="H695" s="92">
        <f t="shared" si="30"/>
        <v>4.7498266313279562E-4</v>
      </c>
      <c r="I695" s="93">
        <v>2101.7931600000002</v>
      </c>
      <c r="J695" s="94">
        <v>0.99831483830885348</v>
      </c>
    </row>
    <row r="696" spans="1:10" ht="25.5" outlineLevel="4" x14ac:dyDescent="0.25">
      <c r="A696" s="89" t="s">
        <v>980</v>
      </c>
      <c r="B696" s="90" t="s">
        <v>1457</v>
      </c>
      <c r="C696" s="90" t="s">
        <v>1455</v>
      </c>
      <c r="D696" s="90" t="s">
        <v>981</v>
      </c>
      <c r="E696" s="91">
        <v>2105.34</v>
      </c>
      <c r="F696" s="91">
        <v>2101.79</v>
      </c>
      <c r="G696" s="92">
        <f t="shared" si="30"/>
        <v>0.9983138115458785</v>
      </c>
      <c r="H696" s="92">
        <f t="shared" si="30"/>
        <v>4.7498266313279562E-4</v>
      </c>
      <c r="I696" s="93">
        <v>2101.7931600000002</v>
      </c>
      <c r="J696" s="94">
        <v>0.99831483830885348</v>
      </c>
    </row>
    <row r="697" spans="1:10" ht="25.5" outlineLevel="2" x14ac:dyDescent="0.25">
      <c r="A697" s="89" t="s">
        <v>1458</v>
      </c>
      <c r="B697" s="90"/>
      <c r="C697" s="90" t="s">
        <v>1459</v>
      </c>
      <c r="D697" s="90"/>
      <c r="E697" s="91">
        <f>E698</f>
        <v>1609.27</v>
      </c>
      <c r="F697" s="91">
        <f>F698</f>
        <v>1597.99</v>
      </c>
      <c r="G697" s="92">
        <f t="shared" si="30"/>
        <v>0.99299061064954919</v>
      </c>
      <c r="H697" s="92">
        <f t="shared" si="30"/>
        <v>6.2139976511088883E-4</v>
      </c>
      <c r="I697" s="93">
        <v>1597.9892199999999</v>
      </c>
      <c r="J697" s="94">
        <v>0.99298889187160411</v>
      </c>
    </row>
    <row r="698" spans="1:10" ht="51" outlineLevel="3" x14ac:dyDescent="0.25">
      <c r="A698" s="89" t="s">
        <v>1201</v>
      </c>
      <c r="B698" s="90" t="s">
        <v>1202</v>
      </c>
      <c r="C698" s="90" t="s">
        <v>1459</v>
      </c>
      <c r="D698" s="90"/>
      <c r="E698" s="91">
        <f>E699</f>
        <v>1609.27</v>
      </c>
      <c r="F698" s="91">
        <f>F699</f>
        <v>1597.99</v>
      </c>
      <c r="G698" s="92">
        <f t="shared" si="30"/>
        <v>0.99299061064954919</v>
      </c>
      <c r="H698" s="92">
        <f t="shared" si="30"/>
        <v>6.2139976511088883E-4</v>
      </c>
      <c r="I698" s="93">
        <v>1597.9892199999999</v>
      </c>
      <c r="J698" s="94">
        <v>0.99298889187160411</v>
      </c>
    </row>
    <row r="699" spans="1:10" ht="25.5" outlineLevel="4" x14ac:dyDescent="0.25">
      <c r="A699" s="89" t="s">
        <v>980</v>
      </c>
      <c r="B699" s="90" t="s">
        <v>1202</v>
      </c>
      <c r="C699" s="90" t="s">
        <v>1459</v>
      </c>
      <c r="D699" s="90" t="s">
        <v>981</v>
      </c>
      <c r="E699" s="91">
        <v>1609.27</v>
      </c>
      <c r="F699" s="91">
        <v>1597.99</v>
      </c>
      <c r="G699" s="92">
        <f t="shared" si="30"/>
        <v>0.99299061064954919</v>
      </c>
      <c r="H699" s="92">
        <f t="shared" si="30"/>
        <v>6.2139976511088883E-4</v>
      </c>
      <c r="I699" s="93">
        <v>1597.9892199999999</v>
      </c>
      <c r="J699" s="94">
        <v>0.99298889187160411</v>
      </c>
    </row>
    <row r="700" spans="1:10" outlineLevel="2" x14ac:dyDescent="0.25">
      <c r="A700" s="89" t="s">
        <v>1460</v>
      </c>
      <c r="B700" s="90"/>
      <c r="C700" s="90" t="s">
        <v>1461</v>
      </c>
      <c r="D700" s="90"/>
      <c r="E700" s="91">
        <f>E701</f>
        <v>2519.6799999999998</v>
      </c>
      <c r="F700" s="91">
        <f>F701</f>
        <v>2506.2600000000002</v>
      </c>
      <c r="G700" s="92">
        <f t="shared" si="30"/>
        <v>0.99467392684785383</v>
      </c>
      <c r="H700" s="92">
        <f t="shared" si="30"/>
        <v>3.968757937515875E-4</v>
      </c>
      <c r="I700" s="93">
        <v>2506.2560600000002</v>
      </c>
      <c r="J700" s="94">
        <v>0.99467315268062029</v>
      </c>
    </row>
    <row r="701" spans="1:10" ht="63.75" outlineLevel="3" x14ac:dyDescent="0.25">
      <c r="A701" s="89" t="s">
        <v>1462</v>
      </c>
      <c r="B701" s="90" t="s">
        <v>1463</v>
      </c>
      <c r="C701" s="90" t="s">
        <v>1461</v>
      </c>
      <c r="D701" s="90"/>
      <c r="E701" s="91">
        <f>E702</f>
        <v>2519.6799999999998</v>
      </c>
      <c r="F701" s="91">
        <f>F702</f>
        <v>2506.2600000000002</v>
      </c>
      <c r="G701" s="92">
        <f t="shared" si="30"/>
        <v>0.99467392684785383</v>
      </c>
      <c r="H701" s="92">
        <f t="shared" si="30"/>
        <v>3.968757937515875E-4</v>
      </c>
      <c r="I701" s="93">
        <v>2506.2560600000002</v>
      </c>
      <c r="J701" s="94">
        <v>0.99467315268062029</v>
      </c>
    </row>
    <row r="702" spans="1:10" ht="25.5" outlineLevel="4" x14ac:dyDescent="0.25">
      <c r="A702" s="89" t="s">
        <v>980</v>
      </c>
      <c r="B702" s="90" t="s">
        <v>1463</v>
      </c>
      <c r="C702" s="90" t="s">
        <v>1461</v>
      </c>
      <c r="D702" s="90" t="s">
        <v>981</v>
      </c>
      <c r="E702" s="91">
        <v>2519.6799999999998</v>
      </c>
      <c r="F702" s="91">
        <v>2506.2600000000002</v>
      </c>
      <c r="G702" s="92">
        <f t="shared" si="30"/>
        <v>0.99467392684785383</v>
      </c>
      <c r="H702" s="92">
        <f t="shared" si="30"/>
        <v>3.968757937515875E-4</v>
      </c>
      <c r="I702" s="93">
        <v>2506.2560600000002</v>
      </c>
      <c r="J702" s="94">
        <v>0.99467315268062029</v>
      </c>
    </row>
    <row r="703" spans="1:10" ht="25.5" outlineLevel="2" x14ac:dyDescent="0.25">
      <c r="A703" s="89" t="s">
        <v>1464</v>
      </c>
      <c r="B703" s="90"/>
      <c r="C703" s="90" t="s">
        <v>1465</v>
      </c>
      <c r="D703" s="90"/>
      <c r="E703" s="91">
        <f>E704+E707</f>
        <v>36230.26</v>
      </c>
      <c r="F703" s="91">
        <f>F704+F707</f>
        <v>35119.67</v>
      </c>
      <c r="G703" s="92">
        <f t="shared" si="30"/>
        <v>0.96934634198043279</v>
      </c>
      <c r="H703" s="92">
        <f t="shared" si="30"/>
        <v>2.7601237197856153E-5</v>
      </c>
      <c r="I703" s="93">
        <v>35119.675130000003</v>
      </c>
      <c r="J703" s="94">
        <v>0.96934640330929978</v>
      </c>
    </row>
    <row r="704" spans="1:10" ht="51" outlineLevel="3" x14ac:dyDescent="0.25">
      <c r="A704" s="89" t="s">
        <v>1456</v>
      </c>
      <c r="B704" s="90" t="s">
        <v>1457</v>
      </c>
      <c r="C704" s="90" t="s">
        <v>1465</v>
      </c>
      <c r="D704" s="90"/>
      <c r="E704" s="91">
        <f>E705+E706</f>
        <v>1601.23</v>
      </c>
      <c r="F704" s="91">
        <f>F705+F706</f>
        <v>1395.3600000000001</v>
      </c>
      <c r="G704" s="92">
        <f t="shared" si="30"/>
        <v>0.87143008811975797</v>
      </c>
      <c r="H704" s="92">
        <f t="shared" si="30"/>
        <v>6.2451990032662383E-4</v>
      </c>
      <c r="I704" s="93">
        <v>1395.3643099999999</v>
      </c>
      <c r="J704" s="94">
        <v>0.87143277980052836</v>
      </c>
    </row>
    <row r="705" spans="1:10" ht="25.5" outlineLevel="4" x14ac:dyDescent="0.25">
      <c r="A705" s="89" t="s">
        <v>980</v>
      </c>
      <c r="B705" s="90" t="s">
        <v>1457</v>
      </c>
      <c r="C705" s="90" t="s">
        <v>1465</v>
      </c>
      <c r="D705" s="90" t="s">
        <v>981</v>
      </c>
      <c r="E705" s="91">
        <v>1455.48</v>
      </c>
      <c r="F705" s="91">
        <v>1381.68</v>
      </c>
      <c r="G705" s="92">
        <f t="shared" si="30"/>
        <v>0.94929507791244128</v>
      </c>
      <c r="H705" s="92">
        <f t="shared" si="30"/>
        <v>6.8705856487206963E-4</v>
      </c>
      <c r="I705" s="93">
        <v>1381.6843100000001</v>
      </c>
      <c r="J705" s="94">
        <v>0.94929803913485589</v>
      </c>
    </row>
    <row r="706" spans="1:10" ht="38.25" outlineLevel="4" x14ac:dyDescent="0.25">
      <c r="A706" s="89" t="s">
        <v>931</v>
      </c>
      <c r="B706" s="90" t="s">
        <v>1457</v>
      </c>
      <c r="C706" s="90" t="s">
        <v>1465</v>
      </c>
      <c r="D706" s="90" t="s">
        <v>932</v>
      </c>
      <c r="E706" s="91">
        <v>145.75</v>
      </c>
      <c r="F706" s="91">
        <v>13.68</v>
      </c>
      <c r="G706" s="92">
        <f t="shared" si="30"/>
        <v>9.3859348198970835E-2</v>
      </c>
      <c r="H706" s="92">
        <f t="shared" si="30"/>
        <v>6.8610634648370496E-3</v>
      </c>
      <c r="I706" s="93">
        <v>13.68</v>
      </c>
      <c r="J706" s="94">
        <v>9.3859348198970835E-2</v>
      </c>
    </row>
    <row r="707" spans="1:10" ht="63.75" outlineLevel="3" x14ac:dyDescent="0.25">
      <c r="A707" s="89" t="s">
        <v>1462</v>
      </c>
      <c r="B707" s="90" t="s">
        <v>1463</v>
      </c>
      <c r="C707" s="90" t="s">
        <v>1465</v>
      </c>
      <c r="D707" s="90"/>
      <c r="E707" s="91">
        <f>E708+E709+E710</f>
        <v>34629.03</v>
      </c>
      <c r="F707" s="91">
        <f>F708+F709+F710</f>
        <v>33724.31</v>
      </c>
      <c r="G707" s="92">
        <f t="shared" si="30"/>
        <v>0.97387394333598132</v>
      </c>
      <c r="H707" s="92">
        <f t="shared" si="30"/>
        <v>2.8877505376269562E-5</v>
      </c>
      <c r="I707" s="93">
        <v>33724.310819999999</v>
      </c>
      <c r="J707" s="94">
        <v>0.97387388264639096</v>
      </c>
    </row>
    <row r="708" spans="1:10" ht="25.5" outlineLevel="4" x14ac:dyDescent="0.25">
      <c r="A708" s="89" t="s">
        <v>980</v>
      </c>
      <c r="B708" s="90" t="s">
        <v>1463</v>
      </c>
      <c r="C708" s="90" t="s">
        <v>1465</v>
      </c>
      <c r="D708" s="90" t="s">
        <v>981</v>
      </c>
      <c r="E708" s="91">
        <v>31820.55</v>
      </c>
      <c r="F708" s="91">
        <v>31590.92</v>
      </c>
      <c r="G708" s="92">
        <f t="shared" si="30"/>
        <v>0.99278359424962792</v>
      </c>
      <c r="H708" s="92">
        <f t="shared" si="30"/>
        <v>3.1426232418987099E-5</v>
      </c>
      <c r="I708" s="93">
        <v>31590.917119999998</v>
      </c>
      <c r="J708" s="94">
        <v>0.99278334774487753</v>
      </c>
    </row>
    <row r="709" spans="1:10" ht="38.25" outlineLevel="4" x14ac:dyDescent="0.25">
      <c r="A709" s="89" t="s">
        <v>931</v>
      </c>
      <c r="B709" s="90" t="s">
        <v>1463</v>
      </c>
      <c r="C709" s="90" t="s">
        <v>1465</v>
      </c>
      <c r="D709" s="90" t="s">
        <v>932</v>
      </c>
      <c r="E709" s="91">
        <v>2735.73</v>
      </c>
      <c r="F709" s="91">
        <v>2060.65</v>
      </c>
      <c r="G709" s="92">
        <f t="shared" si="30"/>
        <v>0.75323588219597692</v>
      </c>
      <c r="H709" s="92">
        <f t="shared" si="30"/>
        <v>3.6553314837356021E-4</v>
      </c>
      <c r="I709" s="93">
        <v>2060.6487499999998</v>
      </c>
      <c r="J709" s="94">
        <v>0.75323459928289782</v>
      </c>
    </row>
    <row r="710" spans="1:10" outlineLevel="4" x14ac:dyDescent="0.25">
      <c r="A710" s="89" t="s">
        <v>1150</v>
      </c>
      <c r="B710" s="90" t="s">
        <v>1463</v>
      </c>
      <c r="C710" s="90" t="s">
        <v>1465</v>
      </c>
      <c r="D710" s="90" t="s">
        <v>1151</v>
      </c>
      <c r="E710" s="91">
        <v>72.75</v>
      </c>
      <c r="F710" s="91">
        <v>72.739999999999995</v>
      </c>
      <c r="G710" s="92">
        <f t="shared" si="30"/>
        <v>0.99986254295532639</v>
      </c>
      <c r="H710" s="92">
        <f t="shared" si="30"/>
        <v>1.3745704467353952E-2</v>
      </c>
      <c r="I710" s="93">
        <v>72.744950000000003</v>
      </c>
      <c r="J710" s="94">
        <v>0.99999931266753728</v>
      </c>
    </row>
    <row r="711" spans="1:10" ht="25.5" outlineLevel="2" x14ac:dyDescent="0.25">
      <c r="A711" s="89" t="s">
        <v>1466</v>
      </c>
      <c r="B711" s="90"/>
      <c r="C711" s="90" t="s">
        <v>1467</v>
      </c>
      <c r="D711" s="90"/>
      <c r="E711" s="91">
        <f>E712+E714+E717+E720+E722</f>
        <v>17999.990000000002</v>
      </c>
      <c r="F711" s="91">
        <f>F712+F714+F717+F720+F722</f>
        <v>13688.06</v>
      </c>
      <c r="G711" s="92">
        <f t="shared" si="30"/>
        <v>0.76044820024900006</v>
      </c>
      <c r="H711" s="92">
        <f t="shared" si="30"/>
        <v>5.5555586419770232E-5</v>
      </c>
      <c r="I711" s="93">
        <v>13688.063</v>
      </c>
      <c r="J711" s="94">
        <v>0.76044794444444441</v>
      </c>
    </row>
    <row r="712" spans="1:10" outlineLevel="3" x14ac:dyDescent="0.25">
      <c r="A712" s="89" t="s">
        <v>1468</v>
      </c>
      <c r="B712" s="90" t="s">
        <v>1469</v>
      </c>
      <c r="C712" s="90" t="s">
        <v>1467</v>
      </c>
      <c r="D712" s="90"/>
      <c r="E712" s="91">
        <f>E713</f>
        <v>4300.74</v>
      </c>
      <c r="F712" s="91">
        <f>F713</f>
        <v>0</v>
      </c>
      <c r="G712" s="92">
        <f t="shared" si="30"/>
        <v>0</v>
      </c>
      <c r="H712" s="92" t="e">
        <f t="shared" si="30"/>
        <v>#DIV/0!</v>
      </c>
      <c r="I712" s="93">
        <v>0</v>
      </c>
      <c r="J712" s="94">
        <v>0</v>
      </c>
    </row>
    <row r="713" spans="1:10" outlineLevel="4" x14ac:dyDescent="0.25">
      <c r="A713" s="89" t="s">
        <v>1470</v>
      </c>
      <c r="B713" s="90" t="s">
        <v>1469</v>
      </c>
      <c r="C713" s="90" t="s">
        <v>1467</v>
      </c>
      <c r="D713" s="90" t="s">
        <v>1471</v>
      </c>
      <c r="E713" s="91">
        <v>4300.74</v>
      </c>
      <c r="F713" s="91">
        <v>0</v>
      </c>
      <c r="G713" s="92">
        <f t="shared" si="30"/>
        <v>0</v>
      </c>
      <c r="H713" s="92" t="e">
        <f t="shared" si="30"/>
        <v>#DIV/0!</v>
      </c>
      <c r="I713" s="93">
        <v>0</v>
      </c>
      <c r="J713" s="94">
        <v>0</v>
      </c>
    </row>
    <row r="714" spans="1:10" outlineLevel="3" x14ac:dyDescent="0.25">
      <c r="A714" s="89" t="s">
        <v>1176</v>
      </c>
      <c r="B714" s="90" t="s">
        <v>1177</v>
      </c>
      <c r="C714" s="90" t="s">
        <v>1467</v>
      </c>
      <c r="D714" s="90"/>
      <c r="E714" s="91">
        <f>E715+E716</f>
        <v>449.1</v>
      </c>
      <c r="F714" s="91">
        <f>F715+F716</f>
        <v>437.90999999999997</v>
      </c>
      <c r="G714" s="92">
        <f t="shared" si="30"/>
        <v>0.97508350033400126</v>
      </c>
      <c r="H714" s="92">
        <f t="shared" si="30"/>
        <v>2.22667557336896E-3</v>
      </c>
      <c r="I714" s="93">
        <v>437.90499999999997</v>
      </c>
      <c r="J714" s="94">
        <v>0.97507236695613453</v>
      </c>
    </row>
    <row r="715" spans="1:10" ht="38.25" outlineLevel="4" x14ac:dyDescent="0.25">
      <c r="A715" s="89" t="s">
        <v>931</v>
      </c>
      <c r="B715" s="90" t="s">
        <v>1177</v>
      </c>
      <c r="C715" s="90" t="s">
        <v>1467</v>
      </c>
      <c r="D715" s="90" t="s">
        <v>932</v>
      </c>
      <c r="E715" s="91">
        <v>89.1</v>
      </c>
      <c r="F715" s="91">
        <v>77.91</v>
      </c>
      <c r="G715" s="92">
        <f t="shared" si="30"/>
        <v>0.87441077441077442</v>
      </c>
      <c r="H715" s="92">
        <f t="shared" si="30"/>
        <v>1.1223344556677891E-2</v>
      </c>
      <c r="I715" s="93">
        <v>77.905000000000001</v>
      </c>
      <c r="J715" s="94">
        <v>0.87435465768799103</v>
      </c>
    </row>
    <row r="716" spans="1:10" ht="25.5" outlineLevel="4" x14ac:dyDescent="0.25">
      <c r="A716" s="89" t="s">
        <v>994</v>
      </c>
      <c r="B716" s="90" t="s">
        <v>1177</v>
      </c>
      <c r="C716" s="90" t="s">
        <v>1467</v>
      </c>
      <c r="D716" s="90" t="s">
        <v>995</v>
      </c>
      <c r="E716" s="91">
        <v>360</v>
      </c>
      <c r="F716" s="91">
        <v>360</v>
      </c>
      <c r="G716" s="92">
        <f t="shared" si="30"/>
        <v>1</v>
      </c>
      <c r="H716" s="92">
        <f t="shared" si="30"/>
        <v>2.7777777777777779E-3</v>
      </c>
      <c r="I716" s="93">
        <v>360</v>
      </c>
      <c r="J716" s="94">
        <v>1</v>
      </c>
    </row>
    <row r="717" spans="1:10" outlineLevel="3" x14ac:dyDescent="0.25">
      <c r="A717" s="89" t="s">
        <v>1278</v>
      </c>
      <c r="B717" s="90" t="s">
        <v>1279</v>
      </c>
      <c r="C717" s="90" t="s">
        <v>1467</v>
      </c>
      <c r="D717" s="90"/>
      <c r="E717" s="91">
        <f>E718+E719</f>
        <v>13015.89</v>
      </c>
      <c r="F717" s="91">
        <f>F718+F719</f>
        <v>13015.89</v>
      </c>
      <c r="G717" s="92">
        <f t="shared" si="30"/>
        <v>1</v>
      </c>
      <c r="H717" s="92">
        <f t="shared" si="30"/>
        <v>7.6829168039988045E-5</v>
      </c>
      <c r="I717" s="93">
        <v>13015.892</v>
      </c>
      <c r="J717" s="94">
        <v>1</v>
      </c>
    </row>
    <row r="718" spans="1:10" ht="38.25" outlineLevel="4" x14ac:dyDescent="0.25">
      <c r="A718" s="89" t="s">
        <v>931</v>
      </c>
      <c r="B718" s="90" t="s">
        <v>1279</v>
      </c>
      <c r="C718" s="90" t="s">
        <v>1467</v>
      </c>
      <c r="D718" s="90" t="s">
        <v>932</v>
      </c>
      <c r="E718" s="91">
        <v>4853.32</v>
      </c>
      <c r="F718" s="91">
        <v>4853.32</v>
      </c>
      <c r="G718" s="92">
        <f t="shared" si="30"/>
        <v>1</v>
      </c>
      <c r="H718" s="92">
        <f t="shared" si="30"/>
        <v>2.0604452210033544E-4</v>
      </c>
      <c r="I718" s="93">
        <v>4853.3200999999999</v>
      </c>
      <c r="J718" s="94">
        <v>1</v>
      </c>
    </row>
    <row r="719" spans="1:10" outlineLevel="4" x14ac:dyDescent="0.25">
      <c r="A719" s="89" t="s">
        <v>889</v>
      </c>
      <c r="B719" s="90" t="s">
        <v>1279</v>
      </c>
      <c r="C719" s="90" t="s">
        <v>1467</v>
      </c>
      <c r="D719" s="90" t="s">
        <v>890</v>
      </c>
      <c r="E719" s="91">
        <v>8162.57</v>
      </c>
      <c r="F719" s="91">
        <v>8162.57</v>
      </c>
      <c r="G719" s="92">
        <f t="shared" si="30"/>
        <v>1</v>
      </c>
      <c r="H719" s="92">
        <f t="shared" si="30"/>
        <v>1.2251043482628632E-4</v>
      </c>
      <c r="I719" s="93">
        <v>8162.5718999999999</v>
      </c>
      <c r="J719" s="94">
        <v>1</v>
      </c>
    </row>
    <row r="720" spans="1:10" outlineLevel="3" x14ac:dyDescent="0.25">
      <c r="A720" s="89" t="s">
        <v>1292</v>
      </c>
      <c r="B720" s="90" t="s">
        <v>1293</v>
      </c>
      <c r="C720" s="90" t="s">
        <v>1467</v>
      </c>
      <c r="D720" s="90"/>
      <c r="E720" s="91">
        <f>E721</f>
        <v>170.04</v>
      </c>
      <c r="F720" s="91">
        <f>F721</f>
        <v>170.04</v>
      </c>
      <c r="G720" s="92">
        <f t="shared" si="30"/>
        <v>1</v>
      </c>
      <c r="H720" s="92">
        <f t="shared" si="30"/>
        <v>5.8809691837214779E-3</v>
      </c>
      <c r="I720" s="93">
        <v>170.042</v>
      </c>
      <c r="J720" s="94">
        <v>1</v>
      </c>
    </row>
    <row r="721" spans="1:10" ht="63.75" outlineLevel="4" x14ac:dyDescent="0.25">
      <c r="A721" s="89" t="s">
        <v>921</v>
      </c>
      <c r="B721" s="90" t="s">
        <v>1293</v>
      </c>
      <c r="C721" s="90" t="s">
        <v>1467</v>
      </c>
      <c r="D721" s="90" t="s">
        <v>922</v>
      </c>
      <c r="E721" s="91">
        <v>170.04</v>
      </c>
      <c r="F721" s="91">
        <v>170.04</v>
      </c>
      <c r="G721" s="92">
        <f t="shared" si="30"/>
        <v>1</v>
      </c>
      <c r="H721" s="92">
        <f t="shared" si="30"/>
        <v>5.8809691837214779E-3</v>
      </c>
      <c r="I721" s="93">
        <v>170.042</v>
      </c>
      <c r="J721" s="94">
        <v>1</v>
      </c>
    </row>
    <row r="722" spans="1:10" outlineLevel="3" x14ac:dyDescent="0.25">
      <c r="A722" s="89" t="s">
        <v>1314</v>
      </c>
      <c r="B722" s="90" t="s">
        <v>1315</v>
      </c>
      <c r="C722" s="90" t="s">
        <v>1467</v>
      </c>
      <c r="D722" s="90"/>
      <c r="E722" s="91">
        <f>E723</f>
        <v>64.22</v>
      </c>
      <c r="F722" s="91">
        <f>F723</f>
        <v>64.22</v>
      </c>
      <c r="G722" s="92">
        <f t="shared" si="30"/>
        <v>1</v>
      </c>
      <c r="H722" s="92">
        <f t="shared" si="30"/>
        <v>1.5571473061351605E-2</v>
      </c>
      <c r="I722" s="93">
        <v>64.224000000000004</v>
      </c>
      <c r="J722" s="94">
        <v>1</v>
      </c>
    </row>
    <row r="723" spans="1:10" ht="38.25" outlineLevel="4" x14ac:dyDescent="0.25">
      <c r="A723" s="89" t="s">
        <v>931</v>
      </c>
      <c r="B723" s="90" t="s">
        <v>1315</v>
      </c>
      <c r="C723" s="90" t="s">
        <v>1467</v>
      </c>
      <c r="D723" s="90" t="s">
        <v>932</v>
      </c>
      <c r="E723" s="91">
        <v>64.22</v>
      </c>
      <c r="F723" s="91">
        <v>64.22</v>
      </c>
      <c r="G723" s="92">
        <f t="shared" si="30"/>
        <v>1</v>
      </c>
      <c r="H723" s="92">
        <f t="shared" si="30"/>
        <v>1.5571473061351605E-2</v>
      </c>
      <c r="I723" s="93">
        <v>64.224000000000004</v>
      </c>
      <c r="J723" s="94">
        <v>1</v>
      </c>
    </row>
    <row r="724" spans="1:10" ht="25.5" outlineLevel="1" x14ac:dyDescent="0.25">
      <c r="A724" s="89" t="s">
        <v>1472</v>
      </c>
      <c r="B724" s="90"/>
      <c r="C724" s="90" t="s">
        <v>1473</v>
      </c>
      <c r="D724" s="90"/>
      <c r="E724" s="91">
        <f>E725+E730+E735+E740+E745+E750+E755</f>
        <v>39873.909999999996</v>
      </c>
      <c r="F724" s="91">
        <f>F725+F730+F735+F740+F745+F750+F755</f>
        <v>38903.24</v>
      </c>
      <c r="G724" s="92">
        <f t="shared" si="30"/>
        <v>0.97565651324387304</v>
      </c>
      <c r="H724" s="92">
        <f t="shared" si="30"/>
        <v>2.5079055452550305E-5</v>
      </c>
      <c r="I724" s="93">
        <v>38903.2451</v>
      </c>
      <c r="J724" s="94">
        <v>0.97565640942997067</v>
      </c>
    </row>
    <row r="725" spans="1:10" ht="38.25" outlineLevel="2" x14ac:dyDescent="0.25">
      <c r="A725" s="89" t="s">
        <v>1474</v>
      </c>
      <c r="B725" s="90"/>
      <c r="C725" s="90" t="s">
        <v>1475</v>
      </c>
      <c r="D725" s="90"/>
      <c r="E725" s="91">
        <f>E726</f>
        <v>2805.63</v>
      </c>
      <c r="F725" s="91">
        <f>F726</f>
        <v>2805.63</v>
      </c>
      <c r="G725" s="92">
        <f t="shared" si="30"/>
        <v>1</v>
      </c>
      <c r="H725" s="92">
        <f t="shared" si="30"/>
        <v>3.564261859190271E-4</v>
      </c>
      <c r="I725" s="93">
        <v>2805.6313700000001</v>
      </c>
      <c r="J725" s="94">
        <v>1</v>
      </c>
    </row>
    <row r="726" spans="1:10" ht="25.5" outlineLevel="3" x14ac:dyDescent="0.25">
      <c r="A726" s="89" t="s">
        <v>1124</v>
      </c>
      <c r="B726" s="90" t="s">
        <v>1125</v>
      </c>
      <c r="C726" s="90" t="s">
        <v>1475</v>
      </c>
      <c r="D726" s="90"/>
      <c r="E726" s="91">
        <f>E727+E728+E729</f>
        <v>2805.63</v>
      </c>
      <c r="F726" s="91">
        <f>F727+F728+F729</f>
        <v>2805.63</v>
      </c>
      <c r="G726" s="92">
        <f t="shared" si="30"/>
        <v>1</v>
      </c>
      <c r="H726" s="92">
        <f t="shared" si="30"/>
        <v>3.564261859190271E-4</v>
      </c>
      <c r="I726" s="93">
        <v>2805.6313700000001</v>
      </c>
      <c r="J726" s="94">
        <v>1</v>
      </c>
    </row>
    <row r="727" spans="1:10" ht="25.5" outlineLevel="4" x14ac:dyDescent="0.25">
      <c r="A727" s="89" t="s">
        <v>1148</v>
      </c>
      <c r="B727" s="90" t="s">
        <v>1125</v>
      </c>
      <c r="C727" s="90" t="s">
        <v>1475</v>
      </c>
      <c r="D727" s="90" t="s">
        <v>1149</v>
      </c>
      <c r="E727" s="91">
        <v>2272.94</v>
      </c>
      <c r="F727" s="91">
        <v>2272.94</v>
      </c>
      <c r="G727" s="92">
        <f t="shared" si="30"/>
        <v>1</v>
      </c>
      <c r="H727" s="92">
        <f t="shared" si="30"/>
        <v>4.3995881985446161E-4</v>
      </c>
      <c r="I727" s="93">
        <v>2272.9437400000002</v>
      </c>
      <c r="J727" s="94">
        <v>1</v>
      </c>
    </row>
    <row r="728" spans="1:10" ht="38.25" outlineLevel="4" x14ac:dyDescent="0.25">
      <c r="A728" s="89" t="s">
        <v>931</v>
      </c>
      <c r="B728" s="90" t="s">
        <v>1125</v>
      </c>
      <c r="C728" s="90" t="s">
        <v>1475</v>
      </c>
      <c r="D728" s="90" t="s">
        <v>932</v>
      </c>
      <c r="E728" s="91">
        <v>532.64</v>
      </c>
      <c r="F728" s="91">
        <v>532.64</v>
      </c>
      <c r="G728" s="92">
        <f t="shared" si="30"/>
        <v>1</v>
      </c>
      <c r="H728" s="92">
        <f t="shared" si="30"/>
        <v>1.8774406728747372E-3</v>
      </c>
      <c r="I728" s="93">
        <v>532.63762999999994</v>
      </c>
      <c r="J728" s="94">
        <v>1</v>
      </c>
    </row>
    <row r="729" spans="1:10" outlineLevel="4" x14ac:dyDescent="0.25">
      <c r="A729" s="89" t="s">
        <v>1150</v>
      </c>
      <c r="B729" s="90" t="s">
        <v>1125</v>
      </c>
      <c r="C729" s="90" t="s">
        <v>1475</v>
      </c>
      <c r="D729" s="90" t="s">
        <v>1151</v>
      </c>
      <c r="E729" s="91">
        <v>0.05</v>
      </c>
      <c r="F729" s="91">
        <v>0.05</v>
      </c>
      <c r="G729" s="92">
        <f t="shared" si="30"/>
        <v>1</v>
      </c>
      <c r="H729" s="92">
        <f t="shared" si="30"/>
        <v>20</v>
      </c>
      <c r="I729" s="93">
        <v>0.05</v>
      </c>
      <c r="J729" s="94">
        <v>1</v>
      </c>
    </row>
    <row r="730" spans="1:10" ht="38.25" outlineLevel="2" x14ac:dyDescent="0.25">
      <c r="A730" s="89" t="s">
        <v>1476</v>
      </c>
      <c r="B730" s="90"/>
      <c r="C730" s="90" t="s">
        <v>1477</v>
      </c>
      <c r="D730" s="90"/>
      <c r="E730" s="91">
        <f>E731</f>
        <v>9186.34</v>
      </c>
      <c r="F730" s="91">
        <f>F731</f>
        <v>8638.24</v>
      </c>
      <c r="G730" s="92">
        <f t="shared" si="30"/>
        <v>0.94033532397015562</v>
      </c>
      <c r="H730" s="92">
        <f t="shared" si="30"/>
        <v>1.0885728157242166E-4</v>
      </c>
      <c r="I730" s="93">
        <v>8638.2388300000002</v>
      </c>
      <c r="J730" s="94">
        <v>0.94033487928401016</v>
      </c>
    </row>
    <row r="731" spans="1:10" ht="25.5" outlineLevel="3" x14ac:dyDescent="0.25">
      <c r="A731" s="89" t="s">
        <v>1420</v>
      </c>
      <c r="B731" s="90" t="s">
        <v>1421</v>
      </c>
      <c r="C731" s="90" t="s">
        <v>1477</v>
      </c>
      <c r="D731" s="90"/>
      <c r="E731" s="91">
        <f>E732+E733+E734</f>
        <v>9186.34</v>
      </c>
      <c r="F731" s="91">
        <f>F732+F733+F734</f>
        <v>8638.24</v>
      </c>
      <c r="G731" s="92">
        <f t="shared" si="30"/>
        <v>0.94033532397015562</v>
      </c>
      <c r="H731" s="92">
        <f t="shared" si="30"/>
        <v>1.0885728157242166E-4</v>
      </c>
      <c r="I731" s="93">
        <v>8638.2388300000002</v>
      </c>
      <c r="J731" s="94">
        <v>0.94033487928401016</v>
      </c>
    </row>
    <row r="732" spans="1:10" ht="25.5" outlineLevel="4" x14ac:dyDescent="0.25">
      <c r="A732" s="89" t="s">
        <v>1148</v>
      </c>
      <c r="B732" s="90" t="s">
        <v>1421</v>
      </c>
      <c r="C732" s="90" t="s">
        <v>1477</v>
      </c>
      <c r="D732" s="90" t="s">
        <v>1149</v>
      </c>
      <c r="E732" s="91">
        <v>8300.7900000000009</v>
      </c>
      <c r="F732" s="91">
        <v>8200.59</v>
      </c>
      <c r="G732" s="92">
        <f t="shared" si="30"/>
        <v>0.98792885978322531</v>
      </c>
      <c r="H732" s="92">
        <f t="shared" si="30"/>
        <v>1.2047046124525495E-4</v>
      </c>
      <c r="I732" s="93">
        <v>8200.5855499999998</v>
      </c>
      <c r="J732" s="94">
        <v>0.98792819277189137</v>
      </c>
    </row>
    <row r="733" spans="1:10" ht="38.25" outlineLevel="4" x14ac:dyDescent="0.25">
      <c r="A733" s="89" t="s">
        <v>931</v>
      </c>
      <c r="B733" s="90" t="s">
        <v>1421</v>
      </c>
      <c r="C733" s="90" t="s">
        <v>1477</v>
      </c>
      <c r="D733" s="90" t="s">
        <v>932</v>
      </c>
      <c r="E733" s="91">
        <v>751.75</v>
      </c>
      <c r="F733" s="91">
        <v>303.85000000000002</v>
      </c>
      <c r="G733" s="92">
        <f t="shared" si="30"/>
        <v>0.40419022281343536</v>
      </c>
      <c r="H733" s="92">
        <f t="shared" si="30"/>
        <v>1.3302294645826406E-3</v>
      </c>
      <c r="I733" s="93">
        <v>303.85237000000001</v>
      </c>
      <c r="J733" s="94">
        <v>0.40419283778804416</v>
      </c>
    </row>
    <row r="734" spans="1:10" outlineLevel="4" x14ac:dyDescent="0.25">
      <c r="A734" s="89" t="s">
        <v>1150</v>
      </c>
      <c r="B734" s="90" t="s">
        <v>1421</v>
      </c>
      <c r="C734" s="90" t="s">
        <v>1477</v>
      </c>
      <c r="D734" s="90" t="s">
        <v>1151</v>
      </c>
      <c r="E734" s="91">
        <v>133.80000000000001</v>
      </c>
      <c r="F734" s="91">
        <v>133.80000000000001</v>
      </c>
      <c r="G734" s="92">
        <f t="shared" si="30"/>
        <v>1</v>
      </c>
      <c r="H734" s="92">
        <f t="shared" si="30"/>
        <v>7.4738415545590429E-3</v>
      </c>
      <c r="I734" s="93">
        <v>133.80090999999999</v>
      </c>
      <c r="J734" s="94">
        <v>0.99999932735928732</v>
      </c>
    </row>
    <row r="735" spans="1:10" ht="51" outlineLevel="2" x14ac:dyDescent="0.25">
      <c r="A735" s="89" t="s">
        <v>1478</v>
      </c>
      <c r="B735" s="90"/>
      <c r="C735" s="90" t="s">
        <v>1479</v>
      </c>
      <c r="D735" s="90"/>
      <c r="E735" s="91">
        <f>E736</f>
        <v>3720.06</v>
      </c>
      <c r="F735" s="91">
        <f>F736</f>
        <v>3564.07</v>
      </c>
      <c r="G735" s="92">
        <f t="shared" si="30"/>
        <v>0.95806788062558135</v>
      </c>
      <c r="H735" s="92">
        <f t="shared" si="30"/>
        <v>2.6881286860964607E-4</v>
      </c>
      <c r="I735" s="93">
        <v>3564.0706799999998</v>
      </c>
      <c r="J735" s="94">
        <v>0.95806703325534182</v>
      </c>
    </row>
    <row r="736" spans="1:10" outlineLevel="3" x14ac:dyDescent="0.25">
      <c r="A736" s="89" t="s">
        <v>1176</v>
      </c>
      <c r="B736" s="90" t="s">
        <v>1177</v>
      </c>
      <c r="C736" s="90" t="s">
        <v>1479</v>
      </c>
      <c r="D736" s="90"/>
      <c r="E736" s="91">
        <f>E737+E738+E739</f>
        <v>3720.06</v>
      </c>
      <c r="F736" s="91">
        <f>F737+F738+F739</f>
        <v>3564.07</v>
      </c>
      <c r="G736" s="92">
        <f t="shared" si="30"/>
        <v>0.95806788062558135</v>
      </c>
      <c r="H736" s="92">
        <f t="shared" si="30"/>
        <v>2.6881286860964607E-4</v>
      </c>
      <c r="I736" s="93">
        <v>3564.0706799999998</v>
      </c>
      <c r="J736" s="94">
        <v>0.95806703325534182</v>
      </c>
    </row>
    <row r="737" spans="1:10" ht="25.5" outlineLevel="4" x14ac:dyDescent="0.25">
      <c r="A737" s="89" t="s">
        <v>1148</v>
      </c>
      <c r="B737" s="90" t="s">
        <v>1177</v>
      </c>
      <c r="C737" s="90" t="s">
        <v>1479</v>
      </c>
      <c r="D737" s="90" t="s">
        <v>1149</v>
      </c>
      <c r="E737" s="91">
        <v>1570.06</v>
      </c>
      <c r="F737" s="91">
        <v>1558.39</v>
      </c>
      <c r="G737" s="92">
        <f t="shared" si="30"/>
        <v>0.99256716303835535</v>
      </c>
      <c r="H737" s="92">
        <f t="shared" si="30"/>
        <v>6.3691833433117211E-4</v>
      </c>
      <c r="I737" s="93">
        <v>1558.39158</v>
      </c>
      <c r="J737" s="94">
        <v>0.99256564063630526</v>
      </c>
    </row>
    <row r="738" spans="1:10" ht="38.25" outlineLevel="4" x14ac:dyDescent="0.25">
      <c r="A738" s="89" t="s">
        <v>931</v>
      </c>
      <c r="B738" s="90" t="s">
        <v>1177</v>
      </c>
      <c r="C738" s="90" t="s">
        <v>1479</v>
      </c>
      <c r="D738" s="90" t="s">
        <v>932</v>
      </c>
      <c r="E738" s="91">
        <v>1835</v>
      </c>
      <c r="F738" s="91">
        <v>1834.62</v>
      </c>
      <c r="G738" s="92">
        <f t="shared" si="30"/>
        <v>0.99979291553133509</v>
      </c>
      <c r="H738" s="92">
        <f t="shared" si="30"/>
        <v>5.4495912806539512E-4</v>
      </c>
      <c r="I738" s="93">
        <v>1834.6175000000001</v>
      </c>
      <c r="J738" s="94">
        <v>0.99979155313351498</v>
      </c>
    </row>
    <row r="739" spans="1:10" outlineLevel="4" x14ac:dyDescent="0.25">
      <c r="A739" s="89" t="s">
        <v>1448</v>
      </c>
      <c r="B739" s="90" t="s">
        <v>1177</v>
      </c>
      <c r="C739" s="90" t="s">
        <v>1479</v>
      </c>
      <c r="D739" s="90" t="s">
        <v>1449</v>
      </c>
      <c r="E739" s="91">
        <v>315</v>
      </c>
      <c r="F739" s="91">
        <v>171.06</v>
      </c>
      <c r="G739" s="92">
        <f t="shared" si="30"/>
        <v>0.543047619047619</v>
      </c>
      <c r="H739" s="92">
        <f t="shared" si="30"/>
        <v>3.1746031746031742E-3</v>
      </c>
      <c r="I739" s="93">
        <v>171.0616</v>
      </c>
      <c r="J739" s="94">
        <v>0.54305269841269843</v>
      </c>
    </row>
    <row r="740" spans="1:10" ht="63.75" outlineLevel="2" x14ac:dyDescent="0.25">
      <c r="A740" s="89" t="s">
        <v>1480</v>
      </c>
      <c r="B740" s="90"/>
      <c r="C740" s="90" t="s">
        <v>1481</v>
      </c>
      <c r="D740" s="90"/>
      <c r="E740" s="91">
        <f>E741</f>
        <v>54.6</v>
      </c>
      <c r="F740" s="91">
        <f>F741</f>
        <v>48.38</v>
      </c>
      <c r="G740" s="92">
        <f t="shared" si="30"/>
        <v>0.88608058608058615</v>
      </c>
      <c r="H740" s="92">
        <f t="shared" si="30"/>
        <v>1.8315018315018316E-2</v>
      </c>
      <c r="I740" s="93">
        <v>48.384189999999997</v>
      </c>
      <c r="J740" s="94">
        <v>0.886157326007326</v>
      </c>
    </row>
    <row r="741" spans="1:10" outlineLevel="3" x14ac:dyDescent="0.25">
      <c r="A741" s="89" t="s">
        <v>1176</v>
      </c>
      <c r="B741" s="90" t="s">
        <v>1177</v>
      </c>
      <c r="C741" s="90" t="s">
        <v>1481</v>
      </c>
      <c r="D741" s="90"/>
      <c r="E741" s="91">
        <f>E742+E743+E744</f>
        <v>54.6</v>
      </c>
      <c r="F741" s="91">
        <f>F742+F743+F744</f>
        <v>48.38</v>
      </c>
      <c r="G741" s="92">
        <f t="shared" si="30"/>
        <v>0.88608058608058615</v>
      </c>
      <c r="H741" s="92">
        <f t="shared" si="30"/>
        <v>1.8315018315018316E-2</v>
      </c>
      <c r="I741" s="93">
        <v>48.384189999999997</v>
      </c>
      <c r="J741" s="94">
        <v>0.886157326007326</v>
      </c>
    </row>
    <row r="742" spans="1:10" ht="25.5" outlineLevel="4" x14ac:dyDescent="0.25">
      <c r="A742" s="89" t="s">
        <v>1148</v>
      </c>
      <c r="B742" s="90" t="s">
        <v>1177</v>
      </c>
      <c r="C742" s="90" t="s">
        <v>1481</v>
      </c>
      <c r="D742" s="90" t="s">
        <v>1149</v>
      </c>
      <c r="E742" s="91"/>
      <c r="F742" s="91"/>
      <c r="G742" s="92" t="e">
        <f t="shared" si="30"/>
        <v>#DIV/0!</v>
      </c>
      <c r="H742" s="92" t="e">
        <f t="shared" si="30"/>
        <v>#DIV/0!</v>
      </c>
      <c r="I742" s="93">
        <v>0</v>
      </c>
      <c r="J742" s="94">
        <v>0</v>
      </c>
    </row>
    <row r="743" spans="1:10" ht="25.5" outlineLevel="4" x14ac:dyDescent="0.25">
      <c r="A743" s="89" t="s">
        <v>980</v>
      </c>
      <c r="B743" s="90" t="s">
        <v>1177</v>
      </c>
      <c r="C743" s="90" t="s">
        <v>1481</v>
      </c>
      <c r="D743" s="90" t="s">
        <v>981</v>
      </c>
      <c r="E743" s="91">
        <v>49.6</v>
      </c>
      <c r="F743" s="91">
        <v>47.77</v>
      </c>
      <c r="G743" s="92">
        <f t="shared" si="30"/>
        <v>0.96310483870967745</v>
      </c>
      <c r="H743" s="92">
        <f t="shared" si="30"/>
        <v>2.0161290322580645E-2</v>
      </c>
      <c r="I743" s="93">
        <v>47.765410000000003</v>
      </c>
      <c r="J743" s="94">
        <v>0.96301229838709679</v>
      </c>
    </row>
    <row r="744" spans="1:10" ht="38.25" outlineLevel="4" x14ac:dyDescent="0.25">
      <c r="A744" s="89" t="s">
        <v>931</v>
      </c>
      <c r="B744" s="90" t="s">
        <v>1177</v>
      </c>
      <c r="C744" s="90" t="s">
        <v>1481</v>
      </c>
      <c r="D744" s="90" t="s">
        <v>932</v>
      </c>
      <c r="E744" s="91">
        <v>5</v>
      </c>
      <c r="F744" s="91">
        <v>0.61</v>
      </c>
      <c r="G744" s="92">
        <f t="shared" ref="G744:H781" si="31">F744/E744</f>
        <v>0.122</v>
      </c>
      <c r="H744" s="92">
        <f t="shared" si="31"/>
        <v>0.2</v>
      </c>
      <c r="I744" s="93">
        <v>0.61878</v>
      </c>
      <c r="J744" s="94">
        <v>0.123756</v>
      </c>
    </row>
    <row r="745" spans="1:10" ht="38.25" outlineLevel="2" x14ac:dyDescent="0.25">
      <c r="A745" s="89" t="s">
        <v>1482</v>
      </c>
      <c r="B745" s="90"/>
      <c r="C745" s="90" t="s">
        <v>1483</v>
      </c>
      <c r="D745" s="90"/>
      <c r="E745" s="91">
        <f>E746</f>
        <v>17359.909999999996</v>
      </c>
      <c r="F745" s="91">
        <f>F746</f>
        <v>17108.089999999997</v>
      </c>
      <c r="G745" s="92">
        <f t="shared" si="31"/>
        <v>0.98549416442827187</v>
      </c>
      <c r="H745" s="92">
        <f t="shared" si="31"/>
        <v>5.7603985274117221E-5</v>
      </c>
      <c r="I745" s="93">
        <v>17108.091230000002</v>
      </c>
      <c r="J745" s="94">
        <v>0.9854942920495724</v>
      </c>
    </row>
    <row r="746" spans="1:10" outlineLevel="3" x14ac:dyDescent="0.25">
      <c r="A746" s="89" t="s">
        <v>1176</v>
      </c>
      <c r="B746" s="90" t="s">
        <v>1177</v>
      </c>
      <c r="C746" s="90" t="s">
        <v>1483</v>
      </c>
      <c r="D746" s="90"/>
      <c r="E746" s="91">
        <f>E747+E748+E749</f>
        <v>17359.909999999996</v>
      </c>
      <c r="F746" s="91">
        <f>F747+F748+F749</f>
        <v>17108.089999999997</v>
      </c>
      <c r="G746" s="92">
        <f t="shared" si="31"/>
        <v>0.98549416442827187</v>
      </c>
      <c r="H746" s="92">
        <f t="shared" si="31"/>
        <v>5.7603985274117221E-5</v>
      </c>
      <c r="I746" s="93">
        <v>17108.091230000002</v>
      </c>
      <c r="J746" s="94">
        <v>0.9854942920495724</v>
      </c>
    </row>
    <row r="747" spans="1:10" ht="25.5" outlineLevel="4" x14ac:dyDescent="0.25">
      <c r="A747" s="89" t="s">
        <v>1148</v>
      </c>
      <c r="B747" s="90" t="s">
        <v>1177</v>
      </c>
      <c r="C747" s="90" t="s">
        <v>1483</v>
      </c>
      <c r="D747" s="90" t="s">
        <v>1149</v>
      </c>
      <c r="E747" s="91">
        <v>10911.58</v>
      </c>
      <c r="F747" s="91">
        <v>10911.13</v>
      </c>
      <c r="G747" s="92">
        <f t="shared" si="31"/>
        <v>0.99995875940972789</v>
      </c>
      <c r="H747" s="92">
        <f t="shared" si="31"/>
        <v>9.16457561599695E-5</v>
      </c>
      <c r="I747" s="93">
        <v>10911.127899999999</v>
      </c>
      <c r="J747" s="94">
        <v>0.99995865859560751</v>
      </c>
    </row>
    <row r="748" spans="1:10" ht="38.25" outlineLevel="4" x14ac:dyDescent="0.25">
      <c r="A748" s="89" t="s">
        <v>931</v>
      </c>
      <c r="B748" s="90" t="s">
        <v>1177</v>
      </c>
      <c r="C748" s="90" t="s">
        <v>1483</v>
      </c>
      <c r="D748" s="90" t="s">
        <v>932</v>
      </c>
      <c r="E748" s="91">
        <v>6384.73</v>
      </c>
      <c r="F748" s="91">
        <v>6133.36</v>
      </c>
      <c r="G748" s="92">
        <f t="shared" si="31"/>
        <v>0.96062950195231434</v>
      </c>
      <c r="H748" s="92">
        <f t="shared" si="31"/>
        <v>1.5662369434572802E-4</v>
      </c>
      <c r="I748" s="93">
        <v>6133.3633300000001</v>
      </c>
      <c r="J748" s="94">
        <v>0.96063002350921656</v>
      </c>
    </row>
    <row r="749" spans="1:10" outlineLevel="4" x14ac:dyDescent="0.25">
      <c r="A749" s="89" t="s">
        <v>1150</v>
      </c>
      <c r="B749" s="90" t="s">
        <v>1177</v>
      </c>
      <c r="C749" s="90" t="s">
        <v>1483</v>
      </c>
      <c r="D749" s="90" t="s">
        <v>1151</v>
      </c>
      <c r="E749" s="91">
        <v>63.6</v>
      </c>
      <c r="F749" s="91">
        <v>63.6</v>
      </c>
      <c r="G749" s="92">
        <f t="shared" si="31"/>
        <v>1</v>
      </c>
      <c r="H749" s="92">
        <f t="shared" si="31"/>
        <v>1.5723270440251572E-2</v>
      </c>
      <c r="I749" s="93">
        <v>63.6</v>
      </c>
      <c r="J749" s="94">
        <v>1</v>
      </c>
    </row>
    <row r="750" spans="1:10" ht="51" outlineLevel="2" x14ac:dyDescent="0.25">
      <c r="A750" s="89" t="s">
        <v>1484</v>
      </c>
      <c r="B750" s="90"/>
      <c r="C750" s="90" t="s">
        <v>1485</v>
      </c>
      <c r="D750" s="90"/>
      <c r="E750" s="91">
        <f>E751</f>
        <v>4804.97</v>
      </c>
      <c r="F750" s="91">
        <f>F751</f>
        <v>4796.58</v>
      </c>
      <c r="G750" s="92">
        <f t="shared" si="31"/>
        <v>0.99825389128340025</v>
      </c>
      <c r="H750" s="92">
        <f t="shared" si="31"/>
        <v>2.0811784464835369E-4</v>
      </c>
      <c r="I750" s="93">
        <v>4796.57521</v>
      </c>
      <c r="J750" s="94">
        <v>0.99825247889061586</v>
      </c>
    </row>
    <row r="751" spans="1:10" outlineLevel="3" x14ac:dyDescent="0.25">
      <c r="A751" s="89" t="s">
        <v>1176</v>
      </c>
      <c r="B751" s="90" t="s">
        <v>1177</v>
      </c>
      <c r="C751" s="90" t="s">
        <v>1485</v>
      </c>
      <c r="D751" s="90"/>
      <c r="E751" s="91">
        <f>E752+E753+E754</f>
        <v>4804.97</v>
      </c>
      <c r="F751" s="91">
        <f>F752+F753+F754</f>
        <v>4796.58</v>
      </c>
      <c r="G751" s="92">
        <f t="shared" si="31"/>
        <v>0.99825389128340025</v>
      </c>
      <c r="H751" s="92">
        <f t="shared" si="31"/>
        <v>2.0811784464835369E-4</v>
      </c>
      <c r="I751" s="93">
        <v>4796.57521</v>
      </c>
      <c r="J751" s="94">
        <v>0.99825247889061586</v>
      </c>
    </row>
    <row r="752" spans="1:10" ht="25.5" outlineLevel="4" x14ac:dyDescent="0.25">
      <c r="A752" s="89" t="s">
        <v>1148</v>
      </c>
      <c r="B752" s="90" t="s">
        <v>1177</v>
      </c>
      <c r="C752" s="90" t="s">
        <v>1485</v>
      </c>
      <c r="D752" s="90" t="s">
        <v>1149</v>
      </c>
      <c r="E752" s="91">
        <v>2989.22</v>
      </c>
      <c r="F752" s="91">
        <v>2988.19</v>
      </c>
      <c r="G752" s="92">
        <f t="shared" si="31"/>
        <v>0.99965542850643319</v>
      </c>
      <c r="H752" s="92">
        <f t="shared" si="31"/>
        <v>3.3453543064745987E-4</v>
      </c>
      <c r="I752" s="93">
        <v>2988.1913500000001</v>
      </c>
      <c r="J752" s="94">
        <v>0.99965588012926454</v>
      </c>
    </row>
    <row r="753" spans="1:10" ht="38.25" outlineLevel="4" x14ac:dyDescent="0.25">
      <c r="A753" s="89" t="s">
        <v>931</v>
      </c>
      <c r="B753" s="90" t="s">
        <v>1177</v>
      </c>
      <c r="C753" s="90" t="s">
        <v>1485</v>
      </c>
      <c r="D753" s="90" t="s">
        <v>932</v>
      </c>
      <c r="E753" s="91">
        <v>1815.65</v>
      </c>
      <c r="F753" s="91">
        <v>1808.3</v>
      </c>
      <c r="G753" s="92">
        <f t="shared" si="31"/>
        <v>0.99595186296918448</v>
      </c>
      <c r="H753" s="92">
        <f t="shared" si="31"/>
        <v>5.5076694296808302E-4</v>
      </c>
      <c r="I753" s="93">
        <v>1808.2979600000001</v>
      </c>
      <c r="J753" s="94">
        <v>0.99594964233234118</v>
      </c>
    </row>
    <row r="754" spans="1:10" outlineLevel="4" x14ac:dyDescent="0.25">
      <c r="A754" s="89" t="s">
        <v>1150</v>
      </c>
      <c r="B754" s="90" t="s">
        <v>1177</v>
      </c>
      <c r="C754" s="90" t="s">
        <v>1485</v>
      </c>
      <c r="D754" s="90" t="s">
        <v>1151</v>
      </c>
      <c r="E754" s="91">
        <v>0.1</v>
      </c>
      <c r="F754" s="91">
        <v>0.09</v>
      </c>
      <c r="G754" s="92">
        <f t="shared" si="31"/>
        <v>0.89999999999999991</v>
      </c>
      <c r="H754" s="92">
        <f t="shared" si="31"/>
        <v>10</v>
      </c>
      <c r="I754" s="93">
        <v>8.5900000000000004E-2</v>
      </c>
      <c r="J754" s="94">
        <v>0.85899999999999999</v>
      </c>
    </row>
    <row r="755" spans="1:10" ht="25.5" outlineLevel="2" x14ac:dyDescent="0.25">
      <c r="A755" s="89" t="s">
        <v>1486</v>
      </c>
      <c r="B755" s="90"/>
      <c r="C755" s="90" t="s">
        <v>1487</v>
      </c>
      <c r="D755" s="90"/>
      <c r="E755" s="91">
        <f>E756</f>
        <v>1942.4</v>
      </c>
      <c r="F755" s="91">
        <f>F756</f>
        <v>1942.2500000000002</v>
      </c>
      <c r="G755" s="92">
        <f t="shared" si="31"/>
        <v>0.99992277594728174</v>
      </c>
      <c r="H755" s="92">
        <f t="shared" si="31"/>
        <v>5.1482701812191102E-4</v>
      </c>
      <c r="I755" s="93">
        <v>1942.25359</v>
      </c>
      <c r="J755" s="94">
        <v>0.99992462417627681</v>
      </c>
    </row>
    <row r="756" spans="1:10" outlineLevel="3" x14ac:dyDescent="0.25">
      <c r="A756" s="89" t="s">
        <v>1176</v>
      </c>
      <c r="B756" s="90" t="s">
        <v>1177</v>
      </c>
      <c r="C756" s="90" t="s">
        <v>1487</v>
      </c>
      <c r="D756" s="90"/>
      <c r="E756" s="91">
        <f>E757+E758+E759</f>
        <v>1942.4</v>
      </c>
      <c r="F756" s="91">
        <f>F757+F758+F759</f>
        <v>1942.2500000000002</v>
      </c>
      <c r="G756" s="92">
        <f t="shared" si="31"/>
        <v>0.99992277594728174</v>
      </c>
      <c r="H756" s="92">
        <f t="shared" si="31"/>
        <v>5.1482701812191102E-4</v>
      </c>
      <c r="I756" s="93">
        <v>1942.25359</v>
      </c>
      <c r="J756" s="94">
        <v>0.99992462417627681</v>
      </c>
    </row>
    <row r="757" spans="1:10" ht="25.5" outlineLevel="4" x14ac:dyDescent="0.25">
      <c r="A757" s="89" t="s">
        <v>1148</v>
      </c>
      <c r="B757" s="90" t="s">
        <v>1177</v>
      </c>
      <c r="C757" s="90" t="s">
        <v>1487</v>
      </c>
      <c r="D757" s="90" t="s">
        <v>1149</v>
      </c>
      <c r="E757" s="91">
        <v>1569.2</v>
      </c>
      <c r="F757" s="91">
        <v>1569.14</v>
      </c>
      <c r="G757" s="92">
        <f t="shared" si="31"/>
        <v>0.99996176395615599</v>
      </c>
      <c r="H757" s="92">
        <f t="shared" si="31"/>
        <v>6.3726739739994895E-4</v>
      </c>
      <c r="I757" s="93">
        <v>1569.13662</v>
      </c>
      <c r="J757" s="94">
        <v>0.99996215896548291</v>
      </c>
    </row>
    <row r="758" spans="1:10" ht="38.25" outlineLevel="4" x14ac:dyDescent="0.25">
      <c r="A758" s="89" t="s">
        <v>931</v>
      </c>
      <c r="B758" s="90" t="s">
        <v>1177</v>
      </c>
      <c r="C758" s="90" t="s">
        <v>1487</v>
      </c>
      <c r="D758" s="90" t="s">
        <v>932</v>
      </c>
      <c r="E758" s="91">
        <v>372.72</v>
      </c>
      <c r="F758" s="91">
        <v>372.69</v>
      </c>
      <c r="G758" s="92">
        <f t="shared" si="31"/>
        <v>0.9999195106245975</v>
      </c>
      <c r="H758" s="92">
        <f t="shared" si="31"/>
        <v>2.6829791800815623E-3</v>
      </c>
      <c r="I758" s="93">
        <v>372.69297</v>
      </c>
      <c r="J758" s="94">
        <v>0.99991674804949504</v>
      </c>
    </row>
    <row r="759" spans="1:10" outlineLevel="4" x14ac:dyDescent="0.25">
      <c r="A759" s="89" t="s">
        <v>1150</v>
      </c>
      <c r="B759" s="90" t="s">
        <v>1177</v>
      </c>
      <c r="C759" s="90" t="s">
        <v>1487</v>
      </c>
      <c r="D759" s="90" t="s">
        <v>1151</v>
      </c>
      <c r="E759" s="91">
        <v>0.48</v>
      </c>
      <c r="F759" s="91">
        <v>0.42</v>
      </c>
      <c r="G759" s="92">
        <f t="shared" si="31"/>
        <v>0.875</v>
      </c>
      <c r="H759" s="92">
        <f t="shared" si="31"/>
        <v>2.0833333333333335</v>
      </c>
      <c r="I759" s="93">
        <v>0.42399999999999999</v>
      </c>
      <c r="J759" s="94">
        <v>0.8833333333333333</v>
      </c>
    </row>
    <row r="760" spans="1:10" ht="38.25" outlineLevel="1" x14ac:dyDescent="0.25">
      <c r="A760" s="89" t="s">
        <v>1488</v>
      </c>
      <c r="B760" s="90"/>
      <c r="C760" s="90" t="s">
        <v>1489</v>
      </c>
      <c r="D760" s="90"/>
      <c r="E760" s="91">
        <f>E761+E764+E767+E770+E773+E776+E779</f>
        <v>5430.5</v>
      </c>
      <c r="F760" s="91">
        <f>F761+F764+F767+F770+F773+F776+F779</f>
        <v>5010.7299999999996</v>
      </c>
      <c r="G760" s="92">
        <f t="shared" si="31"/>
        <v>0.92270140871006345</v>
      </c>
      <c r="H760" s="92">
        <f t="shared" si="31"/>
        <v>1.8414510634379893E-4</v>
      </c>
      <c r="I760" s="93">
        <v>5010.7322999999997</v>
      </c>
      <c r="J760" s="94">
        <v>0.92270200215486642</v>
      </c>
    </row>
    <row r="761" spans="1:10" ht="51" outlineLevel="2" x14ac:dyDescent="0.25">
      <c r="A761" s="89" t="s">
        <v>1490</v>
      </c>
      <c r="B761" s="90"/>
      <c r="C761" s="90" t="s">
        <v>1491</v>
      </c>
      <c r="D761" s="90"/>
      <c r="E761" s="91">
        <f>E762</f>
        <v>10.9</v>
      </c>
      <c r="F761" s="91">
        <f>F762</f>
        <v>9.6</v>
      </c>
      <c r="G761" s="92">
        <f t="shared" si="31"/>
        <v>0.88073394495412838</v>
      </c>
      <c r="H761" s="92">
        <f t="shared" si="31"/>
        <v>9.1743119266055037E-2</v>
      </c>
      <c r="I761" s="93">
        <v>9.6</v>
      </c>
      <c r="J761" s="94">
        <v>0.88073394495412849</v>
      </c>
    </row>
    <row r="762" spans="1:10" outlineLevel="3" x14ac:dyDescent="0.25">
      <c r="A762" s="89" t="s">
        <v>1492</v>
      </c>
      <c r="B762" s="90" t="s">
        <v>1493</v>
      </c>
      <c r="C762" s="90" t="s">
        <v>1491</v>
      </c>
      <c r="D762" s="90"/>
      <c r="E762" s="91">
        <f>E763</f>
        <v>10.9</v>
      </c>
      <c r="F762" s="91">
        <f>F763</f>
        <v>9.6</v>
      </c>
      <c r="G762" s="92">
        <f t="shared" si="31"/>
        <v>0.88073394495412838</v>
      </c>
      <c r="H762" s="92">
        <f t="shared" si="31"/>
        <v>9.1743119266055037E-2</v>
      </c>
      <c r="I762" s="93">
        <v>9.6</v>
      </c>
      <c r="J762" s="94">
        <v>0.88073394495412849</v>
      </c>
    </row>
    <row r="763" spans="1:10" ht="38.25" outlineLevel="4" x14ac:dyDescent="0.25">
      <c r="A763" s="89" t="s">
        <v>931</v>
      </c>
      <c r="B763" s="90" t="s">
        <v>1493</v>
      </c>
      <c r="C763" s="90" t="s">
        <v>1491</v>
      </c>
      <c r="D763" s="90" t="s">
        <v>932</v>
      </c>
      <c r="E763" s="91">
        <v>10.9</v>
      </c>
      <c r="F763" s="91">
        <v>9.6</v>
      </c>
      <c r="G763" s="92">
        <f t="shared" si="31"/>
        <v>0.88073394495412838</v>
      </c>
      <c r="H763" s="92">
        <f t="shared" si="31"/>
        <v>9.1743119266055037E-2</v>
      </c>
      <c r="I763" s="93">
        <v>9.6</v>
      </c>
      <c r="J763" s="94">
        <v>0.88073394495412849</v>
      </c>
    </row>
    <row r="764" spans="1:10" ht="25.5" outlineLevel="2" x14ac:dyDescent="0.25">
      <c r="A764" s="89" t="s">
        <v>1494</v>
      </c>
      <c r="B764" s="90"/>
      <c r="C764" s="90" t="s">
        <v>1495</v>
      </c>
      <c r="D764" s="90"/>
      <c r="E764" s="91">
        <f>E765</f>
        <v>618.46</v>
      </c>
      <c r="F764" s="91">
        <f>F765</f>
        <v>199.99</v>
      </c>
      <c r="G764" s="92">
        <f t="shared" si="31"/>
        <v>0.32336771982019857</v>
      </c>
      <c r="H764" s="92">
        <f t="shared" si="31"/>
        <v>1.6169194450732464E-3</v>
      </c>
      <c r="I764" s="93">
        <v>199.99029999999999</v>
      </c>
      <c r="J764" s="94">
        <v>0.32336977348465618</v>
      </c>
    </row>
    <row r="765" spans="1:10" outlineLevel="3" x14ac:dyDescent="0.25">
      <c r="A765" s="89" t="s">
        <v>1176</v>
      </c>
      <c r="B765" s="90" t="s">
        <v>1177</v>
      </c>
      <c r="C765" s="90" t="s">
        <v>1495</v>
      </c>
      <c r="D765" s="90"/>
      <c r="E765" s="91">
        <f>E766</f>
        <v>618.46</v>
      </c>
      <c r="F765" s="91">
        <f>F766</f>
        <v>199.99</v>
      </c>
      <c r="G765" s="92">
        <f t="shared" si="31"/>
        <v>0.32336771982019857</v>
      </c>
      <c r="H765" s="92">
        <f t="shared" si="31"/>
        <v>1.6169194450732464E-3</v>
      </c>
      <c r="I765" s="93">
        <v>199.99029999999999</v>
      </c>
      <c r="J765" s="94">
        <v>0.32336977348465618</v>
      </c>
    </row>
    <row r="766" spans="1:10" ht="38.25" outlineLevel="4" x14ac:dyDescent="0.25">
      <c r="A766" s="89" t="s">
        <v>931</v>
      </c>
      <c r="B766" s="90" t="s">
        <v>1177</v>
      </c>
      <c r="C766" s="90" t="s">
        <v>1495</v>
      </c>
      <c r="D766" s="90" t="s">
        <v>932</v>
      </c>
      <c r="E766" s="91">
        <v>618.46</v>
      </c>
      <c r="F766" s="91">
        <v>199.99</v>
      </c>
      <c r="G766" s="92">
        <f t="shared" si="31"/>
        <v>0.32336771982019857</v>
      </c>
      <c r="H766" s="92">
        <f t="shared" si="31"/>
        <v>1.6169194450732464E-3</v>
      </c>
      <c r="I766" s="93">
        <v>199.99029999999999</v>
      </c>
      <c r="J766" s="94">
        <v>0.32336977348465618</v>
      </c>
    </row>
    <row r="767" spans="1:10" ht="102" outlineLevel="2" x14ac:dyDescent="0.25">
      <c r="A767" s="89" t="s">
        <v>1496</v>
      </c>
      <c r="B767" s="90"/>
      <c r="C767" s="90" t="s">
        <v>1497</v>
      </c>
      <c r="D767" s="90"/>
      <c r="E767" s="91">
        <f>E768</f>
        <v>21.6</v>
      </c>
      <c r="F767" s="91">
        <f>F768</f>
        <v>21.6</v>
      </c>
      <c r="G767" s="92">
        <f t="shared" si="31"/>
        <v>1</v>
      </c>
      <c r="H767" s="92">
        <f t="shared" si="31"/>
        <v>4.6296296296296294E-2</v>
      </c>
      <c r="I767" s="93">
        <v>21.6</v>
      </c>
      <c r="J767" s="94">
        <v>1</v>
      </c>
    </row>
    <row r="768" spans="1:10" outlineLevel="3" x14ac:dyDescent="0.25">
      <c r="A768" s="89" t="s">
        <v>1498</v>
      </c>
      <c r="B768" s="90" t="s">
        <v>1499</v>
      </c>
      <c r="C768" s="90" t="s">
        <v>1497</v>
      </c>
      <c r="D768" s="90"/>
      <c r="E768" s="91">
        <f>E769</f>
        <v>21.6</v>
      </c>
      <c r="F768" s="91">
        <f>F769</f>
        <v>21.6</v>
      </c>
      <c r="G768" s="92">
        <f t="shared" si="31"/>
        <v>1</v>
      </c>
      <c r="H768" s="92">
        <f t="shared" si="31"/>
        <v>4.6296296296296294E-2</v>
      </c>
      <c r="I768" s="93">
        <v>21.6</v>
      </c>
      <c r="J768" s="94">
        <v>1</v>
      </c>
    </row>
    <row r="769" spans="1:10" ht="25.5" outlineLevel="4" x14ac:dyDescent="0.25">
      <c r="A769" s="89" t="s">
        <v>980</v>
      </c>
      <c r="B769" s="90" t="s">
        <v>1499</v>
      </c>
      <c r="C769" s="90" t="s">
        <v>1497</v>
      </c>
      <c r="D769" s="90" t="s">
        <v>981</v>
      </c>
      <c r="E769" s="91">
        <v>21.6</v>
      </c>
      <c r="F769" s="91">
        <v>21.6</v>
      </c>
      <c r="G769" s="92">
        <f t="shared" si="31"/>
        <v>1</v>
      </c>
      <c r="H769" s="92">
        <f t="shared" si="31"/>
        <v>4.6296296296296294E-2</v>
      </c>
      <c r="I769" s="93">
        <v>21.6</v>
      </c>
      <c r="J769" s="94">
        <v>1</v>
      </c>
    </row>
    <row r="770" spans="1:10" ht="38.25" outlineLevel="2" x14ac:dyDescent="0.25">
      <c r="A770" s="89" t="s">
        <v>1500</v>
      </c>
      <c r="B770" s="90"/>
      <c r="C770" s="90" t="s">
        <v>1501</v>
      </c>
      <c r="D770" s="90"/>
      <c r="E770" s="91">
        <f>E771</f>
        <v>0.28000000000000003</v>
      </c>
      <c r="F770" s="91">
        <f>F771</f>
        <v>0.28000000000000003</v>
      </c>
      <c r="G770" s="92">
        <f t="shared" si="31"/>
        <v>1</v>
      </c>
      <c r="H770" s="92">
        <f t="shared" si="31"/>
        <v>3.5714285714285712</v>
      </c>
      <c r="I770" s="93">
        <v>0.28199999999999997</v>
      </c>
      <c r="J770" s="94">
        <v>1</v>
      </c>
    </row>
    <row r="771" spans="1:10" outlineLevel="3" x14ac:dyDescent="0.25">
      <c r="A771" s="89" t="s">
        <v>1176</v>
      </c>
      <c r="B771" s="90" t="s">
        <v>1177</v>
      </c>
      <c r="C771" s="90" t="s">
        <v>1501</v>
      </c>
      <c r="D771" s="90"/>
      <c r="E771" s="91">
        <f>E772</f>
        <v>0.28000000000000003</v>
      </c>
      <c r="F771" s="91">
        <f>F772</f>
        <v>0.28000000000000003</v>
      </c>
      <c r="G771" s="92">
        <f t="shared" si="31"/>
        <v>1</v>
      </c>
      <c r="H771" s="92">
        <f t="shared" si="31"/>
        <v>3.5714285714285712</v>
      </c>
      <c r="I771" s="93">
        <v>0.28199999999999997</v>
      </c>
      <c r="J771" s="94">
        <v>1</v>
      </c>
    </row>
    <row r="772" spans="1:10" ht="38.25" outlineLevel="4" x14ac:dyDescent="0.25">
      <c r="A772" s="89" t="s">
        <v>931</v>
      </c>
      <c r="B772" s="90" t="s">
        <v>1177</v>
      </c>
      <c r="C772" s="90" t="s">
        <v>1501</v>
      </c>
      <c r="D772" s="90" t="s">
        <v>932</v>
      </c>
      <c r="E772" s="91">
        <v>0.28000000000000003</v>
      </c>
      <c r="F772" s="91">
        <v>0.28000000000000003</v>
      </c>
      <c r="G772" s="92">
        <f t="shared" si="31"/>
        <v>1</v>
      </c>
      <c r="H772" s="92">
        <f t="shared" si="31"/>
        <v>3.5714285714285712</v>
      </c>
      <c r="I772" s="93">
        <v>0.28199999999999997</v>
      </c>
      <c r="J772" s="94">
        <v>1</v>
      </c>
    </row>
    <row r="773" spans="1:10" ht="25.5" outlineLevel="2" x14ac:dyDescent="0.25">
      <c r="A773" s="89" t="s">
        <v>1502</v>
      </c>
      <c r="B773" s="90"/>
      <c r="C773" s="90" t="s">
        <v>1503</v>
      </c>
      <c r="D773" s="90"/>
      <c r="E773" s="91">
        <f>E774</f>
        <v>3882.36</v>
      </c>
      <c r="F773" s="91">
        <f>F774</f>
        <v>3882.36</v>
      </c>
      <c r="G773" s="92">
        <f t="shared" si="31"/>
        <v>1</v>
      </c>
      <c r="H773" s="92">
        <f t="shared" si="31"/>
        <v>2.575752892570498E-4</v>
      </c>
      <c r="I773" s="93">
        <v>3882.36</v>
      </c>
      <c r="J773" s="94">
        <v>1</v>
      </c>
    </row>
    <row r="774" spans="1:10" outlineLevel="3" x14ac:dyDescent="0.25">
      <c r="A774" s="89" t="s">
        <v>1504</v>
      </c>
      <c r="B774" s="90" t="s">
        <v>1505</v>
      </c>
      <c r="C774" s="90" t="s">
        <v>1503</v>
      </c>
      <c r="D774" s="90"/>
      <c r="E774" s="91">
        <f>E775</f>
        <v>3882.36</v>
      </c>
      <c r="F774" s="91">
        <f>F775</f>
        <v>3882.36</v>
      </c>
      <c r="G774" s="92">
        <f t="shared" si="31"/>
        <v>1</v>
      </c>
      <c r="H774" s="92">
        <f t="shared" si="31"/>
        <v>2.575752892570498E-4</v>
      </c>
      <c r="I774" s="93">
        <v>3882.36</v>
      </c>
      <c r="J774" s="94">
        <v>1</v>
      </c>
    </row>
    <row r="775" spans="1:10" ht="63.75" outlineLevel="4" x14ac:dyDescent="0.25">
      <c r="A775" s="89" t="s">
        <v>921</v>
      </c>
      <c r="B775" s="90" t="s">
        <v>1505</v>
      </c>
      <c r="C775" s="90" t="s">
        <v>1503</v>
      </c>
      <c r="D775" s="90" t="s">
        <v>922</v>
      </c>
      <c r="E775" s="91">
        <v>3882.36</v>
      </c>
      <c r="F775" s="91">
        <v>3882.36</v>
      </c>
      <c r="G775" s="92">
        <f t="shared" si="31"/>
        <v>1</v>
      </c>
      <c r="H775" s="92">
        <f t="shared" si="31"/>
        <v>2.575752892570498E-4</v>
      </c>
      <c r="I775" s="93">
        <v>3882.36</v>
      </c>
      <c r="J775" s="94">
        <v>1</v>
      </c>
    </row>
    <row r="776" spans="1:10" ht="38.25" outlineLevel="2" x14ac:dyDescent="0.25">
      <c r="A776" s="89" t="s">
        <v>1506</v>
      </c>
      <c r="B776" s="90"/>
      <c r="C776" s="90" t="s">
        <v>1507</v>
      </c>
      <c r="D776" s="90"/>
      <c r="E776" s="91">
        <f>E777</f>
        <v>50</v>
      </c>
      <c r="F776" s="91">
        <f>F777</f>
        <v>50</v>
      </c>
      <c r="G776" s="92">
        <f t="shared" si="31"/>
        <v>1</v>
      </c>
      <c r="H776" s="92">
        <f t="shared" si="31"/>
        <v>0.02</v>
      </c>
      <c r="I776" s="93">
        <v>50</v>
      </c>
      <c r="J776" s="94">
        <v>1</v>
      </c>
    </row>
    <row r="777" spans="1:10" outlineLevel="3" x14ac:dyDescent="0.25">
      <c r="A777" s="89" t="s">
        <v>1176</v>
      </c>
      <c r="B777" s="90" t="s">
        <v>1177</v>
      </c>
      <c r="C777" s="90" t="s">
        <v>1507</v>
      </c>
      <c r="D777" s="90"/>
      <c r="E777" s="91">
        <f>E778</f>
        <v>50</v>
      </c>
      <c r="F777" s="91">
        <f>F778</f>
        <v>50</v>
      </c>
      <c r="G777" s="92">
        <f t="shared" si="31"/>
        <v>1</v>
      </c>
      <c r="H777" s="92">
        <f t="shared" si="31"/>
        <v>0.02</v>
      </c>
      <c r="I777" s="93">
        <v>50</v>
      </c>
      <c r="J777" s="94">
        <v>1</v>
      </c>
    </row>
    <row r="778" spans="1:10" ht="63.75" outlineLevel="4" x14ac:dyDescent="0.25">
      <c r="A778" s="89" t="s">
        <v>921</v>
      </c>
      <c r="B778" s="90" t="s">
        <v>1177</v>
      </c>
      <c r="C778" s="90" t="s">
        <v>1507</v>
      </c>
      <c r="D778" s="90" t="s">
        <v>922</v>
      </c>
      <c r="E778" s="91">
        <v>50</v>
      </c>
      <c r="F778" s="91">
        <v>50</v>
      </c>
      <c r="G778" s="92">
        <f t="shared" si="31"/>
        <v>1</v>
      </c>
      <c r="H778" s="92">
        <f t="shared" si="31"/>
        <v>0.02</v>
      </c>
      <c r="I778" s="93">
        <v>50</v>
      </c>
      <c r="J778" s="94">
        <v>1</v>
      </c>
    </row>
    <row r="779" spans="1:10" outlineLevel="2" x14ac:dyDescent="0.25">
      <c r="A779" s="89" t="s">
        <v>1508</v>
      </c>
      <c r="B779" s="90"/>
      <c r="C779" s="90" t="s">
        <v>1509</v>
      </c>
      <c r="D779" s="90"/>
      <c r="E779" s="91">
        <f>E780</f>
        <v>846.9</v>
      </c>
      <c r="F779" s="91">
        <f>F780</f>
        <v>846.9</v>
      </c>
      <c r="G779" s="92">
        <f t="shared" si="31"/>
        <v>1</v>
      </c>
      <c r="H779" s="92">
        <f t="shared" si="31"/>
        <v>1.1807769512339119E-3</v>
      </c>
      <c r="I779" s="93">
        <v>846.9</v>
      </c>
      <c r="J779" s="94">
        <v>1</v>
      </c>
    </row>
    <row r="780" spans="1:10" outlineLevel="3" x14ac:dyDescent="0.25">
      <c r="A780" s="89" t="s">
        <v>1504</v>
      </c>
      <c r="B780" s="90" t="s">
        <v>1505</v>
      </c>
      <c r="C780" s="90" t="s">
        <v>1509</v>
      </c>
      <c r="D780" s="90"/>
      <c r="E780" s="91">
        <f>E781</f>
        <v>846.9</v>
      </c>
      <c r="F780" s="91">
        <f>F781</f>
        <v>846.9</v>
      </c>
      <c r="G780" s="92">
        <f t="shared" si="31"/>
        <v>1</v>
      </c>
      <c r="H780" s="92">
        <f t="shared" si="31"/>
        <v>1.1807769512339119E-3</v>
      </c>
      <c r="I780" s="93">
        <v>846.9</v>
      </c>
      <c r="J780" s="94">
        <v>1</v>
      </c>
    </row>
    <row r="781" spans="1:10" ht="63.75" outlineLevel="4" x14ac:dyDescent="0.25">
      <c r="A781" s="89" t="s">
        <v>921</v>
      </c>
      <c r="B781" s="90" t="s">
        <v>1505</v>
      </c>
      <c r="C781" s="90" t="s">
        <v>1509</v>
      </c>
      <c r="D781" s="90" t="s">
        <v>922</v>
      </c>
      <c r="E781" s="91">
        <v>846.9</v>
      </c>
      <c r="F781" s="91">
        <v>846.9</v>
      </c>
      <c r="G781" s="92">
        <f t="shared" si="31"/>
        <v>1</v>
      </c>
      <c r="H781" s="92">
        <f t="shared" si="31"/>
        <v>1.1807769512339119E-3</v>
      </c>
      <c r="I781" s="93">
        <v>846.9</v>
      </c>
      <c r="J781" s="94">
        <v>1</v>
      </c>
    </row>
    <row r="782" spans="1:10" ht="12.75" customHeight="1" x14ac:dyDescent="0.25">
      <c r="A782" s="143" t="s">
        <v>1510</v>
      </c>
      <c r="B782" s="143"/>
      <c r="C782" s="143"/>
      <c r="D782" s="143"/>
      <c r="E782" s="95">
        <f>E678+E665+E659+E646+E531+E503+E492+E478+E473+E458+E435+E400+E389+E348+E314+E309+E235+E137+E10</f>
        <v>916171.37000000011</v>
      </c>
      <c r="F782" s="95">
        <f>F678+F665+F659+F646+F531+F503+F492+F478+F473+F458+F435+F400+F389+F348+F314+F309+F235+F137+F10</f>
        <v>836946.89</v>
      </c>
      <c r="G782" s="86">
        <f>F782/E782</f>
        <v>0.91352657090779854</v>
      </c>
      <c r="H782" s="96">
        <v>916171.37430999998</v>
      </c>
      <c r="I782" s="96">
        <v>836946.89116</v>
      </c>
      <c r="J782" s="97">
        <v>0.91352656787637943</v>
      </c>
    </row>
    <row r="783" spans="1:10" ht="12.75" customHeight="1" x14ac:dyDescent="0.25">
      <c r="A783" s="75"/>
      <c r="B783" s="75"/>
      <c r="C783" s="75"/>
      <c r="D783" s="75"/>
      <c r="E783" s="98"/>
      <c r="F783" s="98"/>
      <c r="G783" s="99"/>
      <c r="H783" s="75"/>
      <c r="I783" s="75"/>
      <c r="J783" s="75"/>
    </row>
    <row r="784" spans="1:10" x14ac:dyDescent="0.25">
      <c r="A784" s="144"/>
      <c r="B784" s="144"/>
      <c r="C784" s="144"/>
      <c r="D784" s="144"/>
      <c r="E784" s="144"/>
      <c r="F784" s="144"/>
      <c r="G784" s="144"/>
      <c r="H784" s="144"/>
      <c r="I784" s="100"/>
      <c r="J784" s="100"/>
    </row>
    <row r="785" spans="5:6" hidden="1" x14ac:dyDescent="0.25">
      <c r="E785" s="101">
        <f>H782-E782</f>
        <v>4.3099998729303479E-3</v>
      </c>
      <c r="F785" s="101">
        <f>I782-F782</f>
        <v>1.1599999852478504E-3</v>
      </c>
    </row>
  </sheetData>
  <mergeCells count="9">
    <mergeCell ref="A7:J7"/>
    <mergeCell ref="A782:D782"/>
    <mergeCell ref="A784:H784"/>
    <mergeCell ref="A1:G1"/>
    <mergeCell ref="A2:G2"/>
    <mergeCell ref="A3:G3"/>
    <mergeCell ref="A4:G4"/>
    <mergeCell ref="A5:G5"/>
    <mergeCell ref="A6:G6"/>
  </mergeCells>
  <pageMargins left="0.70866141732283472" right="0.19685039370078741" top="0.74803149606299213" bottom="0.15748031496062992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X44"/>
  <sheetViews>
    <sheetView showGridLines="0" zoomScaleNormal="100" zoomScaleSheetLayoutView="50" workbookViewId="0">
      <selection sqref="A1:H1"/>
    </sheetView>
  </sheetViews>
  <sheetFormatPr defaultColWidth="9.140625" defaultRowHeight="12.75" x14ac:dyDescent="0.2"/>
  <cols>
    <col min="1" max="1" width="44.7109375" style="65" customWidth="1"/>
    <col min="2" max="2" width="6.7109375" style="65" customWidth="1"/>
    <col min="3" max="3" width="20.7109375" style="65" customWidth="1"/>
    <col min="4" max="4" width="16.85546875" style="66" customWidth="1"/>
    <col min="5" max="5" width="15.42578125" style="66" customWidth="1"/>
    <col min="6" max="6" width="10.140625" style="67" customWidth="1"/>
    <col min="7" max="8" width="16.7109375" style="65" hidden="1" customWidth="1"/>
    <col min="9" max="10" width="9.140625" style="16" hidden="1" customWidth="1"/>
    <col min="11" max="233" width="9.140625" style="16" customWidth="1"/>
    <col min="234" max="16384" width="9.140625" style="16"/>
  </cols>
  <sheetData>
    <row r="1" spans="1:232" ht="20.25" customHeight="1" x14ac:dyDescent="0.2">
      <c r="A1" s="141" t="s">
        <v>867</v>
      </c>
      <c r="B1" s="141"/>
      <c r="C1" s="141"/>
      <c r="D1" s="141"/>
      <c r="E1" s="141"/>
      <c r="F1" s="141"/>
      <c r="G1" s="141"/>
      <c r="H1" s="141"/>
    </row>
    <row r="2" spans="1:232" ht="61.5" customHeight="1" x14ac:dyDescent="0.2">
      <c r="A2" s="18" t="s">
        <v>0</v>
      </c>
      <c r="B2" s="18" t="s">
        <v>1</v>
      </c>
      <c r="C2" s="18" t="s">
        <v>7</v>
      </c>
      <c r="D2" s="37" t="s">
        <v>858</v>
      </c>
      <c r="E2" s="37" t="s">
        <v>858</v>
      </c>
      <c r="F2" s="38" t="s">
        <v>860</v>
      </c>
      <c r="G2" s="18"/>
      <c r="H2" s="39"/>
    </row>
    <row r="3" spans="1:232" ht="13.5" customHeight="1" thickBot="1" x14ac:dyDescent="0.25">
      <c r="A3" s="20">
        <v>1</v>
      </c>
      <c r="B3" s="20">
        <v>2</v>
      </c>
      <c r="C3" s="20">
        <v>3</v>
      </c>
      <c r="D3" s="20" t="s">
        <v>866</v>
      </c>
      <c r="E3" s="20" t="s">
        <v>8</v>
      </c>
      <c r="F3" s="20" t="s">
        <v>2</v>
      </c>
      <c r="G3" s="20" t="s">
        <v>3</v>
      </c>
      <c r="H3" s="20" t="s">
        <v>9</v>
      </c>
    </row>
    <row r="4" spans="1:232" ht="22.5" customHeight="1" thickBot="1" x14ac:dyDescent="0.25">
      <c r="A4" s="40" t="s">
        <v>10</v>
      </c>
      <c r="B4" s="41" t="s">
        <v>11</v>
      </c>
      <c r="C4" s="42" t="s">
        <v>12</v>
      </c>
      <c r="D4" s="43">
        <f>D5+D15</f>
        <v>27449.189999999948</v>
      </c>
      <c r="E4" s="43">
        <f>E5+E15</f>
        <v>-58733.849999999969</v>
      </c>
      <c r="F4" s="44">
        <f>E4/D4</f>
        <v>-2.1397298062347225</v>
      </c>
      <c r="G4" s="45">
        <v>27449188.699999999</v>
      </c>
      <c r="H4" s="45">
        <v>-58733847.579999998</v>
      </c>
    </row>
    <row r="5" spans="1:232" ht="21.75" customHeight="1" x14ac:dyDescent="0.2">
      <c r="A5" s="46" t="s">
        <v>13</v>
      </c>
      <c r="B5" s="47" t="s">
        <v>14</v>
      </c>
      <c r="C5" s="48" t="s">
        <v>12</v>
      </c>
      <c r="D5" s="49">
        <f>D6</f>
        <v>109.87</v>
      </c>
      <c r="E5" s="49">
        <f>E6</f>
        <v>-1660.76</v>
      </c>
      <c r="F5" s="50">
        <f>E5/D5</f>
        <v>-15.115682169837079</v>
      </c>
      <c r="G5" s="45">
        <v>109870</v>
      </c>
      <c r="H5" s="45">
        <v>-1660758.27</v>
      </c>
    </row>
    <row r="6" spans="1:232" ht="25.5" x14ac:dyDescent="0.2">
      <c r="A6" s="21" t="s">
        <v>15</v>
      </c>
      <c r="B6" s="22" t="s">
        <v>14</v>
      </c>
      <c r="C6" s="23" t="s">
        <v>16</v>
      </c>
      <c r="D6" s="24">
        <f>D7</f>
        <v>109.87</v>
      </c>
      <c r="E6" s="24">
        <f>E7</f>
        <v>-1660.76</v>
      </c>
      <c r="F6" s="25">
        <f>E6/D6</f>
        <v>-15.115682169837079</v>
      </c>
      <c r="G6" s="51">
        <v>109870</v>
      </c>
      <c r="H6" s="51">
        <v>-1660758.27</v>
      </c>
    </row>
    <row r="7" spans="1:232" ht="25.5" x14ac:dyDescent="0.2">
      <c r="A7" s="21" t="s">
        <v>18</v>
      </c>
      <c r="B7" s="22" t="s">
        <v>14</v>
      </c>
      <c r="C7" s="23" t="s">
        <v>19</v>
      </c>
      <c r="D7" s="24">
        <f>D10+D8</f>
        <v>109.87</v>
      </c>
      <c r="E7" s="24">
        <f>E10+E8</f>
        <v>-1660.76</v>
      </c>
      <c r="F7" s="25">
        <f t="shared" ref="F7:F31" si="0">E7/D7</f>
        <v>-15.115682169837079</v>
      </c>
      <c r="G7" s="51">
        <v>109870</v>
      </c>
      <c r="H7" s="51">
        <v>-1660758.27</v>
      </c>
    </row>
    <row r="8" spans="1:232" x14ac:dyDescent="0.2">
      <c r="A8" s="21" t="s">
        <v>20</v>
      </c>
      <c r="B8" s="22" t="s">
        <v>14</v>
      </c>
      <c r="C8" s="23" t="s">
        <v>21</v>
      </c>
      <c r="D8" s="24">
        <f>D9</f>
        <v>0</v>
      </c>
      <c r="E8" s="24">
        <f>E9</f>
        <v>-1662.62</v>
      </c>
      <c r="F8" s="25" t="s">
        <v>17</v>
      </c>
      <c r="G8" s="51" t="s">
        <v>17</v>
      </c>
      <c r="H8" s="51">
        <v>-1662618.27</v>
      </c>
    </row>
    <row r="9" spans="1:232" ht="25.5" x14ac:dyDescent="0.2">
      <c r="A9" s="21" t="s">
        <v>22</v>
      </c>
      <c r="B9" s="22" t="s">
        <v>14</v>
      </c>
      <c r="C9" s="23" t="s">
        <v>23</v>
      </c>
      <c r="D9" s="24">
        <v>0</v>
      </c>
      <c r="E9" s="24">
        <v>-1662.62</v>
      </c>
      <c r="F9" s="25" t="s">
        <v>17</v>
      </c>
      <c r="G9" s="51" t="s">
        <v>17</v>
      </c>
      <c r="H9" s="51">
        <v>-1662618.27</v>
      </c>
    </row>
    <row r="10" spans="1:232" ht="25.5" x14ac:dyDescent="0.2">
      <c r="A10" s="21" t="s">
        <v>24</v>
      </c>
      <c r="B10" s="22" t="s">
        <v>14</v>
      </c>
      <c r="C10" s="23" t="s">
        <v>25</v>
      </c>
      <c r="D10" s="24">
        <f t="shared" ref="D10:E12" si="1">D11</f>
        <v>109.87</v>
      </c>
      <c r="E10" s="24">
        <f t="shared" si="1"/>
        <v>1.86</v>
      </c>
      <c r="F10" s="25">
        <f t="shared" si="0"/>
        <v>1.6929098024938565E-2</v>
      </c>
      <c r="G10" s="51">
        <v>109870</v>
      </c>
      <c r="H10" s="51">
        <v>1860</v>
      </c>
    </row>
    <row r="11" spans="1:232" ht="25.5" x14ac:dyDescent="0.2">
      <c r="A11" s="21" t="s">
        <v>26</v>
      </c>
      <c r="B11" s="22" t="s">
        <v>14</v>
      </c>
      <c r="C11" s="23" t="s">
        <v>27</v>
      </c>
      <c r="D11" s="24">
        <f t="shared" si="1"/>
        <v>109.87</v>
      </c>
      <c r="E11" s="24">
        <f t="shared" si="1"/>
        <v>1.86</v>
      </c>
      <c r="F11" s="25">
        <f t="shared" si="0"/>
        <v>1.6929098024938565E-2</v>
      </c>
      <c r="G11" s="51">
        <v>109870</v>
      </c>
      <c r="H11" s="51">
        <v>1860</v>
      </c>
    </row>
    <row r="12" spans="1:232" ht="38.25" x14ac:dyDescent="0.2">
      <c r="A12" s="21" t="s">
        <v>28</v>
      </c>
      <c r="B12" s="22" t="s">
        <v>14</v>
      </c>
      <c r="C12" s="23" t="s">
        <v>29</v>
      </c>
      <c r="D12" s="24">
        <f t="shared" si="1"/>
        <v>109.87</v>
      </c>
      <c r="E12" s="24">
        <f t="shared" si="1"/>
        <v>1.86</v>
      </c>
      <c r="F12" s="25">
        <f t="shared" si="0"/>
        <v>1.6929098024938565E-2</v>
      </c>
      <c r="G12" s="51">
        <v>109870</v>
      </c>
      <c r="H12" s="51">
        <v>1860</v>
      </c>
    </row>
    <row r="13" spans="1:232" ht="38.25" x14ac:dyDescent="0.2">
      <c r="A13" s="21" t="s">
        <v>30</v>
      </c>
      <c r="B13" s="22" t="s">
        <v>14</v>
      </c>
      <c r="C13" s="23" t="s">
        <v>31</v>
      </c>
      <c r="D13" s="24">
        <v>109.87</v>
      </c>
      <c r="E13" s="24">
        <v>1.86</v>
      </c>
      <c r="F13" s="25">
        <f t="shared" si="0"/>
        <v>1.6929098024938565E-2</v>
      </c>
      <c r="G13" s="51">
        <v>109870</v>
      </c>
      <c r="H13" s="51">
        <v>1860</v>
      </c>
    </row>
    <row r="14" spans="1:232" x14ac:dyDescent="0.2">
      <c r="A14" s="52" t="s">
        <v>32</v>
      </c>
      <c r="B14" s="22" t="s">
        <v>33</v>
      </c>
      <c r="C14" s="39" t="s">
        <v>12</v>
      </c>
      <c r="D14" s="19"/>
      <c r="E14" s="19"/>
      <c r="F14" s="25"/>
      <c r="G14" s="53" t="s">
        <v>4</v>
      </c>
      <c r="H14" s="53" t="s">
        <v>4</v>
      </c>
    </row>
    <row r="15" spans="1:232" x14ac:dyDescent="0.2">
      <c r="A15" s="54" t="s">
        <v>34</v>
      </c>
      <c r="B15" s="22" t="s">
        <v>35</v>
      </c>
      <c r="C15" s="39" t="s">
        <v>16</v>
      </c>
      <c r="D15" s="19">
        <f>D16</f>
        <v>27339.319999999949</v>
      </c>
      <c r="E15" s="19">
        <f>E16</f>
        <v>-57073.089999999967</v>
      </c>
      <c r="F15" s="25">
        <f t="shared" si="0"/>
        <v>-2.0875826465325429</v>
      </c>
      <c r="G15" s="53">
        <v>27339318.699999999</v>
      </c>
      <c r="H15" s="53">
        <v>-57073089.310000002</v>
      </c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  <c r="BZ15" s="55"/>
      <c r="CA15" s="55"/>
      <c r="CB15" s="55"/>
      <c r="CC15" s="55"/>
      <c r="CD15" s="55"/>
      <c r="CE15" s="55"/>
      <c r="CF15" s="55"/>
      <c r="CG15" s="55"/>
      <c r="CH15" s="55"/>
      <c r="CI15" s="55"/>
      <c r="CJ15" s="55"/>
      <c r="CK15" s="55"/>
      <c r="CL15" s="55"/>
      <c r="CM15" s="55"/>
      <c r="CN15" s="55"/>
      <c r="CO15" s="55"/>
      <c r="CP15" s="55"/>
      <c r="CQ15" s="55"/>
      <c r="CR15" s="55"/>
      <c r="CS15" s="55"/>
      <c r="CT15" s="55"/>
      <c r="CU15" s="55"/>
      <c r="CV15" s="55"/>
      <c r="CW15" s="55"/>
      <c r="CX15" s="55"/>
      <c r="CY15" s="55"/>
      <c r="CZ15" s="55"/>
      <c r="DA15" s="55"/>
      <c r="DB15" s="55"/>
      <c r="DC15" s="55"/>
      <c r="DD15" s="55"/>
      <c r="DE15" s="55"/>
      <c r="DF15" s="55"/>
      <c r="DG15" s="55"/>
      <c r="DH15" s="55"/>
      <c r="DI15" s="55"/>
      <c r="DJ15" s="55"/>
      <c r="DK15" s="55"/>
      <c r="DL15" s="55"/>
      <c r="DM15" s="55"/>
      <c r="DN15" s="55"/>
      <c r="DO15" s="55"/>
      <c r="DP15" s="55"/>
      <c r="DQ15" s="55"/>
      <c r="DR15" s="55"/>
      <c r="DS15" s="55"/>
      <c r="DT15" s="55"/>
      <c r="DU15" s="55"/>
      <c r="DV15" s="55"/>
      <c r="DW15" s="55"/>
      <c r="DX15" s="55"/>
      <c r="DY15" s="55"/>
      <c r="DZ15" s="55"/>
      <c r="EA15" s="55"/>
      <c r="EB15" s="55"/>
      <c r="EC15" s="55"/>
      <c r="ED15" s="55"/>
      <c r="EE15" s="55"/>
      <c r="EF15" s="55"/>
      <c r="EG15" s="55"/>
      <c r="EH15" s="55"/>
      <c r="EI15" s="55"/>
      <c r="EJ15" s="55"/>
      <c r="EK15" s="55"/>
      <c r="EL15" s="55"/>
      <c r="EM15" s="55"/>
      <c r="EN15" s="55"/>
      <c r="EO15" s="55"/>
      <c r="EP15" s="55"/>
      <c r="EQ15" s="55"/>
      <c r="ER15" s="55"/>
      <c r="ES15" s="55"/>
      <c r="ET15" s="55"/>
      <c r="EU15" s="55"/>
      <c r="EV15" s="55"/>
      <c r="EW15" s="55"/>
      <c r="EX15" s="55"/>
      <c r="EY15" s="55"/>
      <c r="EZ15" s="55"/>
      <c r="FA15" s="55"/>
      <c r="FB15" s="55"/>
      <c r="FC15" s="55"/>
      <c r="FD15" s="55"/>
      <c r="FE15" s="55"/>
      <c r="FF15" s="55"/>
      <c r="FG15" s="55"/>
      <c r="FH15" s="55"/>
      <c r="FI15" s="55"/>
      <c r="FJ15" s="55"/>
      <c r="FK15" s="55"/>
      <c r="FL15" s="55"/>
      <c r="FM15" s="55"/>
      <c r="FN15" s="55"/>
      <c r="FO15" s="55"/>
      <c r="FP15" s="55"/>
      <c r="FQ15" s="55"/>
      <c r="FR15" s="55"/>
      <c r="FS15" s="55"/>
      <c r="FT15" s="55"/>
      <c r="FU15" s="55"/>
      <c r="FV15" s="55"/>
      <c r="FW15" s="55"/>
      <c r="FX15" s="55"/>
      <c r="FY15" s="55"/>
      <c r="FZ15" s="55"/>
      <c r="GA15" s="55"/>
      <c r="GB15" s="55"/>
      <c r="GC15" s="55"/>
      <c r="GD15" s="55"/>
      <c r="GE15" s="55"/>
      <c r="GF15" s="55"/>
      <c r="GG15" s="55"/>
      <c r="GH15" s="55"/>
      <c r="GI15" s="55"/>
      <c r="GJ15" s="55"/>
      <c r="GK15" s="55"/>
      <c r="GL15" s="55"/>
      <c r="GM15" s="55"/>
      <c r="GN15" s="55"/>
      <c r="GO15" s="55"/>
      <c r="GP15" s="55"/>
      <c r="GQ15" s="55"/>
      <c r="GR15" s="55"/>
      <c r="GS15" s="55"/>
      <c r="GT15" s="55"/>
      <c r="GU15" s="55"/>
      <c r="GV15" s="55"/>
      <c r="GW15" s="55"/>
      <c r="GX15" s="55"/>
      <c r="GY15" s="55"/>
      <c r="GZ15" s="55"/>
      <c r="HA15" s="55"/>
      <c r="HB15" s="55"/>
      <c r="HC15" s="55"/>
      <c r="HD15" s="55"/>
      <c r="HE15" s="55"/>
      <c r="HF15" s="55"/>
      <c r="HG15" s="55"/>
      <c r="HH15" s="55"/>
      <c r="HI15" s="55"/>
      <c r="HJ15" s="55"/>
      <c r="HK15" s="55"/>
      <c r="HL15" s="55"/>
      <c r="HM15" s="55"/>
      <c r="HN15" s="55"/>
      <c r="HO15" s="55"/>
      <c r="HP15" s="55"/>
      <c r="HQ15" s="55"/>
      <c r="HR15" s="55"/>
      <c r="HS15" s="55"/>
      <c r="HT15" s="55"/>
      <c r="HU15" s="55"/>
      <c r="HV15" s="55"/>
      <c r="HW15" s="55"/>
      <c r="HX15" s="55"/>
    </row>
    <row r="16" spans="1:232" ht="25.5" x14ac:dyDescent="0.2">
      <c r="A16" s="54" t="s">
        <v>36</v>
      </c>
      <c r="B16" s="22" t="s">
        <v>35</v>
      </c>
      <c r="C16" s="39" t="s">
        <v>37</v>
      </c>
      <c r="D16" s="19">
        <f>D18+D25</f>
        <v>27339.319999999949</v>
      </c>
      <c r="E16" s="19">
        <f>E18+E25</f>
        <v>-57073.089999999967</v>
      </c>
      <c r="F16" s="25">
        <f t="shared" si="0"/>
        <v>-2.0875826465325429</v>
      </c>
      <c r="G16" s="53">
        <v>27339318.699999999</v>
      </c>
      <c r="H16" s="53">
        <v>-57073089.310000002</v>
      </c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  <c r="CD16" s="55"/>
      <c r="CE16" s="55"/>
      <c r="CF16" s="55"/>
      <c r="CG16" s="55"/>
      <c r="CH16" s="55"/>
      <c r="CI16" s="55"/>
      <c r="CJ16" s="55"/>
      <c r="CK16" s="55"/>
      <c r="CL16" s="55"/>
      <c r="CM16" s="55"/>
      <c r="CN16" s="55"/>
      <c r="CO16" s="55"/>
      <c r="CP16" s="55"/>
      <c r="CQ16" s="55"/>
      <c r="CR16" s="55"/>
      <c r="CS16" s="55"/>
      <c r="CT16" s="55"/>
      <c r="CU16" s="55"/>
      <c r="CV16" s="55"/>
      <c r="CW16" s="55"/>
      <c r="CX16" s="55"/>
      <c r="CY16" s="55"/>
      <c r="CZ16" s="55"/>
      <c r="DA16" s="55"/>
      <c r="DB16" s="55"/>
      <c r="DC16" s="55"/>
      <c r="DD16" s="55"/>
      <c r="DE16" s="55"/>
      <c r="DF16" s="55"/>
      <c r="DG16" s="55"/>
      <c r="DH16" s="55"/>
      <c r="DI16" s="55"/>
      <c r="DJ16" s="55"/>
      <c r="DK16" s="55"/>
      <c r="DL16" s="55"/>
      <c r="DM16" s="55"/>
      <c r="DN16" s="55"/>
      <c r="DO16" s="55"/>
      <c r="DP16" s="55"/>
      <c r="DQ16" s="55"/>
      <c r="DR16" s="55"/>
      <c r="DS16" s="55"/>
      <c r="DT16" s="55"/>
      <c r="DU16" s="55"/>
      <c r="DV16" s="55"/>
      <c r="DW16" s="55"/>
      <c r="DX16" s="55"/>
      <c r="DY16" s="55"/>
      <c r="DZ16" s="55"/>
      <c r="EA16" s="55"/>
      <c r="EB16" s="55"/>
      <c r="EC16" s="55"/>
      <c r="ED16" s="55"/>
      <c r="EE16" s="55"/>
      <c r="EF16" s="55"/>
      <c r="EG16" s="55"/>
      <c r="EH16" s="55"/>
      <c r="EI16" s="55"/>
      <c r="EJ16" s="55"/>
      <c r="EK16" s="55"/>
      <c r="EL16" s="55"/>
      <c r="EM16" s="55"/>
      <c r="EN16" s="55"/>
      <c r="EO16" s="55"/>
      <c r="EP16" s="55"/>
      <c r="EQ16" s="55"/>
      <c r="ER16" s="55"/>
      <c r="ES16" s="55"/>
      <c r="ET16" s="55"/>
      <c r="EU16" s="55"/>
      <c r="EV16" s="55"/>
      <c r="EW16" s="55"/>
      <c r="EX16" s="55"/>
      <c r="EY16" s="55"/>
      <c r="EZ16" s="55"/>
      <c r="FA16" s="55"/>
      <c r="FB16" s="55"/>
      <c r="FC16" s="55"/>
      <c r="FD16" s="55"/>
      <c r="FE16" s="55"/>
      <c r="FF16" s="55"/>
      <c r="FG16" s="55"/>
      <c r="FH16" s="55"/>
      <c r="FI16" s="55"/>
      <c r="FJ16" s="55"/>
      <c r="FK16" s="55"/>
      <c r="FL16" s="55"/>
      <c r="FM16" s="55"/>
      <c r="FN16" s="55"/>
      <c r="FO16" s="55"/>
      <c r="FP16" s="55"/>
      <c r="FQ16" s="55"/>
      <c r="FR16" s="55"/>
      <c r="FS16" s="55"/>
      <c r="FT16" s="55"/>
      <c r="FU16" s="55"/>
      <c r="FV16" s="55"/>
      <c r="FW16" s="55"/>
      <c r="FX16" s="55"/>
      <c r="FY16" s="55"/>
      <c r="FZ16" s="55"/>
      <c r="GA16" s="55"/>
      <c r="GB16" s="55"/>
      <c r="GC16" s="55"/>
      <c r="GD16" s="55"/>
      <c r="GE16" s="55"/>
      <c r="GF16" s="55"/>
      <c r="GG16" s="55"/>
      <c r="GH16" s="55"/>
      <c r="GI16" s="55"/>
      <c r="GJ16" s="55"/>
      <c r="GK16" s="55"/>
      <c r="GL16" s="55"/>
      <c r="GM16" s="55"/>
      <c r="GN16" s="55"/>
      <c r="GO16" s="55"/>
      <c r="GP16" s="55"/>
      <c r="GQ16" s="55"/>
      <c r="GR16" s="55"/>
      <c r="GS16" s="55"/>
      <c r="GT16" s="55"/>
      <c r="GU16" s="55"/>
      <c r="GV16" s="55"/>
      <c r="GW16" s="55"/>
      <c r="GX16" s="55"/>
      <c r="GY16" s="55"/>
      <c r="GZ16" s="55"/>
      <c r="HA16" s="55"/>
      <c r="HB16" s="55"/>
      <c r="HC16" s="55"/>
      <c r="HD16" s="55"/>
      <c r="HE16" s="55"/>
      <c r="HF16" s="55"/>
      <c r="HG16" s="55"/>
      <c r="HH16" s="55"/>
      <c r="HI16" s="55"/>
      <c r="HJ16" s="55"/>
      <c r="HK16" s="55"/>
      <c r="HL16" s="55"/>
      <c r="HM16" s="55"/>
      <c r="HN16" s="55"/>
      <c r="HO16" s="55"/>
      <c r="HP16" s="55"/>
      <c r="HQ16" s="55"/>
      <c r="HR16" s="55"/>
      <c r="HS16" s="55"/>
      <c r="HT16" s="55"/>
      <c r="HU16" s="55"/>
      <c r="HV16" s="55"/>
      <c r="HW16" s="55"/>
      <c r="HX16" s="55"/>
    </row>
    <row r="17" spans="1:232" ht="51" x14ac:dyDescent="0.2">
      <c r="A17" s="54" t="s">
        <v>38</v>
      </c>
      <c r="B17" s="22" t="s">
        <v>35</v>
      </c>
      <c r="C17" s="56" t="s">
        <v>19</v>
      </c>
      <c r="D17" s="57"/>
      <c r="E17" s="57"/>
      <c r="F17" s="58"/>
      <c r="G17" s="53" t="s">
        <v>4</v>
      </c>
      <c r="H17" s="53" t="s">
        <v>4</v>
      </c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5"/>
      <c r="CA17" s="55"/>
      <c r="CB17" s="55"/>
      <c r="CC17" s="55"/>
      <c r="CD17" s="55"/>
      <c r="CE17" s="55"/>
      <c r="CF17" s="55"/>
      <c r="CG17" s="55"/>
      <c r="CH17" s="55"/>
      <c r="CI17" s="55"/>
      <c r="CJ17" s="55"/>
      <c r="CK17" s="55"/>
      <c r="CL17" s="55"/>
      <c r="CM17" s="55"/>
      <c r="CN17" s="55"/>
      <c r="CO17" s="55"/>
      <c r="CP17" s="55"/>
      <c r="CQ17" s="55"/>
      <c r="CR17" s="55"/>
      <c r="CS17" s="55"/>
      <c r="CT17" s="55"/>
      <c r="CU17" s="55"/>
      <c r="CV17" s="55"/>
      <c r="CW17" s="55"/>
      <c r="CX17" s="55"/>
      <c r="CY17" s="55"/>
      <c r="CZ17" s="55"/>
      <c r="DA17" s="55"/>
      <c r="DB17" s="55"/>
      <c r="DC17" s="55"/>
      <c r="DD17" s="55"/>
      <c r="DE17" s="55"/>
      <c r="DF17" s="55"/>
      <c r="DG17" s="55"/>
      <c r="DH17" s="55"/>
      <c r="DI17" s="55"/>
      <c r="DJ17" s="55"/>
      <c r="DK17" s="55"/>
      <c r="DL17" s="55"/>
      <c r="DM17" s="55"/>
      <c r="DN17" s="55"/>
      <c r="DO17" s="55"/>
      <c r="DP17" s="55"/>
      <c r="DQ17" s="55"/>
      <c r="DR17" s="55"/>
      <c r="DS17" s="55"/>
      <c r="DT17" s="55"/>
      <c r="DU17" s="55"/>
      <c r="DV17" s="55"/>
      <c r="DW17" s="55"/>
      <c r="DX17" s="55"/>
      <c r="DY17" s="55"/>
      <c r="DZ17" s="55"/>
      <c r="EA17" s="55"/>
      <c r="EB17" s="55"/>
      <c r="EC17" s="55"/>
      <c r="ED17" s="55"/>
      <c r="EE17" s="55"/>
      <c r="EF17" s="55"/>
      <c r="EG17" s="55"/>
      <c r="EH17" s="55"/>
      <c r="EI17" s="55"/>
      <c r="EJ17" s="55"/>
      <c r="EK17" s="55"/>
      <c r="EL17" s="55"/>
      <c r="EM17" s="55"/>
      <c r="EN17" s="55"/>
      <c r="EO17" s="55"/>
      <c r="EP17" s="55"/>
      <c r="EQ17" s="55"/>
      <c r="ER17" s="55"/>
      <c r="ES17" s="55"/>
      <c r="ET17" s="55"/>
      <c r="EU17" s="55"/>
      <c r="EV17" s="55"/>
      <c r="EW17" s="55"/>
      <c r="EX17" s="55"/>
      <c r="EY17" s="55"/>
      <c r="EZ17" s="55"/>
      <c r="FA17" s="55"/>
      <c r="FB17" s="55"/>
      <c r="FC17" s="55"/>
      <c r="FD17" s="55"/>
      <c r="FE17" s="55"/>
      <c r="FF17" s="55"/>
      <c r="FG17" s="55"/>
      <c r="FH17" s="55"/>
      <c r="FI17" s="55"/>
      <c r="FJ17" s="55"/>
      <c r="FK17" s="55"/>
      <c r="FL17" s="55"/>
      <c r="FM17" s="55"/>
      <c r="FN17" s="55"/>
      <c r="FO17" s="55"/>
      <c r="FP17" s="55"/>
      <c r="FQ17" s="55"/>
      <c r="FR17" s="55"/>
      <c r="FS17" s="55"/>
      <c r="FT17" s="55"/>
      <c r="FU17" s="55"/>
      <c r="FV17" s="55"/>
      <c r="FW17" s="55"/>
      <c r="FX17" s="55"/>
      <c r="FY17" s="55"/>
      <c r="FZ17" s="55"/>
      <c r="GA17" s="55"/>
      <c r="GB17" s="55"/>
      <c r="GC17" s="55"/>
      <c r="GD17" s="55"/>
      <c r="GE17" s="55"/>
      <c r="GF17" s="55"/>
      <c r="GG17" s="55"/>
      <c r="GH17" s="55"/>
      <c r="GI17" s="55"/>
      <c r="GJ17" s="55"/>
      <c r="GK17" s="55"/>
      <c r="GL17" s="55"/>
      <c r="GM17" s="55"/>
      <c r="GN17" s="55"/>
      <c r="GO17" s="55"/>
      <c r="GP17" s="55"/>
      <c r="GQ17" s="55"/>
      <c r="GR17" s="55"/>
      <c r="GS17" s="55"/>
      <c r="GT17" s="55"/>
      <c r="GU17" s="55"/>
      <c r="GV17" s="55"/>
      <c r="GW17" s="55"/>
      <c r="GX17" s="55"/>
      <c r="GY17" s="55"/>
      <c r="GZ17" s="55"/>
      <c r="HA17" s="55"/>
      <c r="HB17" s="55"/>
      <c r="HC17" s="55"/>
      <c r="HD17" s="55"/>
      <c r="HE17" s="55"/>
      <c r="HF17" s="55"/>
      <c r="HG17" s="55"/>
      <c r="HH17" s="55"/>
      <c r="HI17" s="55"/>
      <c r="HJ17" s="55"/>
      <c r="HK17" s="55"/>
      <c r="HL17" s="55"/>
      <c r="HM17" s="55"/>
      <c r="HN17" s="55"/>
      <c r="HO17" s="55"/>
      <c r="HP17" s="55"/>
      <c r="HQ17" s="55"/>
      <c r="HR17" s="55"/>
      <c r="HS17" s="55"/>
      <c r="HT17" s="55"/>
      <c r="HU17" s="55"/>
      <c r="HV17" s="55"/>
      <c r="HW17" s="55"/>
      <c r="HX17" s="55"/>
    </row>
    <row r="18" spans="1:232" ht="12.95" customHeight="1" x14ac:dyDescent="0.2">
      <c r="A18" s="46" t="s">
        <v>39</v>
      </c>
      <c r="B18" s="22" t="s">
        <v>40</v>
      </c>
      <c r="C18" s="39"/>
      <c r="D18" s="19">
        <f t="shared" ref="D18:E23" si="2">D19</f>
        <v>-888832.06</v>
      </c>
      <c r="E18" s="19">
        <f t="shared" si="2"/>
        <v>-1009041.95</v>
      </c>
      <c r="F18" s="25">
        <f t="shared" si="0"/>
        <v>1.1352447727864361</v>
      </c>
      <c r="G18" s="53">
        <v>-888832055.61000001</v>
      </c>
      <c r="H18" s="53">
        <v>-1009041945.25</v>
      </c>
    </row>
    <row r="19" spans="1:232" ht="25.5" x14ac:dyDescent="0.2">
      <c r="A19" s="21" t="s">
        <v>15</v>
      </c>
      <c r="B19" s="22" t="s">
        <v>40</v>
      </c>
      <c r="C19" s="23" t="s">
        <v>16</v>
      </c>
      <c r="D19" s="19">
        <f t="shared" si="2"/>
        <v>-888832.06</v>
      </c>
      <c r="E19" s="19">
        <f t="shared" si="2"/>
        <v>-1009041.95</v>
      </c>
      <c r="F19" s="25">
        <f t="shared" si="0"/>
        <v>1.1352447727864361</v>
      </c>
      <c r="G19" s="53">
        <v>-888832055.61000001</v>
      </c>
      <c r="H19" s="53">
        <v>-1009041945.25</v>
      </c>
    </row>
    <row r="20" spans="1:232" ht="25.5" x14ac:dyDescent="0.2">
      <c r="A20" s="21" t="s">
        <v>41</v>
      </c>
      <c r="B20" s="22" t="s">
        <v>40</v>
      </c>
      <c r="C20" s="23" t="s">
        <v>37</v>
      </c>
      <c r="D20" s="19">
        <f t="shared" si="2"/>
        <v>-888832.06</v>
      </c>
      <c r="E20" s="19">
        <f t="shared" si="2"/>
        <v>-1009041.95</v>
      </c>
      <c r="F20" s="25">
        <f t="shared" si="0"/>
        <v>1.1352447727864361</v>
      </c>
      <c r="G20" s="53">
        <v>-888832055.61000001</v>
      </c>
      <c r="H20" s="53">
        <v>-1009041945.25</v>
      </c>
    </row>
    <row r="21" spans="1:232" x14ac:dyDescent="0.2">
      <c r="A21" s="21" t="s">
        <v>42</v>
      </c>
      <c r="B21" s="22" t="s">
        <v>40</v>
      </c>
      <c r="C21" s="23" t="s">
        <v>43</v>
      </c>
      <c r="D21" s="19">
        <f t="shared" si="2"/>
        <v>-888832.06</v>
      </c>
      <c r="E21" s="19">
        <f t="shared" si="2"/>
        <v>-1009041.95</v>
      </c>
      <c r="F21" s="25">
        <f t="shared" si="0"/>
        <v>1.1352447727864361</v>
      </c>
      <c r="G21" s="53">
        <v>-888832055.61000001</v>
      </c>
      <c r="H21" s="53">
        <v>-1009041945.25</v>
      </c>
    </row>
    <row r="22" spans="1:232" x14ac:dyDescent="0.2">
      <c r="A22" s="21" t="s">
        <v>44</v>
      </c>
      <c r="B22" s="22" t="s">
        <v>40</v>
      </c>
      <c r="C22" s="23" t="s">
        <v>45</v>
      </c>
      <c r="D22" s="19">
        <f t="shared" si="2"/>
        <v>-888832.06</v>
      </c>
      <c r="E22" s="19">
        <f t="shared" si="2"/>
        <v>-1009041.95</v>
      </c>
      <c r="F22" s="25">
        <f t="shared" si="0"/>
        <v>1.1352447727864361</v>
      </c>
      <c r="G22" s="53">
        <v>-888832055.61000001</v>
      </c>
      <c r="H22" s="53">
        <v>-1009041945.25</v>
      </c>
    </row>
    <row r="23" spans="1:232" ht="25.5" x14ac:dyDescent="0.2">
      <c r="A23" s="21" t="s">
        <v>46</v>
      </c>
      <c r="B23" s="22" t="s">
        <v>40</v>
      </c>
      <c r="C23" s="23" t="s">
        <v>47</v>
      </c>
      <c r="D23" s="19">
        <f t="shared" si="2"/>
        <v>-888832.06</v>
      </c>
      <c r="E23" s="19">
        <f t="shared" si="2"/>
        <v>-1009041.95</v>
      </c>
      <c r="F23" s="25">
        <f t="shared" si="0"/>
        <v>1.1352447727864361</v>
      </c>
      <c r="G23" s="53">
        <v>-888832055.61000001</v>
      </c>
      <c r="H23" s="53">
        <v>-1009041945.25</v>
      </c>
    </row>
    <row r="24" spans="1:232" ht="25.5" x14ac:dyDescent="0.2">
      <c r="A24" s="21" t="s">
        <v>48</v>
      </c>
      <c r="B24" s="22" t="s">
        <v>40</v>
      </c>
      <c r="C24" s="23" t="s">
        <v>49</v>
      </c>
      <c r="D24" s="19">
        <v>-888832.06</v>
      </c>
      <c r="E24" s="19">
        <v>-1009041.95</v>
      </c>
      <c r="F24" s="25">
        <f t="shared" si="0"/>
        <v>1.1352447727864361</v>
      </c>
      <c r="G24" s="53">
        <v>-888832055.61000001</v>
      </c>
      <c r="H24" s="53">
        <v>-1009041945.25</v>
      </c>
    </row>
    <row r="25" spans="1:232" ht="12.95" customHeight="1" x14ac:dyDescent="0.2">
      <c r="A25" s="46" t="s">
        <v>50</v>
      </c>
      <c r="B25" s="22" t="s">
        <v>51</v>
      </c>
      <c r="C25" s="39"/>
      <c r="D25" s="19">
        <f t="shared" ref="D25:E30" si="3">D26</f>
        <v>916171.38</v>
      </c>
      <c r="E25" s="19">
        <f t="shared" si="3"/>
        <v>951968.86</v>
      </c>
      <c r="F25" s="25">
        <f t="shared" si="0"/>
        <v>1.0390729079530949</v>
      </c>
      <c r="G25" s="53">
        <v>916171374.30999994</v>
      </c>
      <c r="H25" s="59">
        <v>951968855.94000006</v>
      </c>
    </row>
    <row r="26" spans="1:232" ht="25.5" x14ac:dyDescent="0.2">
      <c r="A26" s="21" t="s">
        <v>15</v>
      </c>
      <c r="B26" s="22" t="s">
        <v>51</v>
      </c>
      <c r="C26" s="23" t="s">
        <v>16</v>
      </c>
      <c r="D26" s="24">
        <f t="shared" si="3"/>
        <v>916171.38</v>
      </c>
      <c r="E26" s="24">
        <f t="shared" si="3"/>
        <v>951968.86</v>
      </c>
      <c r="F26" s="25">
        <f t="shared" si="0"/>
        <v>1.0390729079530949</v>
      </c>
      <c r="G26" s="51">
        <v>916171374.30999994</v>
      </c>
      <c r="H26" s="60">
        <v>951968855.94000006</v>
      </c>
    </row>
    <row r="27" spans="1:232" ht="25.5" x14ac:dyDescent="0.2">
      <c r="A27" s="21" t="s">
        <v>41</v>
      </c>
      <c r="B27" s="22" t="s">
        <v>51</v>
      </c>
      <c r="C27" s="23" t="s">
        <v>37</v>
      </c>
      <c r="D27" s="24">
        <f t="shared" si="3"/>
        <v>916171.38</v>
      </c>
      <c r="E27" s="24">
        <f t="shared" si="3"/>
        <v>951968.86</v>
      </c>
      <c r="F27" s="25">
        <f t="shared" si="0"/>
        <v>1.0390729079530949</v>
      </c>
      <c r="G27" s="51">
        <v>916171374.30999994</v>
      </c>
      <c r="H27" s="60">
        <v>951968855.94000006</v>
      </c>
    </row>
    <row r="28" spans="1:232" x14ac:dyDescent="0.2">
      <c r="A28" s="21" t="s">
        <v>52</v>
      </c>
      <c r="B28" s="22" t="s">
        <v>51</v>
      </c>
      <c r="C28" s="23" t="s">
        <v>53</v>
      </c>
      <c r="D28" s="24">
        <f t="shared" si="3"/>
        <v>916171.38</v>
      </c>
      <c r="E28" s="24">
        <f t="shared" si="3"/>
        <v>951968.86</v>
      </c>
      <c r="F28" s="25">
        <f t="shared" si="0"/>
        <v>1.0390729079530949</v>
      </c>
      <c r="G28" s="51">
        <v>916171374.30999994</v>
      </c>
      <c r="H28" s="60">
        <v>951968855.94000006</v>
      </c>
    </row>
    <row r="29" spans="1:232" x14ac:dyDescent="0.2">
      <c r="A29" s="21" t="s">
        <v>54</v>
      </c>
      <c r="B29" s="22" t="s">
        <v>51</v>
      </c>
      <c r="C29" s="23" t="s">
        <v>55</v>
      </c>
      <c r="D29" s="24">
        <f t="shared" si="3"/>
        <v>916171.38</v>
      </c>
      <c r="E29" s="24">
        <f t="shared" si="3"/>
        <v>951968.86</v>
      </c>
      <c r="F29" s="25">
        <f t="shared" si="0"/>
        <v>1.0390729079530949</v>
      </c>
      <c r="G29" s="51">
        <v>916171374.30999994</v>
      </c>
      <c r="H29" s="60">
        <v>951968855.94000006</v>
      </c>
    </row>
    <row r="30" spans="1:232" ht="25.5" x14ac:dyDescent="0.2">
      <c r="A30" s="21" t="s">
        <v>56</v>
      </c>
      <c r="B30" s="22" t="s">
        <v>51</v>
      </c>
      <c r="C30" s="23" t="s">
        <v>57</v>
      </c>
      <c r="D30" s="24">
        <f t="shared" si="3"/>
        <v>916171.38</v>
      </c>
      <c r="E30" s="24">
        <f t="shared" si="3"/>
        <v>951968.86</v>
      </c>
      <c r="F30" s="25">
        <f t="shared" si="0"/>
        <v>1.0390729079530949</v>
      </c>
      <c r="G30" s="51">
        <v>916171374.30999994</v>
      </c>
      <c r="H30" s="60">
        <v>951968855.94000006</v>
      </c>
    </row>
    <row r="31" spans="1:232" ht="25.5" x14ac:dyDescent="0.2">
      <c r="A31" s="21" t="s">
        <v>58</v>
      </c>
      <c r="B31" s="22" t="s">
        <v>51</v>
      </c>
      <c r="C31" s="23" t="s">
        <v>59</v>
      </c>
      <c r="D31" s="24">
        <v>916171.38</v>
      </c>
      <c r="E31" s="24">
        <v>951968.86</v>
      </c>
      <c r="F31" s="25">
        <f t="shared" si="0"/>
        <v>1.0390729079530949</v>
      </c>
      <c r="G31" s="51">
        <v>916171374.30999994</v>
      </c>
      <c r="H31" s="60">
        <v>951968855.94000006</v>
      </c>
    </row>
    <row r="32" spans="1:232" x14ac:dyDescent="0.2">
      <c r="A32" s="61"/>
      <c r="B32" s="55"/>
      <c r="C32" s="55"/>
      <c r="D32" s="62"/>
      <c r="E32" s="62"/>
      <c r="F32" s="63"/>
      <c r="G32" s="64"/>
      <c r="H32" s="64"/>
    </row>
    <row r="33" spans="1:232" x14ac:dyDescent="0.2">
      <c r="A33" s="61"/>
    </row>
    <row r="36" spans="1:232" x14ac:dyDescent="0.2">
      <c r="C36" s="55"/>
      <c r="D36" s="62"/>
      <c r="E36" s="62"/>
      <c r="F36" s="63"/>
    </row>
    <row r="39" spans="1:232" x14ac:dyDescent="0.2">
      <c r="C39" s="55"/>
      <c r="D39" s="62"/>
      <c r="E39" s="62"/>
      <c r="F39" s="63"/>
    </row>
    <row r="41" spans="1:232" x14ac:dyDescent="0.2">
      <c r="A41" s="16"/>
    </row>
    <row r="44" spans="1:232" ht="13.5" customHeight="1" x14ac:dyDescent="0.2">
      <c r="A44" s="130" t="s">
        <v>6</v>
      </c>
      <c r="B44" s="151"/>
      <c r="C44" s="151"/>
      <c r="D44" s="151"/>
      <c r="E44" s="151"/>
      <c r="F44" s="151"/>
      <c r="G44" s="151"/>
      <c r="H44" s="151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31"/>
      <c r="AH44" s="131"/>
      <c r="AI44" s="131"/>
      <c r="AJ44" s="131"/>
      <c r="AK44" s="131"/>
      <c r="AL44" s="131"/>
      <c r="AM44" s="131"/>
      <c r="AN44" s="131"/>
      <c r="AO44" s="131"/>
      <c r="AP44" s="131"/>
      <c r="AQ44" s="131"/>
      <c r="AR44" s="131"/>
      <c r="AS44" s="131"/>
      <c r="AT44" s="131"/>
      <c r="AU44" s="131"/>
      <c r="AV44" s="131"/>
      <c r="AW44" s="131"/>
      <c r="AX44" s="131"/>
      <c r="AY44" s="131"/>
      <c r="AZ44" s="131"/>
      <c r="BA44" s="131"/>
      <c r="BB44" s="131"/>
      <c r="BC44" s="131"/>
      <c r="BD44" s="131"/>
      <c r="BE44" s="131"/>
      <c r="BF44" s="131"/>
      <c r="BG44" s="131"/>
      <c r="BH44" s="131"/>
      <c r="BI44" s="131"/>
      <c r="BJ44" s="131"/>
      <c r="BK44" s="131"/>
      <c r="BL44" s="131"/>
      <c r="BM44" s="131"/>
      <c r="BN44" s="131"/>
      <c r="BO44" s="131"/>
      <c r="BP44" s="131"/>
      <c r="BQ44" s="131"/>
      <c r="BR44" s="131"/>
      <c r="BS44" s="131"/>
      <c r="BT44" s="131"/>
      <c r="BU44" s="131"/>
      <c r="BV44" s="131"/>
      <c r="BW44" s="131"/>
      <c r="BX44" s="131"/>
      <c r="BY44" s="131"/>
      <c r="BZ44" s="131"/>
      <c r="CA44" s="131"/>
      <c r="CB44" s="131"/>
      <c r="CC44" s="131"/>
      <c r="CD44" s="131"/>
      <c r="CE44" s="131"/>
      <c r="CF44" s="131"/>
      <c r="CG44" s="131"/>
      <c r="CH44" s="131"/>
      <c r="CI44" s="131"/>
      <c r="CJ44" s="131"/>
      <c r="CK44" s="131"/>
      <c r="CL44" s="131"/>
      <c r="CM44" s="131"/>
      <c r="CN44" s="131"/>
      <c r="CO44" s="131"/>
      <c r="CP44" s="131"/>
      <c r="CQ44" s="131"/>
      <c r="CR44" s="131"/>
      <c r="CS44" s="131"/>
      <c r="CT44" s="131"/>
      <c r="CU44" s="131"/>
      <c r="CV44" s="131"/>
      <c r="CW44" s="131"/>
      <c r="CX44" s="131"/>
      <c r="CY44" s="131"/>
      <c r="CZ44" s="131"/>
      <c r="DA44" s="131"/>
      <c r="DB44" s="131"/>
      <c r="DC44" s="131"/>
      <c r="DD44" s="131"/>
      <c r="DE44" s="131"/>
      <c r="DF44" s="131"/>
      <c r="DG44" s="131"/>
      <c r="DH44" s="131"/>
      <c r="DI44" s="131"/>
      <c r="DJ44" s="131"/>
      <c r="DK44" s="131"/>
      <c r="DL44" s="131"/>
      <c r="DM44" s="131"/>
      <c r="DN44" s="131"/>
      <c r="DO44" s="131"/>
      <c r="DP44" s="131"/>
      <c r="DQ44" s="131"/>
      <c r="DR44" s="131"/>
      <c r="DS44" s="131"/>
      <c r="DT44" s="131"/>
      <c r="DU44" s="131"/>
      <c r="DV44" s="131"/>
      <c r="DW44" s="131"/>
      <c r="DX44" s="131"/>
      <c r="DY44" s="131"/>
      <c r="DZ44" s="131"/>
      <c r="EA44" s="131"/>
      <c r="EB44" s="131"/>
      <c r="EC44" s="131"/>
      <c r="ED44" s="131"/>
      <c r="EE44" s="131"/>
      <c r="EF44" s="131"/>
      <c r="EG44" s="131"/>
      <c r="EH44" s="131"/>
      <c r="EI44" s="131"/>
      <c r="EJ44" s="131"/>
      <c r="EK44" s="131"/>
      <c r="EL44" s="131"/>
      <c r="EM44" s="131"/>
      <c r="EN44" s="131"/>
      <c r="EO44" s="131"/>
      <c r="EP44" s="131"/>
      <c r="EQ44" s="131"/>
      <c r="ER44" s="131"/>
      <c r="ES44" s="131"/>
      <c r="ET44" s="131"/>
      <c r="EU44" s="131"/>
      <c r="EV44" s="131"/>
      <c r="EW44" s="131"/>
      <c r="EX44" s="131"/>
      <c r="EY44" s="131"/>
      <c r="EZ44" s="131"/>
      <c r="FA44" s="131"/>
      <c r="FB44" s="131"/>
      <c r="FC44" s="131"/>
      <c r="FD44" s="131"/>
      <c r="FE44" s="131"/>
      <c r="FF44" s="131"/>
      <c r="FG44" s="131"/>
      <c r="FH44" s="131"/>
      <c r="FI44" s="131"/>
      <c r="FJ44" s="131"/>
      <c r="FK44" s="131"/>
      <c r="FL44" s="131"/>
      <c r="FM44" s="131"/>
      <c r="FN44" s="131"/>
      <c r="FO44" s="131"/>
      <c r="FP44" s="131"/>
      <c r="FQ44" s="131"/>
      <c r="FR44" s="131"/>
      <c r="FS44" s="131"/>
      <c r="FT44" s="131"/>
      <c r="FU44" s="131"/>
      <c r="FV44" s="131"/>
      <c r="FW44" s="131"/>
      <c r="FX44" s="131"/>
      <c r="FY44" s="131"/>
      <c r="FZ44" s="131"/>
      <c r="GA44" s="131"/>
      <c r="GB44" s="131"/>
      <c r="GC44" s="131"/>
      <c r="GD44" s="131"/>
      <c r="GE44" s="131"/>
      <c r="GF44" s="131"/>
      <c r="GG44" s="131"/>
      <c r="GH44" s="131"/>
      <c r="GI44" s="131"/>
      <c r="GJ44" s="131"/>
      <c r="GK44" s="131"/>
      <c r="GL44" s="131"/>
      <c r="GM44" s="131"/>
      <c r="GN44" s="131"/>
      <c r="GO44" s="131"/>
      <c r="GP44" s="131"/>
      <c r="GQ44" s="131"/>
      <c r="GR44" s="131"/>
      <c r="GS44" s="131"/>
      <c r="GT44" s="131"/>
      <c r="GU44" s="131"/>
      <c r="GV44" s="131"/>
      <c r="GW44" s="131"/>
      <c r="GX44" s="131"/>
      <c r="GY44" s="131"/>
      <c r="GZ44" s="131"/>
      <c r="HA44" s="131"/>
      <c r="HB44" s="131"/>
      <c r="HC44" s="131"/>
      <c r="HD44" s="131"/>
      <c r="HE44" s="131"/>
      <c r="HF44" s="131"/>
      <c r="HG44" s="131"/>
      <c r="HH44" s="131"/>
      <c r="HI44" s="131"/>
      <c r="HJ44" s="131"/>
      <c r="HK44" s="131"/>
      <c r="HL44" s="131"/>
      <c r="HM44" s="131"/>
      <c r="HN44" s="131"/>
      <c r="HO44" s="131"/>
      <c r="HP44" s="131"/>
      <c r="HQ44" s="131"/>
      <c r="HR44" s="131"/>
      <c r="HS44" s="131"/>
      <c r="HT44" s="131"/>
      <c r="HU44" s="131"/>
      <c r="HV44" s="131"/>
      <c r="HW44" s="131"/>
      <c r="HX44" s="131"/>
    </row>
  </sheetData>
  <mergeCells count="2">
    <mergeCell ref="A44:HX44"/>
    <mergeCell ref="A1:H1"/>
  </mergeCells>
  <phoneticPr fontId="0" type="noConversion"/>
  <printOptions horizontalCentered="1"/>
  <pageMargins left="0.59055118110236227" right="0.19685039370078741" top="0.78740157480314965" bottom="0.19685039370078741" header="0" footer="0"/>
  <pageSetup paperSize="9" scale="85" orientation="portrait" verticalDpi="1200" r:id="rId1"/>
  <headerFooter alignWithMargins="0"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Доходы</vt:lpstr>
      <vt:lpstr>Расходы</vt:lpstr>
      <vt:lpstr>Расходы МП и НП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  <vt:lpstr>'Расходы МП и НП'!Заголовки_для_печати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ООО "ЛИТ БАРС" (г.Ижевск)</dc:creator>
  <cp:lastModifiedBy>Усманова Наталья Манулловна</cp:lastModifiedBy>
  <cp:lastPrinted>2022-03-24T15:51:58Z</cp:lastPrinted>
  <dcterms:created xsi:type="dcterms:W3CDTF">2005-02-01T12:32:18Z</dcterms:created>
  <dcterms:modified xsi:type="dcterms:W3CDTF">2022-03-24T15:52:08Z</dcterms:modified>
</cp:coreProperties>
</file>