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d.nalbadyan\Desktop\Марина 2024\Бюджет на 2025\_МП Газификация муниципального образования\"/>
    </mc:Choice>
  </mc:AlternateContent>
  <xr:revisionPtr revIDLastSave="0" documentId="13_ncr:1_{51FFED49-F666-4874-B655-617CBFE12E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АСПОРТ МП ГАЗ" sheetId="6" r:id="rId1"/>
    <sheet name="1 проектная часть" sheetId="2" r:id="rId2"/>
    <sheet name="2" sheetId="1" r:id="rId3"/>
    <sheet name="План на 25 газ" sheetId="9" r:id="rId4"/>
    <sheet name="Лист1" sheetId="8" state="hidden" r:id="rId5"/>
  </sheets>
  <definedNames>
    <definedName name="_xlnm.Print_Titles" localSheetId="3">'План на 25 газ'!$7:$11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5" i="9" l="1"/>
  <c r="O25" i="9"/>
  <c r="P23" i="9"/>
  <c r="O23" i="9"/>
  <c r="M23" i="9"/>
  <c r="M25" i="9"/>
  <c r="P20" i="9"/>
  <c r="O20" i="9"/>
  <c r="P17" i="9"/>
  <c r="O17" i="9"/>
  <c r="M20" i="9"/>
  <c r="M17" i="9"/>
  <c r="M16" i="9" s="1"/>
  <c r="H11" i="1"/>
  <c r="H15" i="2"/>
  <c r="H16" i="2"/>
  <c r="G19" i="2"/>
  <c r="F19" i="2"/>
  <c r="G18" i="2"/>
  <c r="F18" i="2"/>
  <c r="O16" i="9" l="1"/>
  <c r="P16" i="9"/>
  <c r="G7" i="8"/>
  <c r="J7" i="8" s="1"/>
  <c r="F6" i="8"/>
  <c r="J6" i="8" s="1"/>
  <c r="P29" i="9"/>
  <c r="P28" i="9" s="1"/>
  <c r="P27" i="9" s="1"/>
  <c r="P12" i="9" s="1"/>
  <c r="O29" i="9"/>
  <c r="O28" i="9" s="1"/>
  <c r="O27" i="9" s="1"/>
  <c r="O12" i="9" s="1"/>
  <c r="M29" i="9"/>
  <c r="M28" i="9" s="1"/>
  <c r="M27" i="9" s="1"/>
  <c r="G24" i="6" l="1"/>
  <c r="F24" i="6"/>
  <c r="F14" i="1"/>
  <c r="F13" i="1"/>
  <c r="G14" i="1"/>
  <c r="G13" i="1"/>
  <c r="E14" i="1"/>
  <c r="E13" i="1" s="1"/>
  <c r="M14" i="9"/>
  <c r="H7" i="8"/>
  <c r="I7" i="8" s="1"/>
  <c r="M13" i="9" l="1"/>
  <c r="M12" i="9" s="1"/>
  <c r="E19" i="2"/>
  <c r="H14" i="1"/>
  <c r="F22" i="6"/>
  <c r="E18" i="2" l="1"/>
  <c r="H18" i="2" s="1"/>
  <c r="H19" i="2" s="1"/>
  <c r="E22" i="6"/>
  <c r="E24" i="6"/>
  <c r="G22" i="6"/>
  <c r="H22" i="6" l="1"/>
  <c r="H13" i="1"/>
  <c r="H24" i="6"/>
</calcChain>
</file>

<file path=xl/sharedStrings.xml><?xml version="1.0" encoding="utf-8"?>
<sst xmlns="http://schemas.openxmlformats.org/spreadsheetml/2006/main" count="298" uniqueCount="138">
  <si>
    <t>№ 
п/п</t>
  </si>
  <si>
    <t>Наименование
показателя, единица измерения</t>
  </si>
  <si>
    <t xml:space="preserve">Базовое значение </t>
  </si>
  <si>
    <t>Значение показателя по годам</t>
  </si>
  <si>
    <t>Целевое значение</t>
  </si>
  <si>
    <t>Задачи</t>
  </si>
  <si>
    <t>Ответственный исполнитель</t>
  </si>
  <si>
    <t xml:space="preserve">Сроки реализации </t>
  </si>
  <si>
    <t>1.</t>
  </si>
  <si>
    <t>Параметры финансового обеспечения</t>
  </si>
  <si>
    <t>Всего</t>
  </si>
  <si>
    <t>ПАСПОРТ</t>
  </si>
  <si>
    <t>муниципальной программы</t>
  </si>
  <si>
    <t>Перечень структурных элементов</t>
  </si>
  <si>
    <t>Целевые показатели муниципальной программы</t>
  </si>
  <si>
    <t>Номер цели/ показателя</t>
  </si>
  <si>
    <t>Наименование целевого
показателя, единица измерения</t>
  </si>
  <si>
    <t>1.1.</t>
  </si>
  <si>
    <t>Параметры финансового обеспечения муниципальной программы</t>
  </si>
  <si>
    <t>Финансовое обеспечение</t>
  </si>
  <si>
    <t>Всего, в том числе:</t>
  </si>
  <si>
    <t>Областной бюджет</t>
  </si>
  <si>
    <t>Местный бюджет</t>
  </si>
  <si>
    <t>Внебюджетные источники</t>
  </si>
  <si>
    <t>МКУ «Отдел жилищно-коммунального хозяйства Светлогорского городского округа»</t>
  </si>
  <si>
    <t>ПЛАН</t>
  </si>
  <si>
    <t>Код направления расходов</t>
  </si>
  <si>
    <t>Сумма финансового обеспечения по годам реализации, тыс. руб.</t>
  </si>
  <si>
    <t>Наименование показателя</t>
  </si>
  <si>
    <t>Ед. изм.</t>
  </si>
  <si>
    <t>Плановое значение</t>
  </si>
  <si>
    <t>Срок реализации</t>
  </si>
  <si>
    <t>x</t>
  </si>
  <si>
    <t>Всего по программе</t>
  </si>
  <si>
    <t>01</t>
  </si>
  <si>
    <t>х</t>
  </si>
  <si>
    <t>ед.</t>
  </si>
  <si>
    <t>МКУ "ОЖКХ"</t>
  </si>
  <si>
    <t>п.м.</t>
  </si>
  <si>
    <t>Сведения
о целевых показателях (индикаторах) достижения целей МП, перечень основных 
мероприятий муниципальной программы</t>
  </si>
  <si>
    <t>№ п/п</t>
  </si>
  <si>
    <t>Наименование задачи, целевого показателя,  основного мероприятия</t>
  </si>
  <si>
    <t>Наименование показателя основного мероприятия</t>
  </si>
  <si>
    <t>Единица измерения</t>
  </si>
  <si>
    <t>Базовое значение</t>
  </si>
  <si>
    <t>2024 г.</t>
  </si>
  <si>
    <t>2025 г.</t>
  </si>
  <si>
    <t>2026 г.</t>
  </si>
  <si>
    <t>Ответственный исполнитель / соисполнитель</t>
  </si>
  <si>
    <t>отсутствуют</t>
  </si>
  <si>
    <t>Создание условий для обеспечения природным газом населения, объектов жилищно-коммунального хозяйства, иных организаций муниципального образования «Светлогорский городской округ»</t>
  </si>
  <si>
    <t>Протяженность газопровода</t>
  </si>
  <si>
    <t xml:space="preserve">Строительство и проектирование газопроводов </t>
  </si>
  <si>
    <t>пг_85810.01</t>
  </si>
  <si>
    <t>пг_85810.02</t>
  </si>
  <si>
    <t>Разработка проектной и рабочей  документации по строительству газопровода к котельной «Детский круглогодичный спортивно-оздоровительный центр
Калининградская область»п. Приморье (эксплуатационная зона «Приморье») КН 39:05:030502:124</t>
  </si>
  <si>
    <t>Комплект документации</t>
  </si>
  <si>
    <t>пг_85810.03</t>
  </si>
  <si>
    <t>Разработка проектной и рабочей  документации по реконструкции газопровода к котельной «Филино» п. Донское (эксплуатационная зона «Филино»)</t>
  </si>
  <si>
    <t>пг_85810.04</t>
  </si>
  <si>
    <t>Разработка проектной и рабочей  документации по строительству газопровода к МБУДО «Детская школа искусств имени Гречанинова А.Т.», по адресу: г. Светлогорск, Калининградский проспект, 32, 34</t>
  </si>
  <si>
    <t>Содержание объектов газоснабжения</t>
  </si>
  <si>
    <t>пг_85820.01</t>
  </si>
  <si>
    <t>Проведение технической инвентаризации и постановка на кадастровый учет бесхозяйных сетей газоснабжения</t>
  </si>
  <si>
    <t>пг_85820.02</t>
  </si>
  <si>
    <t xml:space="preserve">Приложение № 1                                                                                                 к постановлению администрации
			МО "Светлогорский городской округ" 
			от "____"  ___________ 20____ года № _                                                                                                                                      Приложение № 1
к Программе «Газификация муниципального образования»  </t>
  </si>
  <si>
    <t>Задача 1.Обеспечение природным газом населения, объектов жилищно-коммунального хозяйства, иных организаций муниципального образования «Светлогорский городской округ».</t>
  </si>
  <si>
    <t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</t>
  </si>
  <si>
    <t xml:space="preserve">«Газификация муниципального образования» </t>
  </si>
  <si>
    <t>на 2025 г. и плановый период 2026-2027 гг.</t>
  </si>
  <si>
    <t>Приложение</t>
  </si>
  <si>
    <t xml:space="preserve">к распоряжению администрации </t>
  </si>
  <si>
    <t>муниципального образования</t>
  </si>
  <si>
    <t xml:space="preserve"> «Светлогорский городской округ»</t>
  </si>
  <si>
    <t>Раздел II. Структурные элементы процессной части</t>
  </si>
  <si>
    <t>Наименование структурного элемента</t>
  </si>
  <si>
    <t>Ожидаемое значение на конец реализации программы</t>
  </si>
  <si>
    <t>Приложение №1 к</t>
  </si>
  <si>
    <t>Раздел I. Структурные элементы проектной части</t>
  </si>
  <si>
    <t>Сроки реализации</t>
  </si>
  <si>
    <t>Показатели</t>
  </si>
  <si>
    <t>Параметры финансового обеспечения проекта</t>
  </si>
  <si>
    <t>Код структурного элемента</t>
  </si>
  <si>
    <t>Структурный элемент муниципальной программы / направление расходов / мероприятие</t>
  </si>
  <si>
    <t>Показатели выполнения структурного элемента муниципальной программы / мероприятия структурного элемента / достижения контрольных точек мероприятий проектной части</t>
  </si>
  <si>
    <t>2025 год</t>
  </si>
  <si>
    <t>2026 год</t>
  </si>
  <si>
    <t>2027 год</t>
  </si>
  <si>
    <t>Всего по процессной части</t>
  </si>
  <si>
    <t>Приложение № 2</t>
  </si>
  <si>
    <t>к Паспорту программы</t>
  </si>
  <si>
    <t>1</t>
  </si>
  <si>
    <t>Разработка проектной и рабочей  документации по строительству газопровода к многоквартирному жилому дому, расположенному  по адресу: г. Светлогорск, ул. Токарева д.10</t>
  </si>
  <si>
    <t>Техническое обслуживание газопроводов, находящихся в муниципальной собственности</t>
  </si>
  <si>
    <t>Повышение уровня газификации муниципального образования «Светлогорский городской округ»</t>
  </si>
  <si>
    <t>Код муниципальной программы (МП)</t>
  </si>
  <si>
    <t>Количество мероприятий, ед.</t>
  </si>
  <si>
    <t>Количество объектов жилищного фонда, подключенных к сетевому природному газу, в муниципальном образовании «Светлогорский городской округ», ед.</t>
  </si>
  <si>
    <t>Организация газоснабжения муниципального образования «Светлогорский городской округ»</t>
  </si>
  <si>
    <t>Мероприятия по обеспечению природным газом, объектов жилищно-коммунального хозяйства, иных организаций муниципального образования «Светлогорский городской округ»</t>
  </si>
  <si>
    <t>1. Организация газоснабжения муниципального образования «Светлогорский городской округ»</t>
  </si>
  <si>
    <t>2. Мероприятия по обеспечению природным газом, объектов жилищно-коммунального хозяйства, иных организаций муниципального образования «Светлогорский городской округ»</t>
  </si>
  <si>
    <t>2</t>
  </si>
  <si>
    <t>ед</t>
  </si>
  <si>
    <t>2. Мероприятия по обеспечению природным газом объектов жилищно-коммунального хозяйства, иных организаций муниципального образования «Светлогорский городской округ»</t>
  </si>
  <si>
    <t>Паспорта структурных элементов муниципальной программы</t>
  </si>
  <si>
    <t>Всего по проектной части</t>
  </si>
  <si>
    <t>Строительство газопровода к МБУДО «Детская школа искусств имени Гречанинова А.Т.», по адресу: г. Светлогорск, Калининградский проспект, 32, 34</t>
  </si>
  <si>
    <t>Реконструкция газопровода к котельной «Филино» п. Донское (эксплуатационная зона «Филино»)</t>
  </si>
  <si>
    <t>Количество мероприятий</t>
  </si>
  <si>
    <t>Количество объектов газоснабжения</t>
  </si>
  <si>
    <t>Количество объектов газоснабжения, введенных в эксплуатацию</t>
  </si>
  <si>
    <t>Комплект документации, ед.</t>
  </si>
  <si>
    <t>Количество объектов газоснабжения, введенных в эксплуатацию, ед.</t>
  </si>
  <si>
    <t xml:space="preserve"> -</t>
  </si>
  <si>
    <t xml:space="preserve"> Объект: МБУДО «Детская школа искусств имени Гречанинова А.Т.»</t>
  </si>
  <si>
    <t xml:space="preserve"> Объект: котельная «Филино» п. Донское</t>
  </si>
  <si>
    <t xml:space="preserve"> Объект: «Детский круглогодичный спортивно-оздоровительный центр
Калининградская область»п. Приморье</t>
  </si>
  <si>
    <t xml:space="preserve"> Объект: многоквартирный жилой дом, расположенненный  по адресу: г. Светлогорск, ул. Токарева д.10</t>
  </si>
  <si>
    <t>2025 - 2027 гг.</t>
  </si>
  <si>
    <r>
      <t xml:space="preserve">реализации муниципальной программы </t>
    </r>
    <r>
      <rPr>
        <b/>
        <sz val="12"/>
        <color theme="1"/>
        <rFont val="Times New Roman"/>
        <family val="1"/>
        <charset val="204"/>
      </rPr>
      <t>"Газификация муниципального образования"</t>
    </r>
  </si>
  <si>
    <t>Всего:</t>
  </si>
  <si>
    <t xml:space="preserve">                      (наименование муниципальной программы)</t>
  </si>
  <si>
    <r>
      <t>[6]</t>
    </r>
    <r>
      <rPr>
        <sz val="6.5"/>
        <color theme="1"/>
        <rFont val="Calibri"/>
        <family val="2"/>
        <charset val="204"/>
      </rPr>
      <t xml:space="preserve"> </t>
    </r>
    <r>
      <rPr>
        <sz val="10"/>
        <color theme="1"/>
        <rFont val="Calibri"/>
        <family val="2"/>
        <charset val="204"/>
      </rPr>
      <t xml:space="preserve">- </t>
    </r>
    <r>
      <rPr>
        <sz val="10"/>
        <color theme="1"/>
        <rFont val="Times New Roman"/>
        <family val="1"/>
        <charset val="204"/>
      </rPr>
      <t>указывается значение показателя на момент включения в программу.</t>
    </r>
  </si>
  <si>
    <r>
      <t>[5]</t>
    </r>
    <r>
      <rPr>
        <sz val="10"/>
        <color theme="1"/>
        <rFont val="Times New Roman"/>
        <family val="1"/>
        <charset val="204"/>
      </rPr>
      <t xml:space="preserve"> - указывается сумма финансового обеспечения на очередной финансовый год и на плановый период.</t>
    </r>
  </si>
  <si>
    <r>
      <t>[4]</t>
    </r>
    <r>
      <rPr>
        <sz val="10"/>
        <color theme="1"/>
        <rFont val="Times New Roman"/>
        <family val="1"/>
        <charset val="204"/>
      </rPr>
      <t xml:space="preserve"> - указываются лимиты бюджетных обязательств (уточненные) на реализацию муниципальной программы (за предшествующий год)</t>
    </r>
  </si>
  <si>
    <r>
      <t>[3]</t>
    </r>
    <r>
      <rPr>
        <sz val="7"/>
        <color theme="1"/>
        <rFont val="Calibri"/>
        <family val="2"/>
        <charset val="204"/>
      </rPr>
      <t xml:space="preserve"> </t>
    </r>
    <r>
      <rPr>
        <sz val="10"/>
        <color theme="1"/>
        <rFont val="Calibri"/>
        <family val="2"/>
        <charset val="204"/>
      </rPr>
      <t xml:space="preserve">- </t>
    </r>
    <r>
      <rPr>
        <sz val="10"/>
        <color theme="1"/>
        <rFont val="Times New Roman"/>
        <family val="1"/>
        <charset val="204"/>
      </rPr>
      <t>указывается сумма финансового обеспечения за счет всех источников финансирования</t>
    </r>
  </si>
  <si>
    <t>в том числе ОБ</t>
  </si>
  <si>
    <t>Непосредственный исполнитель мероприятия программы</t>
  </si>
  <si>
    <t>Участник (и) (непосредственный(е) исполнитель (и) мероприятия)</t>
  </si>
  <si>
    <t xml:space="preserve">Лимиты бюджетных обязательств (уточненные) </t>
  </si>
  <si>
    <t>Соисполнитель (ли)</t>
  </si>
  <si>
    <t xml:space="preserve"> МУ "Отдел по бюджету и финансам Светлогорского городского округа"</t>
  </si>
  <si>
    <t>Наименование комплекса процессных мероприятий</t>
  </si>
  <si>
    <t>Источники финансирования, тыс. рублей</t>
  </si>
  <si>
    <t>паспорту программы</t>
  </si>
  <si>
    <t xml:space="preserve">Проектирование и строительство газопроводов </t>
  </si>
  <si>
    <t xml:space="preserve">                                                                                                                                                                                от11.11.2024 г. №438_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</si>
</sst>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_₽"/>
    <numFmt numFmtId="165" formatCode="#,##0\ _₽"/>
    <numFmt numFmtId="166" formatCode="[$-419]mmmm\ yyyy;@"/>
  </numFmts>
  <fonts count="27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.5"/>
      <color theme="1" tint="4.9989318521683403E-2"/>
      <name val="Times New Roman"/>
      <family val="1"/>
      <charset val="204"/>
    </font>
    <font>
      <b/>
      <sz val="11.5"/>
      <color theme="1" tint="4.9989318521683403E-2"/>
      <name val="Times New Roman"/>
      <family val="1"/>
      <charset val="204"/>
    </font>
    <font>
      <b/>
      <sz val="11"/>
      <color rgb="FF0070C0"/>
      <name val="Calibri"/>
      <family val="2"/>
      <charset val="204"/>
      <scheme val="minor"/>
    </font>
    <font>
      <b/>
      <sz val="11.5"/>
      <color rgb="FF0070C0"/>
      <name val="Times New Roman"/>
      <family val="1"/>
      <charset val="204"/>
    </font>
    <font>
      <sz val="11.5"/>
      <name val="Times New Roman"/>
      <family val="1"/>
      <charset val="204"/>
    </font>
    <font>
      <sz val="11.5"/>
      <color theme="1"/>
      <name val="Times New Roman"/>
      <family val="1"/>
      <charset val="204"/>
    </font>
    <font>
      <b/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Calibri"/>
      <family val="2"/>
      <scheme val="minor"/>
    </font>
    <font>
      <b/>
      <sz val="11.5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vertAlign val="superscript"/>
      <sz val="7"/>
      <color theme="1"/>
      <name val="Calibri"/>
      <family val="2"/>
      <charset val="204"/>
    </font>
    <font>
      <sz val="7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vertAlign val="superscript"/>
      <sz val="6.5"/>
      <color theme="1"/>
      <name val="Calibri"/>
      <family val="2"/>
      <charset val="204"/>
    </font>
    <font>
      <sz val="6.5"/>
      <color theme="1"/>
      <name val="Calibri"/>
      <family val="2"/>
      <charset val="204"/>
    </font>
    <font>
      <b/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9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/>
    </xf>
    <xf numFmtId="0" fontId="6" fillId="0" borderId="0" xfId="0" applyFont="1"/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5" fontId="10" fillId="3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11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 indent="15"/>
    </xf>
    <xf numFmtId="0" fontId="13" fillId="0" borderId="1" xfId="0" applyFont="1" applyBorder="1" applyAlignment="1">
      <alignment vertical="top" wrapText="1"/>
    </xf>
    <xf numFmtId="166" fontId="0" fillId="0" borderId="0" xfId="0" applyNumberFormat="1"/>
    <xf numFmtId="166" fontId="14" fillId="0" borderId="1" xfId="0" applyNumberFormat="1" applyFont="1" applyBorder="1" applyAlignment="1">
      <alignment horizontal="center" vertical="top" wrapText="1"/>
    </xf>
    <xf numFmtId="166" fontId="9" fillId="0" borderId="1" xfId="0" applyNumberFormat="1" applyFont="1" applyBorder="1" applyAlignment="1">
      <alignment horizontal="center" vertical="center" wrapText="1"/>
    </xf>
    <xf numFmtId="166" fontId="9" fillId="2" borderId="1" xfId="0" applyNumberFormat="1" applyFont="1" applyFill="1" applyBorder="1" applyAlignment="1">
      <alignment horizontal="center" vertical="center" wrapText="1"/>
    </xf>
    <xf numFmtId="166" fontId="10" fillId="3" borderId="1" xfId="0" applyNumberFormat="1" applyFont="1" applyFill="1" applyBorder="1" applyAlignment="1">
      <alignment horizontal="center" vertical="center" wrapText="1"/>
    </xf>
    <xf numFmtId="166" fontId="7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8" fillId="4" borderId="1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center" wrapText="1"/>
    </xf>
    <xf numFmtId="166" fontId="9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top" wrapText="1"/>
    </xf>
    <xf numFmtId="4" fontId="3" fillId="0" borderId="1" xfId="0" applyNumberFormat="1" applyFont="1" applyBorder="1" applyAlignment="1">
      <alignment horizontal="center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16" fillId="3" borderId="1" xfId="0" applyFont="1" applyFill="1" applyBorder="1" applyAlignment="1">
      <alignment horizontal="left" wrapText="1"/>
    </xf>
    <xf numFmtId="0" fontId="12" fillId="0" borderId="0" xfId="0" applyFont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166" fontId="10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top"/>
    </xf>
    <xf numFmtId="0" fontId="17" fillId="5" borderId="1" xfId="0" applyFont="1" applyFill="1" applyBorder="1" applyAlignment="1">
      <alignment horizontal="center" vertical="top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164" fontId="10" fillId="3" borderId="5" xfId="0" applyNumberFormat="1" applyFont="1" applyFill="1" applyBorder="1" applyAlignment="1">
      <alignment horizontal="center" vertical="center" wrapText="1"/>
    </xf>
    <xf numFmtId="164" fontId="10" fillId="3" borderId="6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wrapText="1"/>
    </xf>
    <xf numFmtId="0" fontId="3" fillId="0" borderId="5" xfId="0" applyFont="1" applyBorder="1" applyAlignment="1">
      <alignment wrapText="1"/>
    </xf>
    <xf numFmtId="0" fontId="21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26" fillId="5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4" xfId="0" applyFont="1" applyBorder="1" applyAlignment="1">
      <alignment horizontal="left"/>
    </xf>
    <xf numFmtId="0" fontId="20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left" wrapText="1"/>
    </xf>
    <xf numFmtId="0" fontId="3" fillId="0" borderId="3" xfId="0" applyFont="1" applyBorder="1" applyAlignment="1">
      <alignment horizontal="left" wrapText="1"/>
    </xf>
    <xf numFmtId="0" fontId="3" fillId="0" borderId="4" xfId="0" applyFont="1" applyBorder="1" applyAlignment="1">
      <alignment horizontal="left" wrapText="1"/>
    </xf>
    <xf numFmtId="0" fontId="17" fillId="5" borderId="5" xfId="0" applyFont="1" applyFill="1" applyBorder="1" applyAlignment="1">
      <alignment horizontal="center" vertical="top" wrapText="1"/>
    </xf>
    <xf numFmtId="0" fontId="17" fillId="5" borderId="6" xfId="0" applyFont="1" applyFill="1" applyBorder="1" applyAlignment="1">
      <alignment horizontal="center" vertical="top" wrapText="1"/>
    </xf>
    <xf numFmtId="0" fontId="17" fillId="5" borderId="2" xfId="0" applyFont="1" applyFill="1" applyBorder="1" applyAlignment="1">
      <alignment horizontal="center" vertical="top"/>
    </xf>
    <xf numFmtId="0" fontId="17" fillId="5" borderId="3" xfId="0" applyFont="1" applyFill="1" applyBorder="1" applyAlignment="1">
      <alignment horizontal="center" vertical="top"/>
    </xf>
    <xf numFmtId="0" fontId="17" fillId="5" borderId="4" xfId="0" applyFont="1" applyFill="1" applyBorder="1" applyAlignment="1">
      <alignment horizontal="center" vertical="top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left" vertical="top" wrapText="1"/>
    </xf>
    <xf numFmtId="0" fontId="17" fillId="5" borderId="8" xfId="0" applyFont="1" applyFill="1" applyBorder="1" applyAlignment="1">
      <alignment horizontal="left" vertical="top" wrapText="1"/>
    </xf>
    <xf numFmtId="0" fontId="17" fillId="5" borderId="6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18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1" fillId="0" borderId="0" xfId="0" applyFont="1" applyAlignment="1">
      <alignment horizontal="right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17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17" fillId="5" borderId="1" xfId="0" applyFont="1" applyFill="1" applyBorder="1" applyAlignment="1">
      <alignment vertical="center" wrapText="1"/>
    </xf>
    <xf numFmtId="0" fontId="17" fillId="5" borderId="1" xfId="0" applyFont="1" applyFill="1" applyBorder="1" applyAlignment="1">
      <alignment horizontal="center" vertical="center" wrapText="1"/>
    </xf>
    <xf numFmtId="0" fontId="17" fillId="5" borderId="1" xfId="0" applyFont="1" applyFill="1" applyBorder="1" applyAlignment="1">
      <alignment horizontal="center" vertical="center"/>
    </xf>
    <xf numFmtId="0" fontId="17" fillId="5" borderId="5" xfId="0" applyFont="1" applyFill="1" applyBorder="1" applyAlignment="1">
      <alignment vertical="center" wrapText="1"/>
    </xf>
    <xf numFmtId="0" fontId="17" fillId="5" borderId="8" xfId="0" applyFont="1" applyFill="1" applyBorder="1" applyAlignment="1">
      <alignment vertical="center" wrapText="1"/>
    </xf>
    <xf numFmtId="0" fontId="2" fillId="5" borderId="6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5" borderId="8" xfId="0" applyFont="1" applyFill="1" applyBorder="1" applyAlignment="1">
      <alignment vertical="top" wrapText="1"/>
    </xf>
    <xf numFmtId="0" fontId="2" fillId="5" borderId="6" xfId="0" applyFont="1" applyFill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3" fillId="0" borderId="7" xfId="0" applyFont="1" applyBorder="1" applyAlignment="1">
      <alignment horizontal="left"/>
    </xf>
    <xf numFmtId="0" fontId="17" fillId="5" borderId="1" xfId="0" applyFont="1" applyFill="1" applyBorder="1" applyAlignment="1">
      <alignment horizontal="center" vertical="top" wrapText="1"/>
    </xf>
    <xf numFmtId="0" fontId="17" fillId="5" borderId="1" xfId="0" applyFont="1" applyFill="1" applyBorder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7" fillId="0" borderId="2" xfId="0" applyFont="1" applyBorder="1" applyAlignment="1">
      <alignment horizontal="left" wrapText="1"/>
    </xf>
    <xf numFmtId="0" fontId="17" fillId="0" borderId="3" xfId="0" applyFont="1" applyBorder="1" applyAlignment="1">
      <alignment horizontal="left" wrapText="1"/>
    </xf>
    <xf numFmtId="0" fontId="17" fillId="0" borderId="4" xfId="0" applyFont="1" applyBorder="1" applyAlignment="1">
      <alignment horizontal="left" wrapText="1"/>
    </xf>
    <xf numFmtId="0" fontId="10" fillId="3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10" fillId="3" borderId="5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3" borderId="5" xfId="0" applyFont="1" applyFill="1" applyBorder="1" applyAlignment="1">
      <alignment horizontal="left" vertical="center" wrapText="1"/>
    </xf>
    <xf numFmtId="0" fontId="5" fillId="3" borderId="6" xfId="0" applyFont="1" applyFill="1" applyBorder="1" applyAlignment="1">
      <alignment horizontal="left" vertical="center" wrapText="1"/>
    </xf>
    <xf numFmtId="164" fontId="10" fillId="3" borderId="5" xfId="0" applyNumberFormat="1" applyFont="1" applyFill="1" applyBorder="1" applyAlignment="1">
      <alignment horizontal="center" vertical="center" wrapText="1"/>
    </xf>
    <xf numFmtId="164" fontId="10" fillId="3" borderId="6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0"/>
  <sheetViews>
    <sheetView showGridLines="0" tabSelected="1" zoomScaleNormal="100" workbookViewId="0">
      <selection activeCell="H5" sqref="H5"/>
    </sheetView>
  </sheetViews>
  <sheetFormatPr defaultRowHeight="15" x14ac:dyDescent="0.25"/>
  <cols>
    <col min="1" max="1" width="28.140625" customWidth="1"/>
    <col min="2" max="2" width="16.42578125" customWidth="1"/>
    <col min="3" max="3" width="35.140625" customWidth="1"/>
    <col min="4" max="4" width="11.7109375" customWidth="1"/>
    <col min="5" max="5" width="13.7109375" customWidth="1"/>
    <col min="6" max="6" width="14.7109375" customWidth="1"/>
    <col min="7" max="7" width="14.140625" customWidth="1"/>
    <col min="8" max="8" width="21.7109375" customWidth="1"/>
  </cols>
  <sheetData>
    <row r="1" spans="1:8" ht="15.75" x14ac:dyDescent="0.25">
      <c r="F1" s="38"/>
      <c r="G1" s="38"/>
      <c r="H1" s="39" t="s">
        <v>70</v>
      </c>
    </row>
    <row r="2" spans="1:8" ht="15.75" x14ac:dyDescent="0.25">
      <c r="F2" s="38"/>
      <c r="G2" s="38"/>
      <c r="H2" s="39" t="s">
        <v>71</v>
      </c>
    </row>
    <row r="3" spans="1:8" ht="15.75" x14ac:dyDescent="0.25">
      <c r="F3" s="38"/>
      <c r="G3" s="38"/>
      <c r="H3" s="39" t="s">
        <v>72</v>
      </c>
    </row>
    <row r="4" spans="1:8" ht="15.75" x14ac:dyDescent="0.25">
      <c r="F4" s="38"/>
      <c r="G4" s="38"/>
      <c r="H4" s="39" t="s">
        <v>73</v>
      </c>
    </row>
    <row r="5" spans="1:8" ht="15.75" x14ac:dyDescent="0.25">
      <c r="F5" s="38"/>
      <c r="G5" s="38"/>
      <c r="H5" s="39" t="s">
        <v>137</v>
      </c>
    </row>
    <row r="6" spans="1:8" ht="4.5" customHeight="1" x14ac:dyDescent="0.25">
      <c r="F6" s="40"/>
      <c r="H6" s="39"/>
    </row>
    <row r="7" spans="1:8" ht="15.75" x14ac:dyDescent="0.25">
      <c r="A7" s="103" t="s">
        <v>11</v>
      </c>
      <c r="B7" s="103"/>
      <c r="C7" s="103"/>
      <c r="D7" s="103"/>
      <c r="E7" s="103"/>
      <c r="F7" s="103"/>
      <c r="G7" s="103"/>
      <c r="H7" s="103"/>
    </row>
    <row r="8" spans="1:8" ht="18.75" customHeight="1" x14ac:dyDescent="0.25">
      <c r="A8" s="104" t="s">
        <v>12</v>
      </c>
      <c r="B8" s="104"/>
      <c r="C8" s="104"/>
      <c r="D8" s="104"/>
      <c r="E8" s="104"/>
      <c r="F8" s="104"/>
      <c r="G8" s="104"/>
      <c r="H8" s="104"/>
    </row>
    <row r="9" spans="1:8" ht="18.75" customHeight="1" x14ac:dyDescent="0.25">
      <c r="A9" s="105" t="s">
        <v>68</v>
      </c>
      <c r="B9" s="105"/>
      <c r="C9" s="105"/>
      <c r="D9" s="105"/>
      <c r="E9" s="105"/>
      <c r="F9" s="105"/>
      <c r="G9" s="105"/>
      <c r="H9" s="105"/>
    </row>
    <row r="10" spans="1:8" ht="18.75" customHeight="1" x14ac:dyDescent="0.25">
      <c r="C10" s="67" t="s">
        <v>122</v>
      </c>
    </row>
    <row r="11" spans="1:8" ht="15.75" x14ac:dyDescent="0.25">
      <c r="A11" s="2" t="s">
        <v>7</v>
      </c>
      <c r="B11" s="106" t="s">
        <v>119</v>
      </c>
      <c r="C11" s="106"/>
      <c r="D11" s="106"/>
      <c r="E11" s="106"/>
      <c r="F11" s="106"/>
      <c r="G11" s="106"/>
      <c r="H11" s="106"/>
    </row>
    <row r="12" spans="1:8" ht="30" customHeight="1" x14ac:dyDescent="0.25">
      <c r="A12" s="3" t="s">
        <v>6</v>
      </c>
      <c r="B12" s="85" t="s">
        <v>24</v>
      </c>
      <c r="C12" s="85"/>
      <c r="D12" s="85"/>
      <c r="E12" s="85"/>
      <c r="F12" s="85"/>
      <c r="G12" s="85"/>
      <c r="H12" s="85"/>
    </row>
    <row r="13" spans="1:8" ht="27" customHeight="1" x14ac:dyDescent="0.25">
      <c r="A13" s="2" t="s">
        <v>131</v>
      </c>
      <c r="B13" s="85" t="s">
        <v>49</v>
      </c>
      <c r="C13" s="85"/>
      <c r="D13" s="85"/>
      <c r="E13" s="85"/>
      <c r="F13" s="85"/>
      <c r="G13" s="85"/>
      <c r="H13" s="85"/>
    </row>
    <row r="14" spans="1:8" ht="66" customHeight="1" x14ac:dyDescent="0.25">
      <c r="A14" s="76" t="s">
        <v>129</v>
      </c>
      <c r="B14" s="81" t="s">
        <v>24</v>
      </c>
      <c r="C14" s="82"/>
      <c r="D14" s="82"/>
      <c r="E14" s="82"/>
      <c r="F14" s="82"/>
      <c r="G14" s="82"/>
      <c r="H14" s="83"/>
    </row>
    <row r="15" spans="1:8" ht="25.9" customHeight="1" x14ac:dyDescent="0.25">
      <c r="A15" s="94" t="s">
        <v>13</v>
      </c>
      <c r="B15" s="86" t="s">
        <v>100</v>
      </c>
      <c r="C15" s="87"/>
      <c r="D15" s="87"/>
      <c r="E15" s="87"/>
      <c r="F15" s="87"/>
      <c r="G15" s="87"/>
      <c r="H15" s="88"/>
    </row>
    <row r="16" spans="1:8" ht="44.25" customHeight="1" x14ac:dyDescent="0.25">
      <c r="A16" s="95"/>
      <c r="B16" s="86" t="s">
        <v>101</v>
      </c>
      <c r="C16" s="87"/>
      <c r="D16" s="87"/>
      <c r="E16" s="87"/>
      <c r="F16" s="87"/>
      <c r="G16" s="87"/>
      <c r="H16" s="88"/>
    </row>
    <row r="17" spans="1:8" ht="18.75" customHeight="1" x14ac:dyDescent="0.25">
      <c r="A17" s="97" t="s">
        <v>14</v>
      </c>
      <c r="B17" s="89" t="s">
        <v>15</v>
      </c>
      <c r="C17" s="89" t="s">
        <v>16</v>
      </c>
      <c r="D17" s="89" t="s">
        <v>2</v>
      </c>
      <c r="E17" s="91" t="s">
        <v>3</v>
      </c>
      <c r="F17" s="92"/>
      <c r="G17" s="92"/>
      <c r="H17" s="93"/>
    </row>
    <row r="18" spans="1:8" ht="30.75" customHeight="1" x14ac:dyDescent="0.25">
      <c r="A18" s="98"/>
      <c r="B18" s="90"/>
      <c r="C18" s="90"/>
      <c r="D18" s="90"/>
      <c r="E18" s="68">
        <v>2025</v>
      </c>
      <c r="F18" s="69">
        <v>2026</v>
      </c>
      <c r="G18" s="69">
        <v>2027</v>
      </c>
      <c r="H18" s="69" t="s">
        <v>4</v>
      </c>
    </row>
    <row r="19" spans="1:8" ht="20.25" customHeight="1" x14ac:dyDescent="0.25">
      <c r="A19" s="98"/>
      <c r="B19" s="4" t="s">
        <v>8</v>
      </c>
      <c r="C19" s="100" t="s">
        <v>94</v>
      </c>
      <c r="D19" s="101"/>
      <c r="E19" s="101"/>
      <c r="F19" s="101"/>
      <c r="G19" s="101"/>
      <c r="H19" s="102"/>
    </row>
    <row r="20" spans="1:8" ht="81.599999999999994" customHeight="1" x14ac:dyDescent="0.25">
      <c r="A20" s="99"/>
      <c r="B20" s="5" t="s">
        <v>17</v>
      </c>
      <c r="C20" s="53" t="s">
        <v>97</v>
      </c>
      <c r="D20" s="5">
        <v>938</v>
      </c>
      <c r="E20" s="5">
        <v>985</v>
      </c>
      <c r="F20" s="5">
        <v>1034</v>
      </c>
      <c r="G20" s="5">
        <v>1086</v>
      </c>
      <c r="H20" s="5">
        <v>1086</v>
      </c>
    </row>
    <row r="21" spans="1:8" ht="63" customHeight="1" x14ac:dyDescent="0.25">
      <c r="A21" s="97" t="s">
        <v>18</v>
      </c>
      <c r="B21" s="70" t="s">
        <v>95</v>
      </c>
      <c r="C21" s="70" t="s">
        <v>19</v>
      </c>
      <c r="D21" s="80" t="s">
        <v>130</v>
      </c>
      <c r="E21" s="71">
        <v>2025</v>
      </c>
      <c r="F21" s="70">
        <v>2026</v>
      </c>
      <c r="G21" s="70">
        <v>2027</v>
      </c>
      <c r="H21" s="70" t="s">
        <v>10</v>
      </c>
    </row>
    <row r="22" spans="1:8" ht="24" customHeight="1" x14ac:dyDescent="0.25">
      <c r="A22" s="98"/>
      <c r="B22" s="96">
        <v>16</v>
      </c>
      <c r="C22" s="7" t="s">
        <v>20</v>
      </c>
      <c r="D22" s="54">
        <v>2255.54</v>
      </c>
      <c r="E22" s="54">
        <f>'План на 25 газ'!M12</f>
        <v>6812.38</v>
      </c>
      <c r="F22" s="54">
        <f>'План на 25 газ'!O12</f>
        <v>9155.5400000000009</v>
      </c>
      <c r="G22" s="54">
        <f>'План на 25 газ'!P12</f>
        <v>5655.54</v>
      </c>
      <c r="H22" s="54">
        <f>E22+F22+G22</f>
        <v>21623.460000000003</v>
      </c>
    </row>
    <row r="23" spans="1:8" ht="20.25" customHeight="1" x14ac:dyDescent="0.25">
      <c r="A23" s="98"/>
      <c r="B23" s="96"/>
      <c r="C23" s="7" t="s">
        <v>21</v>
      </c>
      <c r="D23" s="54">
        <v>0</v>
      </c>
      <c r="E23" s="54">
        <v>0</v>
      </c>
      <c r="F23" s="54">
        <v>0</v>
      </c>
      <c r="G23" s="54">
        <v>0</v>
      </c>
      <c r="H23" s="54">
        <v>0</v>
      </c>
    </row>
    <row r="24" spans="1:8" ht="20.25" customHeight="1" x14ac:dyDescent="0.25">
      <c r="A24" s="98"/>
      <c r="B24" s="96"/>
      <c r="C24" s="7" t="s">
        <v>22</v>
      </c>
      <c r="D24" s="55">
        <v>2255.54</v>
      </c>
      <c r="E24" s="54">
        <f>'План на 25 газ'!M12</f>
        <v>6812.38</v>
      </c>
      <c r="F24" s="54">
        <f>'План на 25 газ'!O12</f>
        <v>9155.5400000000009</v>
      </c>
      <c r="G24" s="54">
        <f>'План на 25 газ'!P12</f>
        <v>5655.54</v>
      </c>
      <c r="H24" s="54">
        <f>E24+F24+G24</f>
        <v>21623.460000000003</v>
      </c>
    </row>
    <row r="25" spans="1:8" ht="15.75" x14ac:dyDescent="0.25">
      <c r="A25" s="99"/>
      <c r="B25" s="96"/>
      <c r="C25" s="7" t="s">
        <v>23</v>
      </c>
      <c r="D25" s="55">
        <v>0</v>
      </c>
      <c r="E25" s="54">
        <v>0</v>
      </c>
      <c r="F25" s="54">
        <v>0</v>
      </c>
      <c r="G25" s="54">
        <v>0</v>
      </c>
      <c r="H25" s="54">
        <v>0</v>
      </c>
    </row>
    <row r="27" spans="1:8" hidden="1" x14ac:dyDescent="0.25">
      <c r="A27" s="77" t="s">
        <v>126</v>
      </c>
    </row>
    <row r="28" spans="1:8" ht="15.75" hidden="1" x14ac:dyDescent="0.25">
      <c r="A28" s="84" t="s">
        <v>125</v>
      </c>
      <c r="B28" s="84"/>
      <c r="C28" s="84"/>
      <c r="D28" s="84"/>
      <c r="E28" s="84"/>
      <c r="F28" s="84"/>
      <c r="G28" s="84"/>
      <c r="H28" s="84"/>
    </row>
    <row r="29" spans="1:8" ht="15.75" hidden="1" x14ac:dyDescent="0.25">
      <c r="A29" s="78" t="s">
        <v>124</v>
      </c>
    </row>
    <row r="30" spans="1:8" hidden="1" x14ac:dyDescent="0.25"/>
  </sheetData>
  <mergeCells count="18">
    <mergeCell ref="A7:H7"/>
    <mergeCell ref="A8:H8"/>
    <mergeCell ref="A9:H9"/>
    <mergeCell ref="B11:H11"/>
    <mergeCell ref="B12:H12"/>
    <mergeCell ref="A28:H28"/>
    <mergeCell ref="B13:H13"/>
    <mergeCell ref="B16:H16"/>
    <mergeCell ref="B17:B18"/>
    <mergeCell ref="C17:C18"/>
    <mergeCell ref="D17:D18"/>
    <mergeCell ref="E17:H17"/>
    <mergeCell ref="B15:H15"/>
    <mergeCell ref="A15:A16"/>
    <mergeCell ref="B22:B25"/>
    <mergeCell ref="A21:A25"/>
    <mergeCell ref="C19:H19"/>
    <mergeCell ref="A17:A20"/>
  </mergeCells>
  <pageMargins left="0.70866141732283472" right="0.70866141732283472" top="0.74803149606299213" bottom="0.59055118110236227" header="0.31496062992125984" footer="0.31496062992125984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21"/>
  <sheetViews>
    <sheetView showGridLines="0" workbookViewId="0">
      <selection activeCell="B10" sqref="B10:H10"/>
    </sheetView>
  </sheetViews>
  <sheetFormatPr defaultColWidth="9.140625" defaultRowHeight="15" x14ac:dyDescent="0.25"/>
  <cols>
    <col min="1" max="1" width="24.28515625" style="38" customWidth="1"/>
    <col min="2" max="2" width="9.140625" style="38"/>
    <col min="3" max="3" width="26" style="38" customWidth="1"/>
    <col min="4" max="4" width="14.85546875" style="38" customWidth="1"/>
    <col min="5" max="5" width="11.5703125" style="38" customWidth="1"/>
    <col min="6" max="6" width="12.7109375" style="38" customWidth="1"/>
    <col min="7" max="7" width="12.28515625" style="38" customWidth="1"/>
    <col min="8" max="8" width="20" style="38" customWidth="1"/>
    <col min="9" max="16384" width="9.140625" style="38"/>
  </cols>
  <sheetData>
    <row r="1" spans="1:8" x14ac:dyDescent="0.25">
      <c r="G1" s="107" t="s">
        <v>77</v>
      </c>
      <c r="H1" s="107"/>
    </row>
    <row r="2" spans="1:8" x14ac:dyDescent="0.25">
      <c r="G2" s="107" t="s">
        <v>135</v>
      </c>
      <c r="H2" s="107"/>
    </row>
    <row r="3" spans="1:8" hidden="1" x14ac:dyDescent="0.25">
      <c r="G3" s="107"/>
      <c r="H3" s="107"/>
    </row>
    <row r="4" spans="1:8" ht="16.5" customHeight="1" x14ac:dyDescent="0.25">
      <c r="C4" s="72" t="s">
        <v>105</v>
      </c>
    </row>
    <row r="5" spans="1:8" ht="6" customHeight="1" x14ac:dyDescent="0.25">
      <c r="C5" s="60"/>
    </row>
    <row r="6" spans="1:8" ht="15.75" x14ac:dyDescent="0.25">
      <c r="A6" s="108" t="s">
        <v>78</v>
      </c>
      <c r="B6" s="108"/>
      <c r="C6" s="108"/>
      <c r="D6" s="108"/>
      <c r="E6" s="108"/>
      <c r="F6" s="108"/>
      <c r="G6" s="108"/>
      <c r="H6" s="108"/>
    </row>
    <row r="7" spans="1:8" ht="33.75" customHeight="1" x14ac:dyDescent="0.25">
      <c r="A7" s="3" t="s">
        <v>75</v>
      </c>
      <c r="B7" s="110" t="s">
        <v>100</v>
      </c>
      <c r="C7" s="111"/>
      <c r="D7" s="111"/>
      <c r="E7" s="111"/>
      <c r="F7" s="111"/>
      <c r="G7" s="111"/>
      <c r="H7" s="112"/>
    </row>
    <row r="8" spans="1:8" ht="22.9" customHeight="1" x14ac:dyDescent="0.25">
      <c r="A8" s="12" t="s">
        <v>79</v>
      </c>
      <c r="B8" s="109" t="s">
        <v>119</v>
      </c>
      <c r="C8" s="109"/>
      <c r="D8" s="109"/>
      <c r="E8" s="109"/>
      <c r="F8" s="109"/>
      <c r="G8" s="109"/>
      <c r="H8" s="109"/>
    </row>
    <row r="9" spans="1:8" ht="31.5" x14ac:dyDescent="0.25">
      <c r="A9" s="12" t="s">
        <v>6</v>
      </c>
      <c r="B9" s="109" t="s">
        <v>24</v>
      </c>
      <c r="C9" s="109"/>
      <c r="D9" s="109"/>
      <c r="E9" s="109"/>
      <c r="F9" s="109"/>
      <c r="G9" s="109"/>
      <c r="H9" s="109"/>
    </row>
    <row r="10" spans="1:8" ht="15.75" x14ac:dyDescent="0.25">
      <c r="A10" s="12" t="s">
        <v>131</v>
      </c>
      <c r="B10" s="121" t="s">
        <v>132</v>
      </c>
      <c r="C10" s="122"/>
      <c r="D10" s="122"/>
      <c r="E10" s="122"/>
      <c r="F10" s="122"/>
      <c r="G10" s="122"/>
      <c r="H10" s="123"/>
    </row>
    <row r="11" spans="1:8" ht="72" customHeight="1" x14ac:dyDescent="0.25">
      <c r="A11" s="12" t="s">
        <v>129</v>
      </c>
      <c r="B11" s="109" t="s">
        <v>24</v>
      </c>
      <c r="C11" s="109"/>
      <c r="D11" s="109"/>
      <c r="E11" s="109"/>
      <c r="F11" s="109"/>
      <c r="G11" s="109"/>
      <c r="H11" s="109"/>
    </row>
    <row r="12" spans="1:8" ht="31.5" customHeight="1" x14ac:dyDescent="0.25">
      <c r="A12" s="12" t="s">
        <v>5</v>
      </c>
      <c r="B12" s="86" t="s">
        <v>50</v>
      </c>
      <c r="C12" s="87"/>
      <c r="D12" s="87"/>
      <c r="E12" s="87"/>
      <c r="F12" s="87"/>
      <c r="G12" s="87"/>
      <c r="H12" s="88"/>
    </row>
    <row r="13" spans="1:8" ht="28.5" customHeight="1" x14ac:dyDescent="0.25">
      <c r="A13" s="116" t="s">
        <v>80</v>
      </c>
      <c r="B13" s="114" t="s">
        <v>0</v>
      </c>
      <c r="C13" s="114" t="s">
        <v>1</v>
      </c>
      <c r="D13" s="114" t="s">
        <v>2</v>
      </c>
      <c r="E13" s="115" t="s">
        <v>3</v>
      </c>
      <c r="F13" s="115"/>
      <c r="G13" s="115"/>
      <c r="H13" s="115"/>
    </row>
    <row r="14" spans="1:8" ht="70.5" customHeight="1" x14ac:dyDescent="0.25">
      <c r="A14" s="117"/>
      <c r="B14" s="115"/>
      <c r="C14" s="115"/>
      <c r="D14" s="114"/>
      <c r="E14" s="71">
        <v>2025</v>
      </c>
      <c r="F14" s="70">
        <v>2026</v>
      </c>
      <c r="G14" s="70">
        <v>2027</v>
      </c>
      <c r="H14" s="70" t="s">
        <v>10</v>
      </c>
    </row>
    <row r="15" spans="1:8" ht="31.5" x14ac:dyDescent="0.25">
      <c r="A15" s="117"/>
      <c r="B15" s="8">
        <v>1</v>
      </c>
      <c r="C15" s="7" t="s">
        <v>112</v>
      </c>
      <c r="D15" s="5" t="s">
        <v>114</v>
      </c>
      <c r="E15" s="5">
        <v>4</v>
      </c>
      <c r="F15" s="5">
        <v>0</v>
      </c>
      <c r="G15" s="5">
        <v>0</v>
      </c>
      <c r="H15" s="5">
        <f>E15+F15+G15</f>
        <v>4</v>
      </c>
    </row>
    <row r="16" spans="1:8" ht="63" x14ac:dyDescent="0.25">
      <c r="A16" s="118"/>
      <c r="B16" s="8">
        <v>2</v>
      </c>
      <c r="C16" s="7" t="s">
        <v>113</v>
      </c>
      <c r="D16" s="5" t="s">
        <v>114</v>
      </c>
      <c r="E16" s="5"/>
      <c r="F16" s="5">
        <v>1</v>
      </c>
      <c r="G16" s="5">
        <v>1</v>
      </c>
      <c r="H16" s="5">
        <f>E16+F16+G16</f>
        <v>2</v>
      </c>
    </row>
    <row r="17" spans="1:8" ht="58.5" customHeight="1" x14ac:dyDescent="0.25">
      <c r="A17" s="113" t="s">
        <v>81</v>
      </c>
      <c r="B17" s="80" t="s">
        <v>26</v>
      </c>
      <c r="C17" s="70" t="s">
        <v>134</v>
      </c>
      <c r="D17" s="80" t="s">
        <v>130</v>
      </c>
      <c r="E17" s="71">
        <v>2025</v>
      </c>
      <c r="F17" s="70">
        <v>2026</v>
      </c>
      <c r="G17" s="70">
        <v>2027</v>
      </c>
      <c r="H17" s="70" t="s">
        <v>10</v>
      </c>
    </row>
    <row r="18" spans="1:8" ht="15.75" x14ac:dyDescent="0.25">
      <c r="A18" s="113"/>
      <c r="B18" s="119" t="s">
        <v>121</v>
      </c>
      <c r="C18" s="120"/>
      <c r="D18" s="61">
        <v>5082.47</v>
      </c>
      <c r="E18" s="61">
        <f>'План на 25 газ'!M13</f>
        <v>4556.84</v>
      </c>
      <c r="F18" s="61">
        <f>'План на 25 газ'!O13</f>
        <v>7500</v>
      </c>
      <c r="G18" s="61">
        <f>'План на 25 газ'!P13</f>
        <v>4000</v>
      </c>
      <c r="H18" s="61">
        <f>E18+F18+G18</f>
        <v>16056.84</v>
      </c>
    </row>
    <row r="19" spans="1:8" ht="47.25" x14ac:dyDescent="0.25">
      <c r="A19" s="113"/>
      <c r="B19" s="7">
        <v>85810</v>
      </c>
      <c r="C19" s="7" t="s">
        <v>52</v>
      </c>
      <c r="D19" s="61">
        <v>5082.47</v>
      </c>
      <c r="E19" s="61">
        <f>'План на 25 газ'!M14</f>
        <v>4556.84</v>
      </c>
      <c r="F19" s="61">
        <f>'План на 25 газ'!O14</f>
        <v>7500</v>
      </c>
      <c r="G19" s="61">
        <f>'План на 25 газ'!P14</f>
        <v>4000</v>
      </c>
      <c r="H19" s="61">
        <f>H18</f>
        <v>16056.84</v>
      </c>
    </row>
    <row r="21" spans="1:8" hidden="1" x14ac:dyDescent="0.25">
      <c r="A21" s="79" t="s">
        <v>123</v>
      </c>
    </row>
  </sheetData>
  <mergeCells count="17">
    <mergeCell ref="A17:A19"/>
    <mergeCell ref="B9:H9"/>
    <mergeCell ref="B11:H11"/>
    <mergeCell ref="B12:H12"/>
    <mergeCell ref="C13:C14"/>
    <mergeCell ref="D13:D14"/>
    <mergeCell ref="E13:H13"/>
    <mergeCell ref="B13:B14"/>
    <mergeCell ref="A13:A16"/>
    <mergeCell ref="B18:C18"/>
    <mergeCell ref="B10:H10"/>
    <mergeCell ref="G1:H1"/>
    <mergeCell ref="A6:H6"/>
    <mergeCell ref="B8:H8"/>
    <mergeCell ref="G2:H2"/>
    <mergeCell ref="G3:H3"/>
    <mergeCell ref="B7:H7"/>
  </mergeCells>
  <pageMargins left="0.70866141732283472" right="0.70866141732283472" top="0.74803149606299213" bottom="0.15748031496062992" header="0.31496062992125984" footer="0.31496062992125984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H18"/>
  <sheetViews>
    <sheetView zoomScaleNormal="100" workbookViewId="0">
      <selection activeCell="C9" sqref="C9:C10"/>
    </sheetView>
  </sheetViews>
  <sheetFormatPr defaultRowHeight="15" x14ac:dyDescent="0.25"/>
  <cols>
    <col min="1" max="1" width="25" customWidth="1"/>
    <col min="3" max="3" width="32.5703125" customWidth="1"/>
    <col min="4" max="4" width="14.28515625" customWidth="1"/>
    <col min="5" max="5" width="10.28515625" customWidth="1"/>
    <col min="6" max="6" width="11" customWidth="1"/>
    <col min="7" max="7" width="10.140625" customWidth="1"/>
    <col min="8" max="8" width="17.140625" customWidth="1"/>
  </cols>
  <sheetData>
    <row r="2" spans="1:8" ht="15.75" x14ac:dyDescent="0.25">
      <c r="A2" s="128" t="s">
        <v>74</v>
      </c>
      <c r="B2" s="128"/>
      <c r="C2" s="128"/>
      <c r="D2" s="128"/>
      <c r="E2" s="128"/>
      <c r="F2" s="128"/>
      <c r="G2" s="128"/>
      <c r="H2" s="128"/>
    </row>
    <row r="3" spans="1:8" ht="45.75" customHeight="1" x14ac:dyDescent="0.25">
      <c r="A3" s="3" t="s">
        <v>133</v>
      </c>
      <c r="B3" s="134" t="s">
        <v>104</v>
      </c>
      <c r="C3" s="135"/>
      <c r="D3" s="135"/>
      <c r="E3" s="135"/>
      <c r="F3" s="135"/>
      <c r="G3" s="135"/>
      <c r="H3" s="136"/>
    </row>
    <row r="4" spans="1:8" ht="15.75" x14ac:dyDescent="0.25">
      <c r="A4" s="2" t="s">
        <v>7</v>
      </c>
      <c r="B4" s="131" t="s">
        <v>119</v>
      </c>
      <c r="C4" s="132"/>
      <c r="D4" s="132"/>
      <c r="E4" s="132"/>
      <c r="F4" s="132"/>
      <c r="G4" s="132"/>
      <c r="H4" s="133"/>
    </row>
    <row r="5" spans="1:8" ht="31.5" x14ac:dyDescent="0.25">
      <c r="A5" s="3" t="s">
        <v>6</v>
      </c>
      <c r="B5" s="86" t="s">
        <v>24</v>
      </c>
      <c r="C5" s="87"/>
      <c r="D5" s="87"/>
      <c r="E5" s="87"/>
      <c r="F5" s="87"/>
      <c r="G5" s="87"/>
      <c r="H5" s="88"/>
    </row>
    <row r="6" spans="1:8" ht="18" customHeight="1" x14ac:dyDescent="0.25">
      <c r="A6" s="3" t="s">
        <v>131</v>
      </c>
      <c r="B6" s="86" t="s">
        <v>132</v>
      </c>
      <c r="C6" s="87"/>
      <c r="D6" s="87"/>
      <c r="E6" s="87"/>
      <c r="F6" s="87"/>
      <c r="G6" s="87"/>
      <c r="H6" s="88"/>
    </row>
    <row r="7" spans="1:8" ht="62.25" customHeight="1" x14ac:dyDescent="0.25">
      <c r="A7" s="75" t="s">
        <v>129</v>
      </c>
      <c r="B7" s="86" t="s">
        <v>24</v>
      </c>
      <c r="C7" s="87"/>
      <c r="D7" s="87"/>
      <c r="E7" s="87"/>
      <c r="F7" s="87"/>
      <c r="G7" s="87"/>
      <c r="H7" s="88"/>
    </row>
    <row r="8" spans="1:8" ht="38.25" customHeight="1" x14ac:dyDescent="0.25">
      <c r="A8" s="2" t="s">
        <v>5</v>
      </c>
      <c r="B8" s="86" t="s">
        <v>50</v>
      </c>
      <c r="C8" s="87"/>
      <c r="D8" s="87"/>
      <c r="E8" s="87"/>
      <c r="F8" s="87"/>
      <c r="G8" s="87"/>
      <c r="H8" s="88"/>
    </row>
    <row r="9" spans="1:8" ht="15.75" x14ac:dyDescent="0.25">
      <c r="A9" s="129" t="s">
        <v>80</v>
      </c>
      <c r="B9" s="114" t="s">
        <v>0</v>
      </c>
      <c r="C9" s="114" t="s">
        <v>1</v>
      </c>
      <c r="D9" s="114" t="s">
        <v>2</v>
      </c>
      <c r="E9" s="130" t="s">
        <v>3</v>
      </c>
      <c r="F9" s="130"/>
      <c r="G9" s="130"/>
      <c r="H9" s="130"/>
    </row>
    <row r="10" spans="1:8" ht="89.25" customHeight="1" x14ac:dyDescent="0.25">
      <c r="A10" s="129"/>
      <c r="B10" s="115"/>
      <c r="C10" s="115"/>
      <c r="D10" s="114"/>
      <c r="E10" s="71">
        <v>2025</v>
      </c>
      <c r="F10" s="70">
        <v>2026</v>
      </c>
      <c r="G10" s="70">
        <v>2027</v>
      </c>
      <c r="H10" s="69" t="s">
        <v>76</v>
      </c>
    </row>
    <row r="11" spans="1:8" ht="20.25" customHeight="1" x14ac:dyDescent="0.25">
      <c r="A11" s="129"/>
      <c r="B11" s="8"/>
      <c r="C11" s="7" t="s">
        <v>96</v>
      </c>
      <c r="D11" s="5" t="s">
        <v>114</v>
      </c>
      <c r="E11" s="5">
        <v>2</v>
      </c>
      <c r="F11" s="5">
        <v>2</v>
      </c>
      <c r="G11" s="5">
        <v>2</v>
      </c>
      <c r="H11" s="5">
        <f>E11+F11+G11</f>
        <v>6</v>
      </c>
    </row>
    <row r="12" spans="1:8" ht="56.25" customHeight="1" x14ac:dyDescent="0.25">
      <c r="A12" s="89" t="s">
        <v>9</v>
      </c>
      <c r="B12" s="80" t="s">
        <v>26</v>
      </c>
      <c r="C12" s="70" t="s">
        <v>134</v>
      </c>
      <c r="D12" s="80" t="s">
        <v>130</v>
      </c>
      <c r="E12" s="71">
        <v>2025</v>
      </c>
      <c r="F12" s="70">
        <v>2026</v>
      </c>
      <c r="G12" s="70">
        <v>2027</v>
      </c>
      <c r="H12" s="70" t="s">
        <v>10</v>
      </c>
    </row>
    <row r="13" spans="1:8" ht="21.75" customHeight="1" x14ac:dyDescent="0.25">
      <c r="A13" s="124"/>
      <c r="B13" s="126" t="s">
        <v>121</v>
      </c>
      <c r="C13" s="127"/>
      <c r="D13" s="61">
        <v>2210.1999999999998</v>
      </c>
      <c r="E13" s="61">
        <f>E14</f>
        <v>2255.54</v>
      </c>
      <c r="F13" s="61">
        <f>'План на 25 газ'!O29</f>
        <v>1655.54</v>
      </c>
      <c r="G13" s="61">
        <f>'План на 25 газ'!P29</f>
        <v>1655.54</v>
      </c>
      <c r="H13" s="61">
        <f>E13+F13+G13</f>
        <v>5566.62</v>
      </c>
    </row>
    <row r="14" spans="1:8" ht="42.75" customHeight="1" x14ac:dyDescent="0.25">
      <c r="A14" s="125"/>
      <c r="B14" s="6">
        <v>85820</v>
      </c>
      <c r="C14" s="7" t="s">
        <v>61</v>
      </c>
      <c r="D14" s="61">
        <v>2210.1999999999998</v>
      </c>
      <c r="E14" s="61">
        <f>'План на 25 газ'!M29</f>
        <v>2255.54</v>
      </c>
      <c r="F14" s="61">
        <f>'План на 25 газ'!O29</f>
        <v>1655.54</v>
      </c>
      <c r="G14" s="61">
        <f>'План на 25 газ'!P29</f>
        <v>1655.54</v>
      </c>
      <c r="H14" s="61">
        <f>E14+F14+G14</f>
        <v>5566.62</v>
      </c>
    </row>
    <row r="15" spans="1:8" x14ac:dyDescent="0.25">
      <c r="A15" s="1"/>
      <c r="B15" s="1"/>
      <c r="C15" s="1"/>
      <c r="D15" s="1"/>
      <c r="E15" s="1"/>
      <c r="F15" s="1"/>
      <c r="G15" s="1"/>
      <c r="H15" s="1"/>
    </row>
    <row r="16" spans="1:8" x14ac:dyDescent="0.25">
      <c r="A16" s="1"/>
      <c r="B16" s="1"/>
      <c r="C16" s="1"/>
      <c r="D16" s="1"/>
      <c r="E16" s="1"/>
      <c r="F16" s="1"/>
      <c r="G16" s="1"/>
      <c r="H16" s="1"/>
    </row>
    <row r="17" spans="1:8" x14ac:dyDescent="0.25">
      <c r="A17" s="1"/>
      <c r="B17" s="1"/>
      <c r="C17" s="1"/>
      <c r="D17" s="1"/>
      <c r="E17" s="1"/>
      <c r="F17" s="1"/>
      <c r="G17" s="1"/>
      <c r="H17" s="1"/>
    </row>
    <row r="18" spans="1:8" x14ac:dyDescent="0.25">
      <c r="A18" s="1"/>
      <c r="B18" s="1"/>
      <c r="C18" s="1"/>
      <c r="D18" s="1"/>
      <c r="E18" s="1"/>
      <c r="F18" s="1"/>
      <c r="G18" s="1"/>
      <c r="H18" s="1"/>
    </row>
  </sheetData>
  <mergeCells count="14">
    <mergeCell ref="A12:A14"/>
    <mergeCell ref="B13:C13"/>
    <mergeCell ref="A2:H2"/>
    <mergeCell ref="A9:A11"/>
    <mergeCell ref="E9:H9"/>
    <mergeCell ref="D9:D10"/>
    <mergeCell ref="C9:C10"/>
    <mergeCell ref="B9:B10"/>
    <mergeCell ref="B4:H4"/>
    <mergeCell ref="B5:H5"/>
    <mergeCell ref="B7:H7"/>
    <mergeCell ref="B8:H8"/>
    <mergeCell ref="B3:H3"/>
    <mergeCell ref="B6:H6"/>
  </mergeCells>
  <pageMargins left="0.7" right="0.7" top="0.37" bottom="0.3" header="0.17" footer="0.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1:P35"/>
  <sheetViews>
    <sheetView showGridLines="0" zoomScale="80" zoomScaleNormal="80" workbookViewId="0">
      <selection activeCell="F22" sqref="F22"/>
    </sheetView>
  </sheetViews>
  <sheetFormatPr defaultRowHeight="15" x14ac:dyDescent="0.25"/>
  <cols>
    <col min="1" max="1" width="2.5703125" customWidth="1"/>
    <col min="2" max="2" width="12.7109375" hidden="1" customWidth="1"/>
    <col min="3" max="3" width="11.28515625" customWidth="1"/>
    <col min="5" max="5" width="26.28515625" customWidth="1"/>
    <col min="6" max="6" width="53.7109375" customWidth="1"/>
    <col min="7" max="7" width="29.140625" customWidth="1"/>
    <col min="9" max="9" width="11.42578125" bestFit="1" customWidth="1"/>
    <col min="10" max="10" width="15.28515625" style="42" customWidth="1"/>
    <col min="11" max="11" width="12.140625" bestFit="1" customWidth="1"/>
    <col min="12" max="12" width="11.42578125" bestFit="1" customWidth="1"/>
    <col min="13" max="13" width="14.85546875" customWidth="1"/>
    <col min="14" max="14" width="11.140625" customWidth="1"/>
    <col min="15" max="16" width="14.28515625" bestFit="1" customWidth="1"/>
  </cols>
  <sheetData>
    <row r="1" spans="3:16" ht="14.45" customHeight="1" x14ac:dyDescent="0.25">
      <c r="M1" s="1"/>
      <c r="N1" s="1"/>
      <c r="O1" s="145" t="s">
        <v>89</v>
      </c>
      <c r="P1" s="145"/>
    </row>
    <row r="2" spans="3:16" ht="15.75" x14ac:dyDescent="0.25">
      <c r="G2" s="13"/>
      <c r="O2" s="145" t="s">
        <v>90</v>
      </c>
      <c r="P2" s="145"/>
    </row>
    <row r="3" spans="3:16" ht="15.75" x14ac:dyDescent="0.25">
      <c r="G3" s="14" t="s">
        <v>25</v>
      </c>
    </row>
    <row r="4" spans="3:16" ht="15.75" x14ac:dyDescent="0.25">
      <c r="G4" s="14" t="s">
        <v>120</v>
      </c>
    </row>
    <row r="5" spans="3:16" ht="15.75" x14ac:dyDescent="0.25">
      <c r="G5" s="14" t="s">
        <v>69</v>
      </c>
      <c r="P5" s="37"/>
    </row>
    <row r="7" spans="3:16" ht="42.75" customHeight="1" x14ac:dyDescent="0.25">
      <c r="C7" s="141" t="s">
        <v>82</v>
      </c>
      <c r="D7" s="141" t="s">
        <v>26</v>
      </c>
      <c r="E7" s="141" t="s">
        <v>128</v>
      </c>
      <c r="F7" s="141" t="s">
        <v>83</v>
      </c>
      <c r="G7" s="141" t="s">
        <v>84</v>
      </c>
      <c r="H7" s="141"/>
      <c r="I7" s="141"/>
      <c r="J7" s="141"/>
      <c r="K7" s="141"/>
      <c r="L7" s="141"/>
      <c r="M7" s="150" t="s">
        <v>27</v>
      </c>
      <c r="N7" s="150"/>
      <c r="O7" s="150"/>
      <c r="P7" s="150"/>
    </row>
    <row r="8" spans="3:16" ht="15" customHeight="1" x14ac:dyDescent="0.25">
      <c r="C8" s="141"/>
      <c r="D8" s="141"/>
      <c r="E8" s="141"/>
      <c r="F8" s="141"/>
      <c r="G8" s="141" t="s">
        <v>28</v>
      </c>
      <c r="H8" s="141" t="s">
        <v>29</v>
      </c>
      <c r="I8" s="141" t="s">
        <v>30</v>
      </c>
      <c r="J8" s="141"/>
      <c r="K8" s="141"/>
      <c r="L8" s="141"/>
      <c r="M8" s="140" t="s">
        <v>85</v>
      </c>
      <c r="N8" s="142" t="s">
        <v>127</v>
      </c>
      <c r="O8" s="140" t="s">
        <v>86</v>
      </c>
      <c r="P8" s="140" t="s">
        <v>87</v>
      </c>
    </row>
    <row r="9" spans="3:16" ht="15" customHeight="1" x14ac:dyDescent="0.25">
      <c r="C9" s="141"/>
      <c r="D9" s="141"/>
      <c r="E9" s="141"/>
      <c r="F9" s="141"/>
      <c r="G9" s="141"/>
      <c r="H9" s="141"/>
      <c r="I9" s="141" t="s">
        <v>85</v>
      </c>
      <c r="J9" s="141"/>
      <c r="K9" s="141" t="s">
        <v>86</v>
      </c>
      <c r="L9" s="141" t="s">
        <v>87</v>
      </c>
      <c r="M9" s="140"/>
      <c r="N9" s="143"/>
      <c r="O9" s="140"/>
      <c r="P9" s="140"/>
    </row>
    <row r="10" spans="3:16" ht="15" customHeight="1" x14ac:dyDescent="0.25">
      <c r="C10" s="141"/>
      <c r="D10" s="141"/>
      <c r="E10" s="141"/>
      <c r="F10" s="141"/>
      <c r="G10" s="141"/>
      <c r="H10" s="141"/>
      <c r="I10" s="41"/>
      <c r="J10" s="43" t="s">
        <v>31</v>
      </c>
      <c r="K10" s="141"/>
      <c r="L10" s="141"/>
      <c r="M10" s="140"/>
      <c r="N10" s="144"/>
      <c r="O10" s="140"/>
      <c r="P10" s="140"/>
    </row>
    <row r="11" spans="3:16" x14ac:dyDescent="0.25">
      <c r="C11" s="15">
        <v>1</v>
      </c>
      <c r="D11" s="15">
        <v>2</v>
      </c>
      <c r="E11" s="15">
        <v>3</v>
      </c>
      <c r="F11" s="15">
        <v>4</v>
      </c>
      <c r="G11" s="15">
        <v>5</v>
      </c>
      <c r="H11" s="15">
        <v>6</v>
      </c>
      <c r="I11" s="15">
        <v>7</v>
      </c>
      <c r="J11" s="48">
        <v>8</v>
      </c>
      <c r="K11" s="15">
        <v>9</v>
      </c>
      <c r="L11" s="15">
        <v>10</v>
      </c>
      <c r="M11" s="15">
        <v>11</v>
      </c>
      <c r="N11" s="15">
        <v>13</v>
      </c>
      <c r="O11" s="15">
        <v>14</v>
      </c>
      <c r="P11" s="15">
        <v>15</v>
      </c>
    </row>
    <row r="12" spans="3:16" ht="37.5" customHeight="1" x14ac:dyDescent="0.25">
      <c r="C12" s="63" t="s">
        <v>32</v>
      </c>
      <c r="D12" s="63" t="s">
        <v>32</v>
      </c>
      <c r="E12" s="63" t="s">
        <v>32</v>
      </c>
      <c r="F12" s="64" t="s">
        <v>33</v>
      </c>
      <c r="G12" s="63" t="s">
        <v>32</v>
      </c>
      <c r="H12" s="63" t="s">
        <v>32</v>
      </c>
      <c r="I12" s="63" t="s">
        <v>32</v>
      </c>
      <c r="J12" s="65" t="s">
        <v>32</v>
      </c>
      <c r="K12" s="63" t="s">
        <v>32</v>
      </c>
      <c r="L12" s="63" t="s">
        <v>32</v>
      </c>
      <c r="M12" s="66">
        <f>M13+M27</f>
        <v>6812.38</v>
      </c>
      <c r="N12" s="66"/>
      <c r="O12" s="66">
        <f>O13+O27</f>
        <v>9155.5400000000009</v>
      </c>
      <c r="P12" s="66">
        <f>P13+P27</f>
        <v>5655.54</v>
      </c>
    </row>
    <row r="13" spans="3:16" ht="21" customHeight="1" x14ac:dyDescent="0.25">
      <c r="C13" s="16" t="s">
        <v>32</v>
      </c>
      <c r="D13" s="16" t="s">
        <v>32</v>
      </c>
      <c r="E13" s="16" t="s">
        <v>32</v>
      </c>
      <c r="F13" s="17" t="s">
        <v>106</v>
      </c>
      <c r="G13" s="16" t="s">
        <v>32</v>
      </c>
      <c r="H13" s="16" t="s">
        <v>32</v>
      </c>
      <c r="I13" s="16" t="s">
        <v>32</v>
      </c>
      <c r="J13" s="45" t="s">
        <v>32</v>
      </c>
      <c r="K13" s="16" t="s">
        <v>32</v>
      </c>
      <c r="L13" s="16" t="s">
        <v>32</v>
      </c>
      <c r="M13" s="18">
        <f>M14</f>
        <v>4556.84</v>
      </c>
      <c r="N13" s="18"/>
      <c r="O13" s="18">
        <v>7500</v>
      </c>
      <c r="P13" s="18">
        <v>4000</v>
      </c>
    </row>
    <row r="14" spans="3:16" s="22" customFormat="1" ht="42" customHeight="1" x14ac:dyDescent="0.25">
      <c r="C14" s="139" t="s">
        <v>91</v>
      </c>
      <c r="D14" s="137" t="s">
        <v>32</v>
      </c>
      <c r="E14" s="137" t="s">
        <v>32</v>
      </c>
      <c r="F14" s="146" t="s">
        <v>98</v>
      </c>
      <c r="G14" s="57" t="s">
        <v>56</v>
      </c>
      <c r="H14" s="20" t="s">
        <v>36</v>
      </c>
      <c r="I14" s="21">
        <v>4</v>
      </c>
      <c r="J14" s="46">
        <v>46021</v>
      </c>
      <c r="K14" s="21" t="s">
        <v>35</v>
      </c>
      <c r="L14" s="21" t="s">
        <v>35</v>
      </c>
      <c r="M14" s="148">
        <f>M16</f>
        <v>4556.84</v>
      </c>
      <c r="N14" s="73"/>
      <c r="O14" s="148">
        <v>7500</v>
      </c>
      <c r="P14" s="148">
        <v>4000</v>
      </c>
    </row>
    <row r="15" spans="3:16" s="22" customFormat="1" ht="42" customHeight="1" x14ac:dyDescent="0.25">
      <c r="C15" s="138"/>
      <c r="D15" s="138"/>
      <c r="E15" s="138"/>
      <c r="F15" s="147"/>
      <c r="G15" s="57" t="s">
        <v>111</v>
      </c>
      <c r="H15" s="20" t="s">
        <v>36</v>
      </c>
      <c r="I15" s="21"/>
      <c r="J15" s="46"/>
      <c r="K15" s="21">
        <v>1</v>
      </c>
      <c r="L15" s="21">
        <v>1</v>
      </c>
      <c r="M15" s="149"/>
      <c r="N15" s="74"/>
      <c r="O15" s="149"/>
      <c r="P15" s="149"/>
    </row>
    <row r="16" spans="3:16" s="9" customFormat="1" ht="21.75" customHeight="1" x14ac:dyDescent="0.25">
      <c r="C16" s="62" t="s">
        <v>91</v>
      </c>
      <c r="D16" s="23">
        <v>85810</v>
      </c>
      <c r="E16" s="24" t="s">
        <v>32</v>
      </c>
      <c r="F16" s="25" t="s">
        <v>136</v>
      </c>
      <c r="G16" s="50" t="s">
        <v>35</v>
      </c>
      <c r="H16" s="50" t="s">
        <v>35</v>
      </c>
      <c r="I16" s="51" t="s">
        <v>35</v>
      </c>
      <c r="J16" s="47" t="s">
        <v>32</v>
      </c>
      <c r="K16" s="26" t="s">
        <v>35</v>
      </c>
      <c r="L16" s="26" t="s">
        <v>35</v>
      </c>
      <c r="M16" s="26">
        <f>M17+M20+M23+M25</f>
        <v>4556.84</v>
      </c>
      <c r="N16" s="26"/>
      <c r="O16" s="26">
        <f t="shared" ref="O16:P16" si="0">O17+O20+O23+O25</f>
        <v>7500</v>
      </c>
      <c r="P16" s="26">
        <f t="shared" si="0"/>
        <v>4000</v>
      </c>
    </row>
    <row r="17" spans="2:16" s="9" customFormat="1" ht="40.5" customHeight="1" x14ac:dyDescent="0.25">
      <c r="C17" s="62" t="s">
        <v>35</v>
      </c>
      <c r="D17" s="23" t="s">
        <v>35</v>
      </c>
      <c r="E17" s="24" t="s">
        <v>35</v>
      </c>
      <c r="F17" s="25" t="s">
        <v>115</v>
      </c>
      <c r="G17" s="50" t="s">
        <v>35</v>
      </c>
      <c r="H17" s="50" t="s">
        <v>35</v>
      </c>
      <c r="I17" s="51" t="s">
        <v>35</v>
      </c>
      <c r="J17" s="47" t="s">
        <v>35</v>
      </c>
      <c r="K17" s="26" t="s">
        <v>35</v>
      </c>
      <c r="L17" s="26" t="s">
        <v>35</v>
      </c>
      <c r="M17" s="26">
        <f>M18+M19</f>
        <v>1490.74</v>
      </c>
      <c r="N17" s="26"/>
      <c r="O17" s="26">
        <f>O18+O19</f>
        <v>7500</v>
      </c>
      <c r="P17" s="26">
        <f>P18+P19</f>
        <v>0</v>
      </c>
    </row>
    <row r="18" spans="2:16" ht="60" x14ac:dyDescent="0.25">
      <c r="B18" t="s">
        <v>53</v>
      </c>
      <c r="C18" s="62" t="s">
        <v>91</v>
      </c>
      <c r="D18" s="15">
        <v>85810</v>
      </c>
      <c r="E18" s="27" t="s">
        <v>37</v>
      </c>
      <c r="F18" s="49" t="s">
        <v>60</v>
      </c>
      <c r="G18" s="50" t="s">
        <v>56</v>
      </c>
      <c r="H18" s="50" t="s">
        <v>36</v>
      </c>
      <c r="I18" s="51">
        <v>1</v>
      </c>
      <c r="J18" s="52">
        <v>45991</v>
      </c>
      <c r="K18" s="51">
        <v>0</v>
      </c>
      <c r="L18" s="51">
        <v>0</v>
      </c>
      <c r="M18" s="51">
        <v>1490.74</v>
      </c>
      <c r="N18" s="51"/>
      <c r="O18" s="30">
        <v>0</v>
      </c>
      <c r="P18" s="30">
        <v>0</v>
      </c>
    </row>
    <row r="19" spans="2:16" ht="47.25" customHeight="1" x14ac:dyDescent="0.25">
      <c r="C19" s="62" t="s">
        <v>91</v>
      </c>
      <c r="D19" s="15"/>
      <c r="E19" s="27" t="s">
        <v>37</v>
      </c>
      <c r="F19" s="28" t="s">
        <v>107</v>
      </c>
      <c r="G19" s="50" t="s">
        <v>110</v>
      </c>
      <c r="H19" s="15" t="s">
        <v>103</v>
      </c>
      <c r="I19" s="29"/>
      <c r="J19" s="44"/>
      <c r="K19" s="30">
        <v>1</v>
      </c>
      <c r="L19" s="30">
        <v>0</v>
      </c>
      <c r="M19" s="30"/>
      <c r="N19" s="30"/>
      <c r="O19" s="30">
        <v>7500</v>
      </c>
      <c r="P19" s="30">
        <v>0</v>
      </c>
    </row>
    <row r="20" spans="2:16" s="9" customFormat="1" ht="21.75" customHeight="1" x14ac:dyDescent="0.25">
      <c r="C20" s="62" t="s">
        <v>35</v>
      </c>
      <c r="D20" s="23" t="s">
        <v>35</v>
      </c>
      <c r="E20" s="24" t="s">
        <v>35</v>
      </c>
      <c r="F20" s="25" t="s">
        <v>116</v>
      </c>
      <c r="G20" s="50" t="s">
        <v>35</v>
      </c>
      <c r="H20" s="50" t="s">
        <v>35</v>
      </c>
      <c r="I20" s="51" t="s">
        <v>35</v>
      </c>
      <c r="J20" s="47" t="s">
        <v>35</v>
      </c>
      <c r="K20" s="26" t="s">
        <v>35</v>
      </c>
      <c r="L20" s="26" t="s">
        <v>35</v>
      </c>
      <c r="M20" s="26">
        <f>M21+M22</f>
        <v>1315.8</v>
      </c>
      <c r="N20" s="26"/>
      <c r="O20" s="26">
        <f>O21+O22</f>
        <v>0</v>
      </c>
      <c r="P20" s="26">
        <f>P21+P22</f>
        <v>4000</v>
      </c>
    </row>
    <row r="21" spans="2:16" ht="45" x14ac:dyDescent="0.25">
      <c r="B21" t="s">
        <v>54</v>
      </c>
      <c r="C21" s="62" t="s">
        <v>91</v>
      </c>
      <c r="D21" s="15">
        <v>85810</v>
      </c>
      <c r="E21" s="27" t="s">
        <v>37</v>
      </c>
      <c r="F21" s="49" t="s">
        <v>58</v>
      </c>
      <c r="G21" s="50" t="s">
        <v>56</v>
      </c>
      <c r="H21" s="50" t="s">
        <v>36</v>
      </c>
      <c r="I21" s="51">
        <v>1</v>
      </c>
      <c r="J21" s="52">
        <v>46021</v>
      </c>
      <c r="K21" s="51">
        <v>0</v>
      </c>
      <c r="L21" s="51">
        <v>0</v>
      </c>
      <c r="M21" s="51">
        <v>1315.8</v>
      </c>
      <c r="N21" s="51"/>
      <c r="O21" s="30">
        <v>0</v>
      </c>
      <c r="P21" s="30">
        <v>0</v>
      </c>
    </row>
    <row r="22" spans="2:16" ht="33" customHeight="1" x14ac:dyDescent="0.25">
      <c r="C22" s="62"/>
      <c r="D22" s="15"/>
      <c r="E22" s="27" t="s">
        <v>37</v>
      </c>
      <c r="F22" s="28" t="s">
        <v>108</v>
      </c>
      <c r="G22" s="50" t="s">
        <v>110</v>
      </c>
      <c r="H22" s="15" t="s">
        <v>103</v>
      </c>
      <c r="I22" s="29"/>
      <c r="J22" s="44"/>
      <c r="K22" s="30"/>
      <c r="L22" s="30">
        <v>1</v>
      </c>
      <c r="M22" s="30"/>
      <c r="N22" s="30"/>
      <c r="O22" s="30"/>
      <c r="P22" s="30">
        <v>4000</v>
      </c>
    </row>
    <row r="23" spans="2:16" ht="50.25" customHeight="1" x14ac:dyDescent="0.25">
      <c r="C23" s="62" t="s">
        <v>35</v>
      </c>
      <c r="D23" s="23" t="s">
        <v>35</v>
      </c>
      <c r="E23" s="24" t="s">
        <v>35</v>
      </c>
      <c r="F23" s="25" t="s">
        <v>117</v>
      </c>
      <c r="G23" s="50" t="s">
        <v>35</v>
      </c>
      <c r="H23" s="50" t="s">
        <v>35</v>
      </c>
      <c r="I23" s="51" t="s">
        <v>35</v>
      </c>
      <c r="J23" s="47" t="s">
        <v>35</v>
      </c>
      <c r="K23" s="26" t="s">
        <v>35</v>
      </c>
      <c r="L23" s="26" t="s">
        <v>35</v>
      </c>
      <c r="M23" s="26">
        <f>M24</f>
        <v>1289.5</v>
      </c>
      <c r="N23" s="26"/>
      <c r="O23" s="26">
        <f t="shared" ref="O23:P23" si="1">O24</f>
        <v>0</v>
      </c>
      <c r="P23" s="26">
        <f t="shared" si="1"/>
        <v>0</v>
      </c>
    </row>
    <row r="24" spans="2:16" ht="72.75" customHeight="1" x14ac:dyDescent="0.25">
      <c r="B24" t="s">
        <v>57</v>
      </c>
      <c r="C24" s="62" t="s">
        <v>91</v>
      </c>
      <c r="D24" s="15">
        <v>85810</v>
      </c>
      <c r="E24" s="27" t="s">
        <v>37</v>
      </c>
      <c r="F24" s="49" t="s">
        <v>55</v>
      </c>
      <c r="G24" s="50" t="s">
        <v>56</v>
      </c>
      <c r="H24" s="50" t="s">
        <v>36</v>
      </c>
      <c r="I24" s="51">
        <v>1</v>
      </c>
      <c r="J24" s="52">
        <v>45960</v>
      </c>
      <c r="K24" s="51">
        <v>0</v>
      </c>
      <c r="L24" s="51">
        <v>0</v>
      </c>
      <c r="M24" s="51">
        <v>1289.5</v>
      </c>
      <c r="N24" s="51"/>
      <c r="O24" s="30">
        <v>0</v>
      </c>
      <c r="P24" s="30">
        <v>0</v>
      </c>
    </row>
    <row r="25" spans="2:16" ht="47.25" customHeight="1" x14ac:dyDescent="0.25">
      <c r="C25" s="62" t="s">
        <v>35</v>
      </c>
      <c r="D25" s="23" t="s">
        <v>35</v>
      </c>
      <c r="E25" s="24" t="s">
        <v>35</v>
      </c>
      <c r="F25" s="25" t="s">
        <v>118</v>
      </c>
      <c r="G25" s="50" t="s">
        <v>35</v>
      </c>
      <c r="H25" s="50" t="s">
        <v>35</v>
      </c>
      <c r="I25" s="51" t="s">
        <v>35</v>
      </c>
      <c r="J25" s="47" t="s">
        <v>35</v>
      </c>
      <c r="K25" s="26" t="s">
        <v>35</v>
      </c>
      <c r="L25" s="26" t="s">
        <v>35</v>
      </c>
      <c r="M25" s="26">
        <f>M26</f>
        <v>460.8</v>
      </c>
      <c r="N25" s="26"/>
      <c r="O25" s="26">
        <f t="shared" ref="O25:P25" si="2">O26</f>
        <v>0</v>
      </c>
      <c r="P25" s="26">
        <f t="shared" si="2"/>
        <v>0</v>
      </c>
    </row>
    <row r="26" spans="2:16" ht="60" x14ac:dyDescent="0.25">
      <c r="B26" t="s">
        <v>59</v>
      </c>
      <c r="C26" s="62" t="s">
        <v>91</v>
      </c>
      <c r="D26" s="15">
        <v>85810</v>
      </c>
      <c r="E26" s="27" t="s">
        <v>37</v>
      </c>
      <c r="F26" s="49" t="s">
        <v>92</v>
      </c>
      <c r="G26" s="50" t="s">
        <v>56</v>
      </c>
      <c r="H26" s="50" t="s">
        <v>36</v>
      </c>
      <c r="I26" s="51">
        <v>1</v>
      </c>
      <c r="J26" s="52">
        <v>46021</v>
      </c>
      <c r="K26" s="51">
        <v>0</v>
      </c>
      <c r="L26" s="51">
        <v>0</v>
      </c>
      <c r="M26" s="51">
        <v>460.8</v>
      </c>
      <c r="N26" s="51"/>
      <c r="O26" s="30">
        <v>0</v>
      </c>
      <c r="P26" s="30">
        <v>0</v>
      </c>
    </row>
    <row r="27" spans="2:16" x14ac:dyDescent="0.25">
      <c r="C27" s="16" t="s">
        <v>32</v>
      </c>
      <c r="D27" s="16" t="s">
        <v>32</v>
      </c>
      <c r="E27" s="16" t="s">
        <v>32</v>
      </c>
      <c r="F27" s="17" t="s">
        <v>88</v>
      </c>
      <c r="G27" s="16" t="s">
        <v>32</v>
      </c>
      <c r="H27" s="16" t="s">
        <v>32</v>
      </c>
      <c r="I27" s="16" t="s">
        <v>32</v>
      </c>
      <c r="J27" s="45" t="s">
        <v>32</v>
      </c>
      <c r="K27" s="16" t="s">
        <v>32</v>
      </c>
      <c r="L27" s="16" t="s">
        <v>32</v>
      </c>
      <c r="M27" s="18">
        <f>M28</f>
        <v>2255.54</v>
      </c>
      <c r="N27" s="18"/>
      <c r="O27" s="18">
        <f t="shared" ref="O27:P27" si="3">O28</f>
        <v>1655.54</v>
      </c>
      <c r="P27" s="18">
        <f t="shared" si="3"/>
        <v>1655.54</v>
      </c>
    </row>
    <row r="28" spans="2:16" ht="57.75" x14ac:dyDescent="0.25">
      <c r="C28" s="19" t="s">
        <v>102</v>
      </c>
      <c r="D28" s="56" t="s">
        <v>35</v>
      </c>
      <c r="E28" s="56" t="s">
        <v>35</v>
      </c>
      <c r="F28" s="59" t="s">
        <v>99</v>
      </c>
      <c r="G28" s="57" t="s">
        <v>109</v>
      </c>
      <c r="H28" s="20" t="s">
        <v>36</v>
      </c>
      <c r="I28" s="21">
        <v>2</v>
      </c>
      <c r="J28" s="46">
        <v>46021</v>
      </c>
      <c r="K28" s="21">
        <v>2</v>
      </c>
      <c r="L28" s="21">
        <v>2</v>
      </c>
      <c r="M28" s="58">
        <f>M29</f>
        <v>2255.54</v>
      </c>
      <c r="N28" s="58"/>
      <c r="O28" s="58">
        <f>O29</f>
        <v>1655.54</v>
      </c>
      <c r="P28" s="58">
        <f>P29</f>
        <v>1655.54</v>
      </c>
    </row>
    <row r="29" spans="2:16" s="22" customFormat="1" ht="39.75" customHeight="1" x14ac:dyDescent="0.25">
      <c r="C29" s="62" t="s">
        <v>102</v>
      </c>
      <c r="D29" s="24">
        <v>85820</v>
      </c>
      <c r="E29" s="24" t="s">
        <v>32</v>
      </c>
      <c r="F29" s="25" t="s">
        <v>61</v>
      </c>
      <c r="G29" s="50" t="s">
        <v>35</v>
      </c>
      <c r="H29" s="50" t="s">
        <v>35</v>
      </c>
      <c r="I29" s="26" t="s">
        <v>35</v>
      </c>
      <c r="J29" s="44" t="s">
        <v>35</v>
      </c>
      <c r="K29" s="26" t="s">
        <v>35</v>
      </c>
      <c r="L29" s="26" t="s">
        <v>35</v>
      </c>
      <c r="M29" s="26">
        <f>SUM(M30:M31)</f>
        <v>2255.54</v>
      </c>
      <c r="N29" s="26"/>
      <c r="O29" s="26">
        <f t="shared" ref="O29:P29" si="4">SUM(O30:O31)</f>
        <v>1655.54</v>
      </c>
      <c r="P29" s="26">
        <f t="shared" si="4"/>
        <v>1655.54</v>
      </c>
    </row>
    <row r="30" spans="2:16" ht="30" x14ac:dyDescent="0.25">
      <c r="B30" t="s">
        <v>62</v>
      </c>
      <c r="C30" s="62" t="s">
        <v>102</v>
      </c>
      <c r="D30" s="15">
        <v>85820</v>
      </c>
      <c r="E30" s="27" t="s">
        <v>37</v>
      </c>
      <c r="F30" s="31" t="s">
        <v>63</v>
      </c>
      <c r="G30" s="15" t="s">
        <v>56</v>
      </c>
      <c r="H30" s="15" t="s">
        <v>36</v>
      </c>
      <c r="I30" s="30">
        <v>1</v>
      </c>
      <c r="J30" s="52">
        <v>45930</v>
      </c>
      <c r="K30" s="30">
        <v>1</v>
      </c>
      <c r="L30" s="30">
        <v>1</v>
      </c>
      <c r="M30" s="30">
        <v>1200</v>
      </c>
      <c r="N30" s="30"/>
      <c r="O30" s="30">
        <v>600</v>
      </c>
      <c r="P30" s="30">
        <v>600</v>
      </c>
    </row>
    <row r="31" spans="2:16" ht="37.5" customHeight="1" x14ac:dyDescent="0.25">
      <c r="B31" t="s">
        <v>64</v>
      </c>
      <c r="C31" s="62" t="s">
        <v>102</v>
      </c>
      <c r="D31" s="15">
        <v>85820</v>
      </c>
      <c r="E31" s="27" t="s">
        <v>37</v>
      </c>
      <c r="F31" s="10" t="s">
        <v>93</v>
      </c>
      <c r="G31" s="15" t="s">
        <v>51</v>
      </c>
      <c r="H31" s="15" t="s">
        <v>38</v>
      </c>
      <c r="I31" s="30">
        <v>13048.6</v>
      </c>
      <c r="J31" s="44">
        <v>46021</v>
      </c>
      <c r="K31" s="30">
        <v>13343.6</v>
      </c>
      <c r="L31" s="30">
        <v>13343.6</v>
      </c>
      <c r="M31" s="30">
        <v>1055.54</v>
      </c>
      <c r="N31" s="30"/>
      <c r="O31" s="30">
        <v>1055.54</v>
      </c>
      <c r="P31" s="30">
        <v>1055.54</v>
      </c>
    </row>
    <row r="34" spans="3:16" s="1" customFormat="1" x14ac:dyDescent="0.25">
      <c r="C34"/>
      <c r="D34"/>
      <c r="E34"/>
      <c r="F34"/>
      <c r="G34"/>
      <c r="H34"/>
      <c r="I34"/>
      <c r="J34" s="42"/>
      <c r="K34"/>
      <c r="L34"/>
      <c r="M34"/>
      <c r="N34"/>
      <c r="O34"/>
      <c r="P34"/>
    </row>
    <row r="35" spans="3:16" s="1" customFormat="1" x14ac:dyDescent="0.25">
      <c r="C35"/>
      <c r="D35"/>
      <c r="E35"/>
      <c r="F35"/>
      <c r="G35"/>
      <c r="H35"/>
      <c r="I35"/>
      <c r="J35" s="42"/>
      <c r="K35"/>
      <c r="L35"/>
      <c r="M35"/>
      <c r="N35"/>
      <c r="O35"/>
      <c r="P35"/>
    </row>
  </sheetData>
  <mergeCells count="25">
    <mergeCell ref="O1:P1"/>
    <mergeCell ref="O2:P2"/>
    <mergeCell ref="F14:F15"/>
    <mergeCell ref="M14:M15"/>
    <mergeCell ref="O14:O15"/>
    <mergeCell ref="P14:P15"/>
    <mergeCell ref="F7:F10"/>
    <mergeCell ref="G7:L7"/>
    <mergeCell ref="G8:G10"/>
    <mergeCell ref="H8:H10"/>
    <mergeCell ref="I8:L8"/>
    <mergeCell ref="I9:J9"/>
    <mergeCell ref="K9:K10"/>
    <mergeCell ref="L9:L10"/>
    <mergeCell ref="M7:P7"/>
    <mergeCell ref="P8:P10"/>
    <mergeCell ref="E14:E15"/>
    <mergeCell ref="D14:D15"/>
    <mergeCell ref="C14:C15"/>
    <mergeCell ref="M8:M10"/>
    <mergeCell ref="O8:O10"/>
    <mergeCell ref="C7:C10"/>
    <mergeCell ref="D7:D10"/>
    <mergeCell ref="E7:E10"/>
    <mergeCell ref="N8:N10"/>
  </mergeCells>
  <phoneticPr fontId="15" type="noConversion"/>
  <pageMargins left="0.35433070866141736" right="0.39370078740157483" top="0.74803149606299213" bottom="0.74803149606299213" header="0.31496062992125984" footer="0.31496062992125984"/>
  <pageSetup paperSize="9" scale="56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K7"/>
  <sheetViews>
    <sheetView workbookViewId="0">
      <selection activeCell="D7" sqref="D7"/>
    </sheetView>
  </sheetViews>
  <sheetFormatPr defaultRowHeight="15" x14ac:dyDescent="0.25"/>
  <cols>
    <col min="3" max="3" width="33.85546875" customWidth="1"/>
    <col min="4" max="4" width="23.42578125" customWidth="1"/>
    <col min="5" max="5" width="12.42578125" customWidth="1"/>
    <col min="6" max="6" width="11.85546875" customWidth="1"/>
    <col min="7" max="7" width="12.140625" customWidth="1"/>
    <col min="8" max="8" width="12.5703125" customWidth="1"/>
    <col min="9" max="10" width="11.7109375" customWidth="1"/>
    <col min="11" max="11" width="42.140625" customWidth="1"/>
  </cols>
  <sheetData>
    <row r="1" spans="2:11" ht="22.5" customHeight="1" x14ac:dyDescent="0.25">
      <c r="J1" s="151" t="s">
        <v>65</v>
      </c>
      <c r="K1" s="152"/>
    </row>
    <row r="2" spans="2:11" ht="90.75" customHeight="1" x14ac:dyDescent="0.25">
      <c r="J2" s="152"/>
      <c r="K2" s="152"/>
    </row>
    <row r="3" spans="2:11" ht="18.75" customHeight="1" x14ac:dyDescent="0.25">
      <c r="B3" s="153" t="s">
        <v>39</v>
      </c>
      <c r="C3" s="154"/>
      <c r="D3" s="154"/>
      <c r="E3" s="154"/>
      <c r="F3" s="154"/>
      <c r="G3" s="154"/>
      <c r="H3" s="154"/>
      <c r="I3" s="154"/>
      <c r="J3" s="154"/>
      <c r="K3" s="154"/>
    </row>
    <row r="4" spans="2:11" ht="47.25" x14ac:dyDescent="0.25">
      <c r="B4" s="11" t="s">
        <v>40</v>
      </c>
      <c r="C4" s="11" t="s">
        <v>41</v>
      </c>
      <c r="D4" s="11" t="s">
        <v>42</v>
      </c>
      <c r="E4" s="11" t="s">
        <v>43</v>
      </c>
      <c r="F4" s="11" t="s">
        <v>44</v>
      </c>
      <c r="G4" s="11" t="s">
        <v>45</v>
      </c>
      <c r="H4" s="11" t="s">
        <v>46</v>
      </c>
      <c r="I4" s="11" t="s">
        <v>47</v>
      </c>
      <c r="J4" s="11" t="s">
        <v>4</v>
      </c>
      <c r="K4" s="11" t="s">
        <v>48</v>
      </c>
    </row>
    <row r="5" spans="2:11" ht="15.75" customHeight="1" x14ac:dyDescent="0.25">
      <c r="B5" s="11" t="s">
        <v>8</v>
      </c>
      <c r="C5" s="155" t="s">
        <v>66</v>
      </c>
      <c r="D5" s="156"/>
      <c r="E5" s="156"/>
      <c r="F5" s="156"/>
      <c r="G5" s="156"/>
      <c r="H5" s="156"/>
      <c r="I5" s="156"/>
      <c r="J5" s="156"/>
      <c r="K5" s="157"/>
    </row>
    <row r="6" spans="2:11" ht="110.25" x14ac:dyDescent="0.25">
      <c r="B6" s="11" t="s">
        <v>17</v>
      </c>
      <c r="C6" s="119" t="s">
        <v>51</v>
      </c>
      <c r="D6" s="158"/>
      <c r="E6" s="32" t="s">
        <v>38</v>
      </c>
      <c r="F6" s="33">
        <f>F7</f>
        <v>22827.98</v>
      </c>
      <c r="G6" s="33">
        <v>295</v>
      </c>
      <c r="H6" s="33">
        <v>0</v>
      </c>
      <c r="I6" s="33">
        <v>0</v>
      </c>
      <c r="J6" s="33">
        <f>F6+G6</f>
        <v>23122.98</v>
      </c>
      <c r="K6" s="11" t="s">
        <v>67</v>
      </c>
    </row>
    <row r="7" spans="2:11" ht="110.25" x14ac:dyDescent="0.25">
      <c r="B7" s="34" t="s">
        <v>34</v>
      </c>
      <c r="C7" s="12" t="s">
        <v>50</v>
      </c>
      <c r="D7" s="35" t="s">
        <v>51</v>
      </c>
      <c r="E7" s="32" t="s">
        <v>38</v>
      </c>
      <c r="F7" s="36">
        <v>22827.98</v>
      </c>
      <c r="G7" s="36">
        <f>F7+G6</f>
        <v>23122.98</v>
      </c>
      <c r="H7" s="36">
        <f>G7</f>
        <v>23122.98</v>
      </c>
      <c r="I7" s="36">
        <f>H7</f>
        <v>23122.98</v>
      </c>
      <c r="J7" s="36">
        <f>G7</f>
        <v>23122.98</v>
      </c>
      <c r="K7" s="11" t="s">
        <v>67</v>
      </c>
    </row>
  </sheetData>
  <mergeCells count="4">
    <mergeCell ref="J1:K2"/>
    <mergeCell ref="B3:K3"/>
    <mergeCell ref="C5:K5"/>
    <mergeCell ref="C6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ПАСПОРТ МП ГАЗ</vt:lpstr>
      <vt:lpstr>1 проектная часть</vt:lpstr>
      <vt:lpstr>2</vt:lpstr>
      <vt:lpstr>План на 25 газ</vt:lpstr>
      <vt:lpstr>Лист1</vt:lpstr>
      <vt:lpstr>'План на 25 газ'!Заголовки_для_печати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Албанова Анна Николаевна</dc:creator>
  <cp:lastModifiedBy>Сорокина Марина</cp:lastModifiedBy>
  <cp:lastPrinted>2024-11-14T07:42:35Z</cp:lastPrinted>
  <dcterms:created xsi:type="dcterms:W3CDTF">2015-06-05T18:19:34Z</dcterms:created>
  <dcterms:modified xsi:type="dcterms:W3CDTF">2024-11-19T07:18:30Z</dcterms:modified>
</cp:coreProperties>
</file>