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755" yWindow="1395" windowWidth="12585" windowHeight="14610" tabRatio="228"/>
  </bookViews>
  <sheets>
    <sheet name="прил.14" sheetId="12" r:id="rId1"/>
  </sheets>
  <definedNames>
    <definedName name="_xlnm.Print_Titles" localSheetId="0">прил.14!$A:$A</definedName>
  </definedNames>
  <calcPr calcId="125725"/>
</workbook>
</file>

<file path=xl/calcChain.xml><?xml version="1.0" encoding="utf-8"?>
<calcChain xmlns="http://schemas.openxmlformats.org/spreadsheetml/2006/main">
  <c r="C35" i="12"/>
  <c r="J41"/>
  <c r="C41"/>
  <c r="J14"/>
  <c r="B41"/>
  <c r="C17"/>
  <c r="B25" l="1"/>
  <c r="B24"/>
  <c r="C23"/>
  <c r="D42" l="1"/>
  <c r="E42"/>
  <c r="F42"/>
  <c r="G42"/>
  <c r="H42"/>
  <c r="I42"/>
  <c r="C42"/>
  <c r="J42"/>
  <c r="B40" l="1"/>
  <c r="B39"/>
  <c r="B28" l="1"/>
  <c r="B29"/>
  <c r="B30"/>
  <c r="B31"/>
  <c r="B32"/>
  <c r="B33"/>
  <c r="B34"/>
  <c r="B35"/>
  <c r="B27"/>
  <c r="B26"/>
  <c r="M42"/>
  <c r="L42"/>
  <c r="B38"/>
  <c r="B23" l="1"/>
  <c r="B22"/>
  <c r="B21"/>
  <c r="B20"/>
  <c r="B19"/>
  <c r="B9"/>
  <c r="B15"/>
  <c r="K42"/>
  <c r="B14"/>
  <c r="R12"/>
  <c r="R11"/>
  <c r="R10"/>
  <c r="R9"/>
  <c r="P13"/>
  <c r="P12"/>
  <c r="P11"/>
  <c r="P10"/>
  <c r="P9"/>
  <c r="O14"/>
  <c r="O42" s="1"/>
  <c r="B17"/>
  <c r="B18"/>
  <c r="B10"/>
  <c r="N42"/>
  <c r="B42" l="1"/>
  <c r="B16"/>
  <c r="B12"/>
  <c r="B13"/>
  <c r="B11"/>
</calcChain>
</file>

<file path=xl/sharedStrings.xml><?xml version="1.0" encoding="utf-8"?>
<sst xmlns="http://schemas.openxmlformats.org/spreadsheetml/2006/main" count="54" uniqueCount="52">
  <si>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</si>
  <si>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</si>
  <si>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</si>
  <si>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</si>
  <si>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</si>
  <si>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</si>
  <si>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</si>
  <si>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</si>
  <si>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</si>
  <si>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</si>
  <si>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</si>
  <si>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</si>
  <si>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</si>
  <si>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</si>
  <si>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</si>
  <si>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</si>
  <si>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</si>
  <si>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</si>
  <si>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</si>
  <si>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</si>
  <si>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</si>
  <si>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</si>
  <si>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</si>
  <si>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</si>
  <si>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</si>
  <si>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</si>
  <si>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  по содержанию ливнеприемников</t>
  </si>
  <si>
    <t xml:space="preserve">      по механизированной уборки улично дорожной сети</t>
  </si>
  <si>
    <t xml:space="preserve">      по санитарной (ручной) уборки улично дорожной сети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</si>
  <si>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</si>
  <si>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</si>
  <si>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</si>
  <si>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</si>
  <si>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</si>
  <si>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</si>
  <si>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МБУ "Отдел капитального строительства Светлогорского городского округа"</t>
  </si>
  <si>
    <t>МБУ "КЦСОН"</t>
  </si>
  <si>
    <t>Приложение №14</t>
  </si>
  <si>
    <t xml:space="preserve">     содержание автомобильных дорог на территории Светлогорского городского округа 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</si>
  <si>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</si>
  <si>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автономное дошкольное образовательное учреждение детский сад "Солнышко"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</si>
  <si>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</si>
  <si>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 п. Приморье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</si>
  <si>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</si>
  <si>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</si>
  <si>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общеобразовательное учреждение основная общеобразовательная школа п.Приморье</t>
  </si>
  <si>
    <t xml:space="preserve">   содержание и обслуживание зеленых насаждений (высадка, полив, прополка)</t>
  </si>
  <si>
    <t xml:space="preserve">   обрезка зеленых насаждений</t>
  </si>
  <si>
    <t xml:space="preserve">    скашивание травянистой растительности</t>
  </si>
  <si>
    <t>МБУ "Вестник Светлогорска"</t>
  </si>
  <si>
    <t>Распределение субсидий муниципальным бюджетным, автономным учреждениям на финансовое обеспечение муниципального задания на оказание муниципальных услуг (выполнение работ) на 2024 год</t>
  </si>
  <si>
    <t>от "18" декабря 2023 года №82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</si>
</sst>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6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2" fillId="0" borderId="1" xfId="0" applyNumberFormat="1" applyFont="1" applyBorder="1"/>
    <xf numFmtId="4" fontId="6" fillId="0" borderId="1" xfId="0" applyNumberFormat="1" applyFont="1" applyBorder="1"/>
    <xf numFmtId="164" fontId="1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0" fontId="7" fillId="0" borderId="1" xfId="0" applyFont="1" applyBorder="1"/>
    <xf numFmtId="4" fontId="7" fillId="0" borderId="1" xfId="0" applyNumberFormat="1" applyFont="1" applyBorder="1"/>
    <xf numFmtId="164" fontId="2" fillId="0" borderId="1" xfId="0" applyNumberFormat="1" applyFont="1" applyBorder="1"/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"/>
  <sheetViews>
    <sheetView showGridLines="0" tabSelected="1" view="pageBreakPreview" zoomScale="70" zoomScaleNormal="60" zoomScaleSheetLayoutView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5" sqref="A5:J5"/>
    </sheetView>
  </sheetViews>
  <sheetFormatPr defaultRowHeight="15.75"/>
  <cols>
    <col min="1" max="1" width="54.42578125" style="3" customWidth="1"/>
    <col min="2" max="2" width="22.7109375" style="4" customWidth="1"/>
    <col min="3" max="3" width="31.42578125" style="4" customWidth="1"/>
    <col min="4" max="4" width="17.7109375" style="4" hidden="1" customWidth="1"/>
    <col min="5" max="5" width="12.28515625" style="4" hidden="1" customWidth="1"/>
    <col min="6" max="6" width="13.7109375" style="4" hidden="1" customWidth="1"/>
    <col min="7" max="7" width="15.28515625" style="4" hidden="1" customWidth="1"/>
    <col min="8" max="8" width="28.7109375" style="4" hidden="1" customWidth="1"/>
    <col min="9" max="9" width="32.28515625" style="4" hidden="1" customWidth="1"/>
    <col min="10" max="10" width="37.5703125" style="4" customWidth="1"/>
    <col min="11" max="11" width="33.140625" style="4" hidden="1" customWidth="1"/>
    <col min="12" max="12" width="36" style="4" hidden="1" customWidth="1"/>
    <col min="13" max="13" width="34.85546875" style="4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>
      <c r="A1" s="23" t="s">
        <v>37</v>
      </c>
      <c r="B1" s="23"/>
      <c r="C1" s="23"/>
      <c r="D1" s="23"/>
      <c r="E1" s="23"/>
      <c r="F1" s="23"/>
      <c r="G1" s="23"/>
      <c r="H1" s="23"/>
      <c r="I1" s="23"/>
      <c r="J1" s="24"/>
      <c r="K1" s="24"/>
      <c r="L1" s="24"/>
      <c r="M1" s="24"/>
    </row>
    <row r="2" spans="1:18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4"/>
      <c r="K2" s="24"/>
      <c r="L2" s="24"/>
      <c r="M2" s="24"/>
    </row>
    <row r="3" spans="1:18">
      <c r="A3" s="23" t="s">
        <v>16</v>
      </c>
      <c r="B3" s="23"/>
      <c r="C3" s="23"/>
      <c r="D3" s="23"/>
      <c r="E3" s="23"/>
      <c r="F3" s="23"/>
      <c r="G3" s="23"/>
      <c r="H3" s="23"/>
      <c r="I3" s="23"/>
      <c r="J3" s="24"/>
      <c r="K3" s="24"/>
      <c r="L3" s="24"/>
      <c r="M3" s="24"/>
    </row>
    <row r="4" spans="1:18">
      <c r="A4" s="23" t="s">
        <v>51</v>
      </c>
      <c r="B4" s="23"/>
      <c r="C4" s="23"/>
      <c r="D4" s="23"/>
      <c r="E4" s="23"/>
      <c r="F4" s="23"/>
      <c r="G4" s="23"/>
      <c r="H4" s="23"/>
      <c r="I4" s="23"/>
      <c r="J4" s="24"/>
      <c r="K4" s="24"/>
      <c r="L4" s="24"/>
      <c r="M4" s="24"/>
    </row>
    <row r="5" spans="1:18" ht="87" customHeight="1">
      <c r="A5" s="27" t="s">
        <v>50</v>
      </c>
      <c r="B5" s="27"/>
      <c r="C5" s="27"/>
      <c r="D5" s="27"/>
      <c r="E5" s="27"/>
      <c r="F5" s="27"/>
      <c r="G5" s="27"/>
      <c r="H5" s="27"/>
      <c r="I5" s="27"/>
      <c r="J5" s="27"/>
      <c r="K5" s="2"/>
      <c r="L5" s="2"/>
      <c r="M5" s="2"/>
    </row>
    <row r="6" spans="1:18" ht="16.5" customHeight="1">
      <c r="I6" s="25" t="s">
        <v>7</v>
      </c>
      <c r="J6" s="26"/>
      <c r="K6" s="26"/>
      <c r="L6" s="26"/>
      <c r="M6" s="26"/>
    </row>
    <row r="7" spans="1:18" ht="94.5" customHeight="1">
      <c r="A7" s="22" t="s">
        <v>5</v>
      </c>
      <c r="B7" s="21" t="s">
        <v>4</v>
      </c>
      <c r="C7" s="17" t="s">
        <v>18</v>
      </c>
      <c r="D7" s="18"/>
      <c r="E7" s="19"/>
      <c r="F7" s="19"/>
      <c r="G7" s="19"/>
      <c r="H7" s="19"/>
      <c r="I7" s="20"/>
      <c r="J7" s="17" t="s">
        <v>19</v>
      </c>
      <c r="K7" s="18"/>
      <c r="L7" s="18"/>
      <c r="M7" s="18"/>
      <c r="N7" s="5"/>
    </row>
    <row r="8" spans="1:18" ht="45.75" customHeight="1">
      <c r="A8" s="22"/>
      <c r="B8" s="21"/>
      <c r="C8" s="6" t="s">
        <v>2</v>
      </c>
      <c r="D8" s="6" t="s">
        <v>1</v>
      </c>
      <c r="E8" s="6" t="s">
        <v>3</v>
      </c>
      <c r="F8" s="6" t="s">
        <v>6</v>
      </c>
      <c r="G8" s="6" t="s">
        <v>23</v>
      </c>
      <c r="H8" s="6" t="s">
        <v>22</v>
      </c>
      <c r="I8" s="6" t="s">
        <v>21</v>
      </c>
      <c r="J8" s="7" t="s">
        <v>2</v>
      </c>
      <c r="K8" s="7" t="s">
        <v>25</v>
      </c>
      <c r="L8" s="7" t="s">
        <v>24</v>
      </c>
      <c r="M8" s="7" t="s">
        <v>20</v>
      </c>
      <c r="N8" s="5" t="s">
        <v>1</v>
      </c>
    </row>
    <row r="9" spans="1:18" ht="47.25">
      <c r="A9" s="8" t="s">
        <v>39</v>
      </c>
      <c r="B9" s="9">
        <f t="shared" ref="B9:B22" si="0">SUM(C9:N9)</f>
        <v>44589.75</v>
      </c>
      <c r="C9" s="10">
        <v>17389.8</v>
      </c>
      <c r="D9" s="10"/>
      <c r="E9" s="10"/>
      <c r="F9" s="10"/>
      <c r="G9" s="10"/>
      <c r="H9" s="10"/>
      <c r="I9" s="10"/>
      <c r="J9" s="10">
        <v>27199.95</v>
      </c>
      <c r="K9" s="10"/>
      <c r="L9" s="10"/>
      <c r="M9" s="10"/>
      <c r="N9" s="11"/>
      <c r="O9" s="1">
        <v>12780.2</v>
      </c>
      <c r="P9" s="12" t="e">
        <f>#REF!-O9</f>
        <v>#REF!</v>
      </c>
      <c r="Q9" s="1">
        <v>14075.2</v>
      </c>
      <c r="R9" s="4" t="e">
        <f>#REF!-Q9</f>
        <v>#REF!</v>
      </c>
    </row>
    <row r="10" spans="1:18" ht="47.25">
      <c r="A10" s="8" t="s">
        <v>40</v>
      </c>
      <c r="B10" s="9">
        <f t="shared" si="0"/>
        <v>25487.78</v>
      </c>
      <c r="C10" s="10">
        <v>9772.25</v>
      </c>
      <c r="D10" s="10"/>
      <c r="E10" s="10"/>
      <c r="F10" s="10"/>
      <c r="G10" s="10"/>
      <c r="H10" s="10"/>
      <c r="I10" s="10"/>
      <c r="J10" s="10">
        <v>15715.53</v>
      </c>
      <c r="K10" s="10"/>
      <c r="L10" s="10"/>
      <c r="M10" s="10"/>
      <c r="N10" s="11"/>
      <c r="O10" s="1">
        <v>4780</v>
      </c>
      <c r="P10" s="12" t="e">
        <f>#REF!-O10</f>
        <v>#REF!</v>
      </c>
      <c r="Q10" s="1">
        <v>7902.1</v>
      </c>
      <c r="R10" s="4" t="e">
        <f>#REF!-Q10</f>
        <v>#REF!</v>
      </c>
    </row>
    <row r="11" spans="1:18" ht="31.5">
      <c r="A11" s="8" t="s">
        <v>41</v>
      </c>
      <c r="B11" s="9">
        <f t="shared" si="0"/>
        <v>25872.92</v>
      </c>
      <c r="C11" s="10">
        <v>10837.39</v>
      </c>
      <c r="D11" s="10"/>
      <c r="E11" s="10"/>
      <c r="F11" s="10"/>
      <c r="G11" s="10"/>
      <c r="H11" s="10"/>
      <c r="I11" s="10"/>
      <c r="J11" s="10">
        <v>15035.53</v>
      </c>
      <c r="K11" s="10"/>
      <c r="L11" s="10"/>
      <c r="M11" s="10"/>
      <c r="N11" s="11"/>
      <c r="O11" s="1">
        <v>3200</v>
      </c>
      <c r="P11" s="12" t="e">
        <f>#REF!-O11</f>
        <v>#REF!</v>
      </c>
      <c r="Q11" s="1">
        <v>4461.3</v>
      </c>
      <c r="R11" s="4" t="e">
        <f>#REF!-Q11</f>
        <v>#REF!</v>
      </c>
    </row>
    <row r="12" spans="1:18" ht="31.5">
      <c r="A12" s="8" t="s">
        <v>42</v>
      </c>
      <c r="B12" s="9">
        <f t="shared" si="0"/>
        <v>5583.2199999999993</v>
      </c>
      <c r="C12" s="10">
        <v>2485.4499999999998</v>
      </c>
      <c r="D12" s="10"/>
      <c r="E12" s="10"/>
      <c r="F12" s="10"/>
      <c r="G12" s="10"/>
      <c r="H12" s="10"/>
      <c r="I12" s="10"/>
      <c r="J12" s="10">
        <v>3097.77</v>
      </c>
      <c r="K12" s="10"/>
      <c r="L12" s="10"/>
      <c r="M12" s="10"/>
      <c r="N12" s="11"/>
      <c r="O12" s="1">
        <v>1566</v>
      </c>
      <c r="P12" s="12">
        <f>J12-O12</f>
        <v>1531.77</v>
      </c>
      <c r="Q12" s="1">
        <v>2804.2</v>
      </c>
      <c r="R12" s="4">
        <f>C12-Q12</f>
        <v>-318.75</v>
      </c>
    </row>
    <row r="13" spans="1:18" ht="47.25">
      <c r="A13" s="8" t="s">
        <v>43</v>
      </c>
      <c r="B13" s="9">
        <f t="shared" si="0"/>
        <v>112753.33</v>
      </c>
      <c r="C13" s="10">
        <v>9997.9699999999993</v>
      </c>
      <c r="D13" s="10"/>
      <c r="E13" s="10"/>
      <c r="F13" s="10"/>
      <c r="G13" s="10"/>
      <c r="H13" s="10"/>
      <c r="I13" s="10"/>
      <c r="J13" s="10">
        <v>102755.36</v>
      </c>
      <c r="K13" s="10">
        <v>0</v>
      </c>
      <c r="L13" s="10">
        <v>0</v>
      </c>
      <c r="M13" s="10">
        <v>0</v>
      </c>
      <c r="N13" s="11"/>
      <c r="O13" s="1">
        <v>39195.699999999997</v>
      </c>
      <c r="P13" s="12" t="e">
        <f>#REF!-O13</f>
        <v>#REF!</v>
      </c>
      <c r="Q13" s="1">
        <v>4806.3</v>
      </c>
    </row>
    <row r="14" spans="1:18" ht="46.5" customHeight="1">
      <c r="A14" s="8" t="s">
        <v>44</v>
      </c>
      <c r="B14" s="9">
        <f t="shared" si="0"/>
        <v>31389.52</v>
      </c>
      <c r="C14" s="10">
        <v>7891.8</v>
      </c>
      <c r="D14" s="10"/>
      <c r="E14" s="10"/>
      <c r="F14" s="10"/>
      <c r="G14" s="10"/>
      <c r="H14" s="10"/>
      <c r="I14" s="10"/>
      <c r="J14" s="10">
        <f>1511.11+21986.61</f>
        <v>23497.72</v>
      </c>
      <c r="K14" s="10">
        <v>0</v>
      </c>
      <c r="L14" s="10">
        <v>0</v>
      </c>
      <c r="M14" s="10">
        <v>0</v>
      </c>
      <c r="N14" s="11"/>
      <c r="O14" s="1">
        <f>12587+450</f>
        <v>13037</v>
      </c>
      <c r="P14" s="13"/>
      <c r="Q14" s="1">
        <v>4690.5</v>
      </c>
    </row>
    <row r="15" spans="1:18" ht="46.5" customHeight="1">
      <c r="A15" s="8" t="s">
        <v>45</v>
      </c>
      <c r="B15" s="9">
        <f t="shared" si="0"/>
        <v>13118.119999999999</v>
      </c>
      <c r="C15" s="10">
        <v>4051.47</v>
      </c>
      <c r="D15" s="10"/>
      <c r="E15" s="10"/>
      <c r="F15" s="10"/>
      <c r="G15" s="10"/>
      <c r="H15" s="10"/>
      <c r="I15" s="10"/>
      <c r="J15" s="10">
        <v>9066.65</v>
      </c>
      <c r="K15" s="10">
        <v>0</v>
      </c>
      <c r="L15" s="10">
        <v>0</v>
      </c>
      <c r="M15" s="10">
        <v>0</v>
      </c>
      <c r="N15" s="11"/>
      <c r="O15" s="1">
        <v>5690</v>
      </c>
      <c r="Q15" s="1">
        <v>2802</v>
      </c>
    </row>
    <row r="16" spans="1:18" ht="63">
      <c r="A16" s="8" t="s">
        <v>0</v>
      </c>
      <c r="B16" s="9">
        <f t="shared" si="0"/>
        <v>32734.19</v>
      </c>
      <c r="C16" s="10">
        <v>32734.19</v>
      </c>
      <c r="D16" s="10"/>
      <c r="E16" s="10"/>
      <c r="F16" s="10"/>
      <c r="G16" s="10"/>
      <c r="H16" s="10"/>
      <c r="I16" s="10"/>
      <c r="J16" s="10">
        <v>0</v>
      </c>
      <c r="K16" s="10"/>
      <c r="L16" s="10"/>
      <c r="M16" s="10"/>
      <c r="N16" s="11"/>
    </row>
    <row r="17" spans="1:14" ht="47.25">
      <c r="A17" s="8" t="s">
        <v>13</v>
      </c>
      <c r="B17" s="9">
        <f t="shared" si="0"/>
        <v>15405.88</v>
      </c>
      <c r="C17" s="10">
        <f>15045.88+360</f>
        <v>15405.88</v>
      </c>
      <c r="D17" s="10"/>
      <c r="E17" s="10"/>
      <c r="F17" s="10"/>
      <c r="G17" s="10"/>
      <c r="H17" s="10"/>
      <c r="I17" s="10"/>
      <c r="J17" s="10">
        <v>0</v>
      </c>
      <c r="K17" s="10"/>
      <c r="L17" s="10"/>
      <c r="M17" s="10"/>
      <c r="N17" s="11"/>
    </row>
    <row r="18" spans="1:14" ht="31.5">
      <c r="A18" s="8" t="s">
        <v>9</v>
      </c>
      <c r="B18" s="9">
        <f t="shared" si="0"/>
        <v>15938.85</v>
      </c>
      <c r="C18" s="10">
        <v>15938.85</v>
      </c>
      <c r="D18" s="10"/>
      <c r="E18" s="10"/>
      <c r="F18" s="10"/>
      <c r="G18" s="10"/>
      <c r="H18" s="10"/>
      <c r="I18" s="10"/>
      <c r="J18" s="10">
        <v>0</v>
      </c>
      <c r="K18" s="10"/>
      <c r="L18" s="10"/>
      <c r="M18" s="10"/>
      <c r="N18" s="11"/>
    </row>
    <row r="19" spans="1:14" ht="47.25">
      <c r="A19" s="8" t="s">
        <v>10</v>
      </c>
      <c r="B19" s="9">
        <f t="shared" si="0"/>
        <v>7492.86</v>
      </c>
      <c r="C19" s="10">
        <v>7492.86</v>
      </c>
      <c r="D19" s="10"/>
      <c r="E19" s="10"/>
      <c r="F19" s="10"/>
      <c r="G19" s="10"/>
      <c r="H19" s="10"/>
      <c r="I19" s="10"/>
      <c r="J19" s="10">
        <v>0</v>
      </c>
      <c r="K19" s="10"/>
      <c r="L19" s="10"/>
      <c r="M19" s="10"/>
      <c r="N19" s="11"/>
    </row>
    <row r="20" spans="1:14" ht="31.5">
      <c r="A20" s="8" t="s">
        <v>11</v>
      </c>
      <c r="B20" s="9">
        <f t="shared" si="0"/>
        <v>3701.63</v>
      </c>
      <c r="C20" s="10">
        <v>3701.63</v>
      </c>
      <c r="D20" s="10"/>
      <c r="E20" s="10"/>
      <c r="F20" s="10"/>
      <c r="G20" s="10"/>
      <c r="H20" s="10"/>
      <c r="I20" s="10"/>
      <c r="J20" s="10">
        <v>0</v>
      </c>
      <c r="K20" s="10"/>
      <c r="L20" s="10"/>
      <c r="M20" s="10"/>
      <c r="N20" s="11"/>
    </row>
    <row r="21" spans="1:14" ht="47.25">
      <c r="A21" s="8" t="s">
        <v>12</v>
      </c>
      <c r="B21" s="9">
        <f t="shared" si="0"/>
        <v>5027.58</v>
      </c>
      <c r="C21" s="10">
        <v>5027.58</v>
      </c>
      <c r="D21" s="10"/>
      <c r="E21" s="10"/>
      <c r="F21" s="10"/>
      <c r="G21" s="10"/>
      <c r="H21" s="10"/>
      <c r="I21" s="10"/>
      <c r="J21" s="10">
        <v>0</v>
      </c>
      <c r="K21" s="10"/>
      <c r="L21" s="10"/>
      <c r="M21" s="10"/>
      <c r="N21" s="11"/>
    </row>
    <row r="22" spans="1:14" ht="47.25">
      <c r="A22" s="8" t="s">
        <v>14</v>
      </c>
      <c r="B22" s="9">
        <f t="shared" si="0"/>
        <v>9835.25</v>
      </c>
      <c r="C22" s="10">
        <v>9835.25</v>
      </c>
      <c r="D22" s="10"/>
      <c r="E22" s="10"/>
      <c r="F22" s="10"/>
      <c r="G22" s="10"/>
      <c r="H22" s="10"/>
      <c r="I22" s="10"/>
      <c r="J22" s="10">
        <v>0</v>
      </c>
      <c r="K22" s="10"/>
      <c r="L22" s="10"/>
      <c r="M22" s="10"/>
      <c r="N22" s="11"/>
    </row>
    <row r="23" spans="1:14">
      <c r="A23" s="8" t="s">
        <v>34</v>
      </c>
      <c r="B23" s="9">
        <f>B26+B27+B28+B29+B30+B31+B32+B33+B34+B35+B24+B25</f>
        <v>46658.62</v>
      </c>
      <c r="C23" s="10">
        <f>C26+C27+C28+C29+C30+C31+C32+C33+C34+C35+C24+C25</f>
        <v>46658.62</v>
      </c>
      <c r="D23" s="10"/>
      <c r="E23" s="10"/>
      <c r="F23" s="10"/>
      <c r="G23" s="10"/>
      <c r="H23" s="10"/>
      <c r="I23" s="10"/>
      <c r="J23" s="10">
        <v>0</v>
      </c>
      <c r="K23" s="10"/>
      <c r="L23" s="10"/>
      <c r="M23" s="10"/>
      <c r="N23" s="11"/>
    </row>
    <row r="24" spans="1:14" ht="31.5">
      <c r="A24" s="8" t="s">
        <v>46</v>
      </c>
      <c r="B24" s="9">
        <f t="shared" ref="B24:B35" si="1">SUM(C24:N24)</f>
        <v>1305.9000000000001</v>
      </c>
      <c r="C24" s="10">
        <v>1305.9000000000001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1:14">
      <c r="A25" s="8" t="s">
        <v>47</v>
      </c>
      <c r="B25" s="9">
        <f t="shared" si="1"/>
        <v>596.83000000000004</v>
      </c>
      <c r="C25" s="10">
        <v>596.83000000000004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1"/>
    </row>
    <row r="26" spans="1:14">
      <c r="A26" s="8" t="s">
        <v>48</v>
      </c>
      <c r="B26" s="9">
        <f t="shared" si="1"/>
        <v>2845.1</v>
      </c>
      <c r="C26" s="10">
        <v>2845.1</v>
      </c>
      <c r="D26" s="10"/>
      <c r="E26" s="10"/>
      <c r="F26" s="10"/>
      <c r="G26" s="10"/>
      <c r="H26" s="10"/>
      <c r="I26" s="10"/>
      <c r="J26" s="10">
        <v>0</v>
      </c>
      <c r="K26" s="10"/>
      <c r="L26" s="10"/>
      <c r="M26" s="10"/>
      <c r="N26" s="11"/>
    </row>
    <row r="27" spans="1:14" ht="31.5">
      <c r="A27" s="8" t="s">
        <v>38</v>
      </c>
      <c r="B27" s="9">
        <f t="shared" si="1"/>
        <v>664.3</v>
      </c>
      <c r="C27" s="10">
        <v>664.3</v>
      </c>
      <c r="D27" s="10"/>
      <c r="E27" s="10"/>
      <c r="F27" s="10"/>
      <c r="G27" s="10"/>
      <c r="H27" s="10"/>
      <c r="I27" s="10"/>
      <c r="J27" s="10">
        <v>0</v>
      </c>
      <c r="K27" s="10"/>
      <c r="L27" s="10"/>
      <c r="M27" s="10"/>
      <c r="N27" s="11"/>
    </row>
    <row r="28" spans="1:14">
      <c r="A28" s="8" t="s">
        <v>26</v>
      </c>
      <c r="B28" s="9">
        <f t="shared" si="1"/>
        <v>1643.57</v>
      </c>
      <c r="C28" s="10">
        <v>1643.57</v>
      </c>
      <c r="D28" s="10"/>
      <c r="E28" s="10"/>
      <c r="F28" s="10"/>
      <c r="G28" s="10"/>
      <c r="H28" s="10"/>
      <c r="I28" s="10"/>
      <c r="J28" s="10">
        <v>0</v>
      </c>
      <c r="K28" s="10"/>
      <c r="L28" s="10"/>
      <c r="M28" s="10"/>
      <c r="N28" s="11"/>
    </row>
    <row r="29" spans="1:14" ht="31.5">
      <c r="A29" s="8" t="s">
        <v>27</v>
      </c>
      <c r="B29" s="9">
        <f t="shared" si="1"/>
        <v>16455.27</v>
      </c>
      <c r="C29" s="10">
        <v>16455.27</v>
      </c>
      <c r="D29" s="10"/>
      <c r="E29" s="10"/>
      <c r="F29" s="10"/>
      <c r="G29" s="10"/>
      <c r="H29" s="10"/>
      <c r="I29" s="10"/>
      <c r="J29" s="10">
        <v>0</v>
      </c>
      <c r="K29" s="10"/>
      <c r="L29" s="10"/>
      <c r="M29" s="10"/>
      <c r="N29" s="11"/>
    </row>
    <row r="30" spans="1:14" ht="31.5">
      <c r="A30" s="8" t="s">
        <v>28</v>
      </c>
      <c r="B30" s="9">
        <f t="shared" si="1"/>
        <v>12596.33</v>
      </c>
      <c r="C30" s="10">
        <v>12596.33</v>
      </c>
      <c r="D30" s="10"/>
      <c r="E30" s="10"/>
      <c r="F30" s="10"/>
      <c r="G30" s="10"/>
      <c r="H30" s="10"/>
      <c r="I30" s="10"/>
      <c r="J30" s="10">
        <v>0</v>
      </c>
      <c r="K30" s="10"/>
      <c r="L30" s="10"/>
      <c r="M30" s="10"/>
      <c r="N30" s="11"/>
    </row>
    <row r="31" spans="1:14">
      <c r="A31" s="8" t="s">
        <v>29</v>
      </c>
      <c r="B31" s="9">
        <f t="shared" si="1"/>
        <v>4883.99</v>
      </c>
      <c r="C31" s="10">
        <v>4883.99</v>
      </c>
      <c r="D31" s="10"/>
      <c r="E31" s="10"/>
      <c r="F31" s="10"/>
      <c r="G31" s="10"/>
      <c r="H31" s="10"/>
      <c r="I31" s="10"/>
      <c r="J31" s="10">
        <v>0</v>
      </c>
      <c r="K31" s="10"/>
      <c r="L31" s="10"/>
      <c r="M31" s="10"/>
      <c r="N31" s="11"/>
    </row>
    <row r="32" spans="1:14">
      <c r="A32" s="8" t="s">
        <v>30</v>
      </c>
      <c r="B32" s="9">
        <f t="shared" si="1"/>
        <v>2907.23</v>
      </c>
      <c r="C32" s="10">
        <v>2907.23</v>
      </c>
      <c r="D32" s="10"/>
      <c r="E32" s="10"/>
      <c r="F32" s="10"/>
      <c r="G32" s="10"/>
      <c r="H32" s="10"/>
      <c r="I32" s="10"/>
      <c r="J32" s="10">
        <v>0</v>
      </c>
      <c r="K32" s="10"/>
      <c r="L32" s="10"/>
      <c r="M32" s="10"/>
      <c r="N32" s="11"/>
    </row>
    <row r="33" spans="1:15">
      <c r="A33" s="8" t="s">
        <v>31</v>
      </c>
      <c r="B33" s="9">
        <f t="shared" si="1"/>
        <v>735.23</v>
      </c>
      <c r="C33" s="10">
        <v>735.23</v>
      </c>
      <c r="D33" s="10"/>
      <c r="E33" s="10"/>
      <c r="F33" s="10"/>
      <c r="G33" s="10"/>
      <c r="H33" s="10"/>
      <c r="I33" s="10"/>
      <c r="J33" s="10">
        <v>0</v>
      </c>
      <c r="K33" s="10"/>
      <c r="L33" s="10"/>
      <c r="M33" s="10"/>
      <c r="N33" s="11"/>
    </row>
    <row r="34" spans="1:15">
      <c r="A34" s="8" t="s">
        <v>32</v>
      </c>
      <c r="B34" s="9">
        <f t="shared" si="1"/>
        <v>1176.3499999999999</v>
      </c>
      <c r="C34" s="10">
        <v>1176.3499999999999</v>
      </c>
      <c r="D34" s="10"/>
      <c r="E34" s="10"/>
      <c r="F34" s="10"/>
      <c r="G34" s="10"/>
      <c r="H34" s="10"/>
      <c r="I34" s="10"/>
      <c r="J34" s="10">
        <v>0</v>
      </c>
      <c r="K34" s="10"/>
      <c r="L34" s="10"/>
      <c r="M34" s="10"/>
      <c r="N34" s="11"/>
    </row>
    <row r="35" spans="1:15">
      <c r="A35" s="8" t="s">
        <v>33</v>
      </c>
      <c r="B35" s="9">
        <f t="shared" si="1"/>
        <v>848.51999999999987</v>
      </c>
      <c r="C35" s="10">
        <f>1717.12-868.6</f>
        <v>848.51999999999987</v>
      </c>
      <c r="D35" s="10"/>
      <c r="E35" s="10"/>
      <c r="F35" s="10"/>
      <c r="G35" s="10"/>
      <c r="H35" s="10"/>
      <c r="I35" s="10"/>
      <c r="J35" s="10">
        <v>0</v>
      </c>
      <c r="K35" s="10"/>
      <c r="L35" s="10"/>
      <c r="M35" s="10"/>
      <c r="N35" s="11"/>
    </row>
    <row r="36" spans="1:15" hidden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1"/>
    </row>
    <row r="37" spans="1:15" hidden="1">
      <c r="A37" s="8"/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1"/>
    </row>
    <row r="38" spans="1:15">
      <c r="A38" s="8" t="s">
        <v>17</v>
      </c>
      <c r="B38" s="9">
        <f>SUM(C38:N38)</f>
        <v>3179.38</v>
      </c>
      <c r="C38" s="10">
        <v>3179.38</v>
      </c>
      <c r="D38" s="10"/>
      <c r="E38" s="10"/>
      <c r="F38" s="10"/>
      <c r="G38" s="10"/>
      <c r="H38" s="10"/>
      <c r="I38" s="10"/>
      <c r="J38" s="10">
        <v>0</v>
      </c>
      <c r="K38" s="10"/>
      <c r="L38" s="10"/>
      <c r="M38" s="10"/>
      <c r="N38" s="11"/>
    </row>
    <row r="39" spans="1:15" ht="31.5">
      <c r="A39" s="8" t="s">
        <v>35</v>
      </c>
      <c r="B39" s="9">
        <f>SUM(C39:N39)</f>
        <v>14437.07</v>
      </c>
      <c r="C39" s="10">
        <v>14437.07</v>
      </c>
      <c r="D39" s="10"/>
      <c r="E39" s="10"/>
      <c r="F39" s="10"/>
      <c r="G39" s="10"/>
      <c r="H39" s="10"/>
      <c r="I39" s="10"/>
      <c r="J39" s="10">
        <v>0</v>
      </c>
      <c r="K39" s="10"/>
      <c r="L39" s="10"/>
      <c r="M39" s="10"/>
      <c r="N39" s="11"/>
    </row>
    <row r="40" spans="1:15">
      <c r="A40" s="8" t="s">
        <v>36</v>
      </c>
      <c r="B40" s="9">
        <f>SUM(C40:N40)</f>
        <v>5526.65</v>
      </c>
      <c r="C40" s="10">
        <v>0</v>
      </c>
      <c r="D40" s="10"/>
      <c r="E40" s="10"/>
      <c r="F40" s="10"/>
      <c r="G40" s="10"/>
      <c r="H40" s="10"/>
      <c r="I40" s="10"/>
      <c r="J40" s="10">
        <v>5526.65</v>
      </c>
      <c r="K40" s="10"/>
      <c r="L40" s="10"/>
      <c r="M40" s="10"/>
      <c r="N40" s="11"/>
    </row>
    <row r="41" spans="1:15">
      <c r="A41" s="8" t="s">
        <v>49</v>
      </c>
      <c r="B41" s="9">
        <f>SUM(C41:N41)</f>
        <v>9919.4500000000007</v>
      </c>
      <c r="C41" s="10">
        <f>10556.59-29-1225-330.74</f>
        <v>8971.85</v>
      </c>
      <c r="D41" s="10"/>
      <c r="E41" s="10"/>
      <c r="F41" s="10"/>
      <c r="G41" s="10"/>
      <c r="H41" s="10"/>
      <c r="I41" s="10"/>
      <c r="J41" s="10">
        <f>616.86+330.74</f>
        <v>947.6</v>
      </c>
      <c r="K41" s="10"/>
      <c r="L41" s="10"/>
      <c r="M41" s="10"/>
      <c r="N41" s="11"/>
    </row>
    <row r="42" spans="1:15">
      <c r="A42" s="14" t="s">
        <v>8</v>
      </c>
      <c r="B42" s="9">
        <f>B9+B10+B11+B12+B13+B14+B15+B16+B17+B18+B19+B20+B21+B22+B23+B38+B39+B40+B41</f>
        <v>428652.05</v>
      </c>
      <c r="C42" s="15">
        <f>C9+C10+C11+C12+C13+C14+C15+C16+C17+C18+C19+C20+C21+C22+C23+C38+C39+C40</f>
        <v>216837.44</v>
      </c>
      <c r="D42" s="15">
        <f t="shared" ref="D42:J42" si="2">D9+D10+D11+D12+D13+D14+D15+D16+D17+D18+D19+D20+D21+D22+D23+D38+D39+D40</f>
        <v>0</v>
      </c>
      <c r="E42" s="15">
        <f t="shared" si="2"/>
        <v>0</v>
      </c>
      <c r="F42" s="15">
        <f t="shared" si="2"/>
        <v>0</v>
      </c>
      <c r="G42" s="15">
        <f t="shared" si="2"/>
        <v>0</v>
      </c>
      <c r="H42" s="15">
        <f t="shared" si="2"/>
        <v>0</v>
      </c>
      <c r="I42" s="15">
        <f t="shared" si="2"/>
        <v>0</v>
      </c>
      <c r="J42" s="15">
        <f t="shared" si="2"/>
        <v>201895.16</v>
      </c>
      <c r="K42" s="15">
        <f t="shared" ref="K42:N42" si="3">SUM(K9:K18)</f>
        <v>0</v>
      </c>
      <c r="L42" s="15">
        <f t="shared" si="3"/>
        <v>0</v>
      </c>
      <c r="M42" s="15">
        <f t="shared" si="3"/>
        <v>0</v>
      </c>
      <c r="N42" s="16">
        <f t="shared" si="3"/>
        <v>0</v>
      </c>
      <c r="O42" s="1">
        <f>SUM(O9:O18)</f>
        <v>80248.899999999994</v>
      </c>
    </row>
  </sheetData>
  <mergeCells count="10">
    <mergeCell ref="C7:I7"/>
    <mergeCell ref="B7:B8"/>
    <mergeCell ref="A7:A8"/>
    <mergeCell ref="J7:M7"/>
    <mergeCell ref="A1:M1"/>
    <mergeCell ref="A2:M2"/>
    <mergeCell ref="A3:M3"/>
    <mergeCell ref="A4:M4"/>
    <mergeCell ref="I6:M6"/>
    <mergeCell ref="A5:J5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2023-12-18T15:32:04Z</dcterms:modified>
</cp:coreProperties>
</file>