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956F086-3D7A-45A9-B7E9-52D7318B67AF}" xr6:coauthVersionLast="47" xr6:coauthVersionMax="47" xr10:uidLastSave="{00000000-0000-0000-0000-000000000000}"/>
  <bookViews>
    <workbookView xWindow="2730" yWindow="780" windowWidth="15255" windowHeight="15420" tabRatio="350" xr2:uid="{00000000-000D-0000-FFFF-FFFF00000000}"/>
  </bookViews>
  <sheets>
    <sheet name="прил.2 (безвоз)" sheetId="2" r:id="rId1"/>
  </sheets>
  <definedNames>
    <definedName name="_xlnm.Print_Titles" localSheetId="0">'прил.2 (безвоз)'!$7:$7</definedName>
  </definedNames>
  <calcPr calcId="181029"/>
</workbook>
</file>

<file path=xl/calcChain.xml><?xml version="1.0" encoding="utf-8"?>
<calcChain xmlns="http://schemas.openxmlformats.org/spreadsheetml/2006/main">
  <c r="E50" i="2" l="1"/>
  <c r="E58" i="2" l="1"/>
  <c r="E15" i="2" l="1"/>
  <c r="C52" i="2" l="1"/>
  <c r="E53" i="2"/>
  <c r="E38" i="2"/>
  <c r="E33" i="2"/>
  <c r="C30" i="2"/>
  <c r="E49" i="2" l="1"/>
  <c r="E51" i="2"/>
  <c r="E48" i="2"/>
  <c r="I52" i="2"/>
  <c r="K52" i="2" s="1"/>
  <c r="F52" i="2"/>
  <c r="H52" i="2" s="1"/>
  <c r="H24" i="2"/>
  <c r="I13" i="2"/>
  <c r="K13" i="2" s="1"/>
  <c r="F13" i="2"/>
  <c r="F12" i="2" s="1"/>
  <c r="J67" i="2"/>
  <c r="K65" i="2"/>
  <c r="K64" i="2"/>
  <c r="K63" i="2"/>
  <c r="I62" i="2"/>
  <c r="I61" i="2" s="1"/>
  <c r="K60" i="2"/>
  <c r="K59" i="2"/>
  <c r="K57" i="2"/>
  <c r="K56" i="2"/>
  <c r="K55" i="2"/>
  <c r="K54" i="2"/>
  <c r="K53" i="2"/>
  <c r="K47" i="2"/>
  <c r="K46" i="2"/>
  <c r="K45" i="2"/>
  <c r="K44" i="2"/>
  <c r="K43" i="2"/>
  <c r="K42" i="2"/>
  <c r="K41" i="2"/>
  <c r="K40" i="2"/>
  <c r="K39" i="2"/>
  <c r="K37" i="2"/>
  <c r="K36" i="2"/>
  <c r="K35" i="2"/>
  <c r="K34" i="2"/>
  <c r="K32" i="2"/>
  <c r="K31" i="2"/>
  <c r="I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4" i="2"/>
  <c r="K11" i="2"/>
  <c r="K10" i="2" s="1"/>
  <c r="I10" i="2"/>
  <c r="G67" i="2"/>
  <c r="H65" i="2"/>
  <c r="H64" i="2"/>
  <c r="H63" i="2"/>
  <c r="F62" i="2"/>
  <c r="F61" i="2" s="1"/>
  <c r="H60" i="2"/>
  <c r="H59" i="2"/>
  <c r="H57" i="2"/>
  <c r="H56" i="2"/>
  <c r="H55" i="2"/>
  <c r="H54" i="2"/>
  <c r="H53" i="2"/>
  <c r="H47" i="2"/>
  <c r="H46" i="2"/>
  <c r="H45" i="2"/>
  <c r="H44" i="2"/>
  <c r="H43" i="2"/>
  <c r="H42" i="2"/>
  <c r="H41" i="2"/>
  <c r="H40" i="2"/>
  <c r="H39" i="2"/>
  <c r="H37" i="2"/>
  <c r="H36" i="2"/>
  <c r="H35" i="2"/>
  <c r="H34" i="2"/>
  <c r="H32" i="2"/>
  <c r="H31" i="2"/>
  <c r="F30" i="2"/>
  <c r="H29" i="2"/>
  <c r="H28" i="2"/>
  <c r="H27" i="2"/>
  <c r="H26" i="2"/>
  <c r="H25" i="2"/>
  <c r="H23" i="2"/>
  <c r="H22" i="2"/>
  <c r="H21" i="2"/>
  <c r="H20" i="2"/>
  <c r="H19" i="2"/>
  <c r="H18" i="2"/>
  <c r="H17" i="2"/>
  <c r="H16" i="2"/>
  <c r="H14" i="2"/>
  <c r="H11" i="2"/>
  <c r="H10" i="2" s="1"/>
  <c r="F10" i="2"/>
  <c r="E64" i="2"/>
  <c r="C62" i="2"/>
  <c r="E65" i="2"/>
  <c r="E63" i="2"/>
  <c r="E37" i="2"/>
  <c r="E36" i="2"/>
  <c r="E34" i="2"/>
  <c r="E35" i="2"/>
  <c r="E32" i="2"/>
  <c r="H62" i="2" l="1"/>
  <c r="H61" i="2" s="1"/>
  <c r="I12" i="2"/>
  <c r="I67" i="2" s="1"/>
  <c r="H13" i="2"/>
  <c r="H12" i="2" s="1"/>
  <c r="K62" i="2"/>
  <c r="K61" i="2" s="1"/>
  <c r="F67" i="2"/>
  <c r="K30" i="2"/>
  <c r="H30" i="2"/>
  <c r="K12" i="2"/>
  <c r="F9" i="2"/>
  <c r="F8" i="2" s="1"/>
  <c r="E62" i="2"/>
  <c r="E61" i="2" s="1"/>
  <c r="E20" i="2"/>
  <c r="E46" i="2"/>
  <c r="E45" i="2"/>
  <c r="I9" i="2" l="1"/>
  <c r="I8" i="2" s="1"/>
  <c r="K67" i="2"/>
  <c r="H67" i="2"/>
  <c r="K9" i="2"/>
  <c r="K8" i="2" s="1"/>
  <c r="H9" i="2"/>
  <c r="H8" i="2" s="1"/>
  <c r="E28" i="2"/>
  <c r="E39" i="2" l="1"/>
  <c r="E21" i="2"/>
  <c r="E13" i="2"/>
  <c r="E14" i="2"/>
  <c r="E16" i="2"/>
  <c r="E17" i="2"/>
  <c r="E18" i="2"/>
  <c r="E19" i="2"/>
  <c r="E22" i="2"/>
  <c r="E23" i="2"/>
  <c r="E24" i="2"/>
  <c r="E25" i="2"/>
  <c r="E26" i="2"/>
  <c r="E27" i="2"/>
  <c r="C12" i="2" l="1"/>
  <c r="C61" i="2"/>
  <c r="E60" i="2"/>
  <c r="E59" i="2"/>
  <c r="E57" i="2"/>
  <c r="E56" i="2"/>
  <c r="E55" i="2"/>
  <c r="E54" i="2"/>
  <c r="E47" i="2"/>
  <c r="E44" i="2"/>
  <c r="E43" i="2"/>
  <c r="E42" i="2"/>
  <c r="E41" i="2"/>
  <c r="E40" i="2"/>
  <c r="E31" i="2"/>
  <c r="E29" i="2"/>
  <c r="E12" i="2" s="1"/>
  <c r="E11" i="2"/>
  <c r="C10" i="2"/>
  <c r="E52" i="2" l="1"/>
  <c r="E30" i="2"/>
  <c r="C9" i="2"/>
  <c r="C8" i="2" s="1"/>
  <c r="C67" i="2"/>
  <c r="E10" i="2"/>
  <c r="D67" i="2"/>
  <c r="E67" i="2" l="1"/>
  <c r="E9" i="2"/>
  <c r="E8" i="2" s="1"/>
</calcChain>
</file>

<file path=xl/sharedStrings.xml><?xml version="1.0" encoding="utf-8"?>
<sst xmlns="http://schemas.openxmlformats.org/spreadsheetml/2006/main" count="127" uniqueCount="87">
  <si>
    <t>(тыс. рублей)</t>
  </si>
  <si>
    <t>Сумма</t>
  </si>
  <si>
    <t>Код бюджетной классификации</t>
  </si>
  <si>
    <t>Приложение № 2</t>
  </si>
  <si>
    <t>ВСЕГО:</t>
  </si>
  <si>
    <t>поправки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</si>
  <si>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</si>
  <si>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</si>
  <si>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</si>
  <si>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</si>
  <si>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</si>
  <si>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</si>
  <si>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</si>
  <si>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</si>
  <si>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</si>
  <si>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</si>
  <si>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</si>
  <si>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</si>
  <si>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</si>
  <si>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</si>
  <si>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</si>
  <si>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</si>
  <si>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</si>
  <si>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</si>
  <si>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000 2 02 15001 04 0000 150
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</si>
  <si>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</si>
  <si>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</si>
  <si>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</si>
  <si>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</si>
  <si>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</si>
  <si>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 xml:space="preserve">к решению окружного Совета депутатов  </t>
  </si>
  <si>
    <t>МО "Светлогорский городской округ"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</si>
  <si>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</si>
  <si>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</si>
  <si>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</si>
  <si>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</si>
  <si>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</si>
  <si>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(7-44001)</t>
  </si>
  <si>
    <t xml:space="preserve">Сумма </t>
  </si>
  <si>
    <t>7-44590</t>
  </si>
  <si>
    <t>7-44001</t>
  </si>
  <si>
    <t>7-44005</t>
  </si>
  <si>
    <t>2025</t>
  </si>
  <si>
    <t>356 202 49999 04 0000 150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</si>
  <si>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021E151720</t>
  </si>
  <si>
    <t>Субсидии на обеспечение мероприятий по организации теплоснабжения, водоснабжения, водоотведения 0630471040</t>
  </si>
  <si>
    <t>Субсидии на капитальный ремонт и ремонт автомобильных дорог общего пользования местного значения 111R171230</t>
  </si>
  <si>
    <t>Осуществление переданных полномочий Российской Федерации на государственную регистрацию актов гражданского состояния 1340259300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</si>
  <si>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0230171130</t>
  </si>
  <si>
    <t>Создание виртуальных концертных залов 041A354530</t>
  </si>
  <si>
    <t>от "   " декабря 2024 года №</t>
  </si>
  <si>
    <t>Безвозмездные поступления в бюджет муниципального образования «Светлогорский городского округа» в 2025 году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</si>
  <si>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
 0709 / 0230670130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</si>
  <si>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
 0701 / 0240170621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</si>
  <si>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
 0702 / 0240170622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</si>
  <si>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
 0702 / 0340270160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</si>
  <si>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
0340270640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</si>
  <si>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
 0113 / 0340370720</t>
  </si>
  <si>
    <t>Субвенции для исполнения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
0340470650</t>
  </si>
  <si>
    <t>Субвенции для осуществления отдельных государственных полномочий в сфере социальной поддержки населения, в части осуществления муниципального управления
0340470670</t>
  </si>
  <si>
    <t>Субвенции на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
0340470710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</si>
  <si>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
 0113 / 0640170730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</si>
  <si>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
 0401 / 0640470310</t>
  </si>
  <si>
    <t>Осуществление первичного воинского учета органами местного самоуправления поселений, муниципальных и городских округов
0740551180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</si>
  <si>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1340851200</t>
  </si>
  <si>
    <t>Субсидии на организацию бесплатной перевозки обучающихся к муниципальным общеобразовательным организациям
0230171010</t>
  </si>
  <si>
    <t>Субсидии на организацию и обеспечение бесплатным питанием обучающихся, получающих начальное общее образование в муниципальных образовательных организациях
0230171160</t>
  </si>
  <si>
    <t>Субсидии на организацию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
0230171430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</si>
  <si>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
02301R3040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</si>
  <si>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
0240371360</t>
  </si>
  <si>
    <t>Государственная поддержка отрасли культуры
04301R5190</t>
  </si>
  <si>
    <t>Субсидии на предоставление молодым семьям дополнительных социальных выплат при рождении или усыновлении (удочерении) ребенка
0620171030</t>
  </si>
  <si>
    <t>Реализация мероприятий по обеспечению жильем молодых семей
06201R4970</t>
  </si>
  <si>
    <t>Субсидии на содержание морских пляжей в границах муниципальных образований Калининградской области
1230171380</t>
  </si>
  <si>
    <t>Субсидии на поддержку муниципальных газет
1330271250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</si>
  <si>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(Отиум-Парк г.Светлогорск)
061И454244</t>
  </si>
  <si>
    <t>Проведение комплексных кадастровых работ
09303R5110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</si>
  <si>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021Ю651790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</si>
  <si>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021Ю653030</t>
  </si>
  <si>
    <t>Иные межбюджетные трансферты на закупку учебников, допущенных к использованию при реализации программ общего образования для муниципальных общеобразовательных организаций
0230174120</t>
  </si>
  <si>
    <t>Иные межбюджетные трансферты на стимулирование трудоустройства молодых специалистов в муниципальные общеобразовательные организации
0230774060</t>
  </si>
  <si>
    <t>Иные межбюджетные трансферты на стимулирование целевого обучения в рамках соответствующей предметной области для муниципальных общеобразовательных организаций
0230774070</t>
  </si>
  <si>
    <t>Иные межбюджетные трансферты на закупку учебников для новых муниципальных общеобразовательных организаций
0230174020</t>
  </si>
  <si>
    <t>Иные межбюджетные трансферты в целях финансового обеспечения исполнения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(за исключением дополнительных предпрофессиональных программ в области искусств)
0240374140</t>
  </si>
  <si>
    <t>Реконструкция котельной, расположенной в пос. Зори, г. Светлогорск,  Калининградской области</t>
  </si>
  <si>
    <t>Реконструкция РТС "Светлогорская" в г. Светлогорске</t>
  </si>
  <si>
    <t>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</si>
</sst>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6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49" fontId="5" fillId="0" borderId="0" xfId="0" applyNumberFormat="1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49" fontId="1" fillId="4" borderId="5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4" fontId="2" fillId="0" borderId="0" xfId="0" applyNumberFormat="1" applyFont="1"/>
    <xf numFmtId="4" fontId="1" fillId="0" borderId="5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7"/>
  <sheetViews>
    <sheetView tabSelected="1" topLeftCell="A22" zoomScaleNormal="100" workbookViewId="0">
      <selection activeCell="B25" sqref="B25"/>
    </sheetView>
  </sheetViews>
  <sheetFormatPr defaultRowHeight="15.75" outlineLevelRow="1" outlineLevelCol="1" x14ac:dyDescent="0.25"/>
  <cols>
    <col min="1" max="1" width="28.42578125" style="1" customWidth="1"/>
    <col min="2" max="2" width="59.42578125" style="1" customWidth="1"/>
    <col min="3" max="3" width="17.28515625" style="46" hidden="1" customWidth="1" outlineLevel="1"/>
    <col min="4" max="4" width="10.5703125" style="4" hidden="1" customWidth="1" outlineLevel="1"/>
    <col min="5" max="5" width="17.28515625" style="16" customWidth="1" collapsed="1"/>
    <col min="6" max="6" width="17.28515625" style="28" hidden="1" customWidth="1" outlineLevel="1"/>
    <col min="7" max="7" width="6.5703125" style="4" hidden="1" customWidth="1" outlineLevel="1"/>
    <col min="8" max="8" width="14.42578125" style="16" hidden="1" customWidth="1" collapsed="1"/>
    <col min="9" max="9" width="15.7109375" style="28" hidden="1" customWidth="1" outlineLevel="1"/>
    <col min="10" max="10" width="10.5703125" style="4" hidden="1" customWidth="1" outlineLevel="1"/>
    <col min="11" max="11" width="17.28515625" style="16" hidden="1" customWidth="1" collapsed="1"/>
    <col min="12" max="12" width="11.28515625" style="1" bestFit="1" customWidth="1"/>
    <col min="13" max="16384" width="9.140625" style="1"/>
  </cols>
  <sheetData>
    <row r="1" spans="1:11" x14ac:dyDescent="0.25">
      <c r="A1" s="56" t="s">
        <v>3</v>
      </c>
      <c r="B1" s="57"/>
      <c r="C1" s="57"/>
      <c r="D1" s="58"/>
      <c r="E1" s="58"/>
      <c r="F1" s="1"/>
      <c r="G1" s="1"/>
      <c r="H1" s="1"/>
      <c r="I1" s="1"/>
      <c r="J1" s="1"/>
      <c r="K1" s="1"/>
    </row>
    <row r="2" spans="1:11" ht="15.75" customHeight="1" x14ac:dyDescent="0.25">
      <c r="A2" s="56" t="s">
        <v>30</v>
      </c>
      <c r="B2" s="57"/>
      <c r="C2" s="57"/>
      <c r="D2" s="58"/>
      <c r="E2" s="58"/>
      <c r="F2" s="1"/>
      <c r="G2" s="1"/>
      <c r="H2" s="1"/>
      <c r="I2" s="1"/>
      <c r="J2" s="1"/>
      <c r="K2" s="1"/>
    </row>
    <row r="3" spans="1:11" ht="15.75" customHeight="1" x14ac:dyDescent="0.25">
      <c r="A3" s="56" t="s">
        <v>31</v>
      </c>
      <c r="B3" s="57"/>
      <c r="C3" s="57"/>
      <c r="D3" s="58"/>
      <c r="E3" s="58"/>
      <c r="F3" s="1"/>
      <c r="G3" s="1"/>
      <c r="H3" s="1"/>
      <c r="I3" s="1"/>
      <c r="J3" s="1"/>
      <c r="K3" s="1"/>
    </row>
    <row r="4" spans="1:11" ht="15.75" customHeight="1" x14ac:dyDescent="0.25">
      <c r="A4" s="56" t="s">
        <v>50</v>
      </c>
      <c r="B4" s="57"/>
      <c r="C4" s="57"/>
      <c r="D4" s="58"/>
      <c r="E4" s="58"/>
      <c r="F4" s="1"/>
      <c r="G4" s="1"/>
      <c r="H4" s="1"/>
      <c r="I4" s="1"/>
      <c r="J4" s="1"/>
      <c r="K4" s="1"/>
    </row>
    <row r="5" spans="1:11" ht="52.5" customHeight="1" x14ac:dyDescent="0.25">
      <c r="A5" s="59" t="s">
        <v>51</v>
      </c>
      <c r="B5" s="59"/>
      <c r="C5" s="59"/>
      <c r="D5" s="60"/>
      <c r="E5" s="60"/>
      <c r="F5" s="1"/>
      <c r="G5" s="1"/>
      <c r="H5" s="1"/>
      <c r="I5" s="1"/>
      <c r="J5" s="1"/>
      <c r="K5" s="1"/>
    </row>
    <row r="6" spans="1:11" ht="16.5" thickBot="1" x14ac:dyDescent="0.3">
      <c r="E6" s="16" t="s">
        <v>0</v>
      </c>
      <c r="H6" s="16" t="s">
        <v>0</v>
      </c>
      <c r="K6" s="16" t="s">
        <v>0</v>
      </c>
    </row>
    <row r="7" spans="1:11" ht="33" customHeight="1" thickBot="1" x14ac:dyDescent="0.3">
      <c r="A7" s="2" t="s">
        <v>2</v>
      </c>
      <c r="B7" s="3" t="s">
        <v>16</v>
      </c>
      <c r="C7" s="47" t="s">
        <v>1</v>
      </c>
      <c r="D7" s="5" t="s">
        <v>5</v>
      </c>
      <c r="E7" s="14" t="s">
        <v>38</v>
      </c>
      <c r="F7" s="31">
        <v>2024</v>
      </c>
      <c r="G7" s="29" t="s">
        <v>5</v>
      </c>
      <c r="H7" s="30">
        <v>2024</v>
      </c>
      <c r="I7" s="38" t="s">
        <v>42</v>
      </c>
      <c r="J7" s="29" t="s">
        <v>5</v>
      </c>
      <c r="K7" s="30" t="s">
        <v>42</v>
      </c>
    </row>
    <row r="8" spans="1:11" ht="33" customHeight="1" x14ac:dyDescent="0.25">
      <c r="A8" s="11" t="s">
        <v>10</v>
      </c>
      <c r="B8" s="45" t="s">
        <v>11</v>
      </c>
      <c r="C8" s="15">
        <f>C9+C61</f>
        <v>781291.57000000018</v>
      </c>
      <c r="D8" s="5"/>
      <c r="E8" s="53">
        <f>E9+E61</f>
        <v>781291.57000000018</v>
      </c>
      <c r="F8" s="32">
        <f>F9+F61</f>
        <v>246048.33000000002</v>
      </c>
      <c r="G8" s="5"/>
      <c r="H8" s="15">
        <f>H9+H61</f>
        <v>246048.33000000002</v>
      </c>
      <c r="I8" s="39">
        <f>I9+I61</f>
        <v>264140.11000000004</v>
      </c>
      <c r="J8" s="5"/>
      <c r="K8" s="15">
        <f>K9+K61</f>
        <v>264140.11000000004</v>
      </c>
    </row>
    <row r="9" spans="1:11" ht="33" customHeight="1" x14ac:dyDescent="0.25">
      <c r="A9" s="11" t="s">
        <v>12</v>
      </c>
      <c r="B9" s="45" t="s">
        <v>29</v>
      </c>
      <c r="C9" s="15">
        <f>C10+C12+C30+C52</f>
        <v>781291.57000000018</v>
      </c>
      <c r="D9" s="5"/>
      <c r="E9" s="54">
        <f>E10+E12+E30+E52</f>
        <v>781291.57000000018</v>
      </c>
      <c r="F9" s="32">
        <f>F10+F12+F30+F52</f>
        <v>246048.33000000002</v>
      </c>
      <c r="G9" s="5"/>
      <c r="H9" s="22">
        <f>H10+H12+H30+H52</f>
        <v>246048.33000000002</v>
      </c>
      <c r="I9" s="39">
        <f>I10+I12+I30+I52</f>
        <v>264140.11000000004</v>
      </c>
      <c r="J9" s="5"/>
      <c r="K9" s="22">
        <f>K10+K12+K30+K52</f>
        <v>264140.11000000004</v>
      </c>
    </row>
    <row r="10" spans="1:11" ht="31.5" hidden="1" x14ac:dyDescent="0.25">
      <c r="A10" s="13" t="s">
        <v>13</v>
      </c>
      <c r="B10" s="12" t="s">
        <v>14</v>
      </c>
      <c r="C10" s="48">
        <f>C11</f>
        <v>0</v>
      </c>
      <c r="E10" s="17">
        <f>E11</f>
        <v>0</v>
      </c>
      <c r="F10" s="33">
        <f>F11</f>
        <v>0</v>
      </c>
      <c r="H10" s="17">
        <f>H11</f>
        <v>0</v>
      </c>
      <c r="I10" s="40">
        <f>I11</f>
        <v>0</v>
      </c>
      <c r="K10" s="17">
        <f>K11</f>
        <v>0</v>
      </c>
    </row>
    <row r="11" spans="1:11" ht="34.5" hidden="1" customHeight="1" x14ac:dyDescent="0.25">
      <c r="A11" s="10" t="s">
        <v>24</v>
      </c>
      <c r="B11" s="6" t="s">
        <v>6</v>
      </c>
      <c r="C11" s="49"/>
      <c r="E11" s="18">
        <f>C11+D11</f>
        <v>0</v>
      </c>
      <c r="F11" s="34"/>
      <c r="H11" s="18">
        <f>F11+G11</f>
        <v>0</v>
      </c>
      <c r="I11" s="41"/>
      <c r="K11" s="18">
        <f>I11+J11</f>
        <v>0</v>
      </c>
    </row>
    <row r="12" spans="1:11" ht="47.25" x14ac:dyDescent="0.25">
      <c r="A12" s="7" t="s">
        <v>7</v>
      </c>
      <c r="B12" s="21" t="s">
        <v>15</v>
      </c>
      <c r="C12" s="50">
        <f>SUM(C13:C29)</f>
        <v>230856.53000000003</v>
      </c>
      <c r="E12" s="19">
        <f>SUM(E13:E29)</f>
        <v>230856.53000000003</v>
      </c>
      <c r="F12" s="35">
        <f>SUM(F13:F29)</f>
        <v>212225.35</v>
      </c>
      <c r="H12" s="19">
        <f>SUM(H13:H29)</f>
        <v>212225.35</v>
      </c>
      <c r="I12" s="42">
        <f>SUM(I13:I29)</f>
        <v>234451.97000000003</v>
      </c>
      <c r="K12" s="19">
        <f>SUM(K13:K29)</f>
        <v>234451.97000000003</v>
      </c>
    </row>
    <row r="13" spans="1:11" ht="72.75" customHeight="1" x14ac:dyDescent="0.25">
      <c r="A13" s="6" t="s">
        <v>17</v>
      </c>
      <c r="B13" s="6" t="s">
        <v>52</v>
      </c>
      <c r="C13" s="49">
        <v>3125.98</v>
      </c>
      <c r="E13" s="18">
        <f t="shared" ref="E13:E65" si="0">C13+D13</f>
        <v>3125.98</v>
      </c>
      <c r="F13" s="34">
        <f>74773.16+112996.06</f>
        <v>187769.22</v>
      </c>
      <c r="H13" s="18">
        <f t="shared" ref="H13:H29" si="1">F13+G13</f>
        <v>187769.22</v>
      </c>
      <c r="I13" s="41">
        <f>79208.43+130303.64</f>
        <v>209512.07</v>
      </c>
      <c r="K13" s="18">
        <f t="shared" ref="K13:K29" si="2">I13+J13</f>
        <v>209512.07</v>
      </c>
    </row>
    <row r="14" spans="1:11" ht="173.25" x14ac:dyDescent="0.25">
      <c r="A14" s="6" t="s">
        <v>17</v>
      </c>
      <c r="B14" s="6" t="s">
        <v>53</v>
      </c>
      <c r="C14" s="49">
        <v>84335.84</v>
      </c>
      <c r="E14" s="18">
        <f t="shared" si="0"/>
        <v>84335.84</v>
      </c>
      <c r="F14" s="34">
        <v>173.27</v>
      </c>
      <c r="H14" s="18">
        <f t="shared" si="1"/>
        <v>173.27</v>
      </c>
      <c r="I14" s="41">
        <v>173.27</v>
      </c>
      <c r="K14" s="18">
        <f t="shared" si="2"/>
        <v>173.27</v>
      </c>
    </row>
    <row r="15" spans="1:11" ht="173.25" x14ac:dyDescent="0.25">
      <c r="A15" s="6" t="s">
        <v>17</v>
      </c>
      <c r="B15" s="6" t="s">
        <v>54</v>
      </c>
      <c r="C15" s="49">
        <v>125971.97</v>
      </c>
      <c r="E15" s="18">
        <f t="shared" si="0"/>
        <v>125971.97</v>
      </c>
      <c r="F15" s="34"/>
      <c r="H15" s="18"/>
      <c r="I15" s="41"/>
      <c r="K15" s="18"/>
    </row>
    <row r="16" spans="1:11" ht="94.5" x14ac:dyDescent="0.25">
      <c r="A16" s="6" t="s">
        <v>17</v>
      </c>
      <c r="B16" s="6" t="s">
        <v>55</v>
      </c>
      <c r="C16" s="51">
        <v>4197.62</v>
      </c>
      <c r="E16" s="18">
        <f t="shared" si="0"/>
        <v>4197.62</v>
      </c>
      <c r="F16" s="36">
        <v>5415.41</v>
      </c>
      <c r="H16" s="18">
        <f t="shared" si="1"/>
        <v>5415.41</v>
      </c>
      <c r="I16" s="43">
        <v>5712.66</v>
      </c>
      <c r="K16" s="18">
        <f t="shared" si="2"/>
        <v>5712.66</v>
      </c>
    </row>
    <row r="17" spans="1:12" ht="82.5" customHeight="1" x14ac:dyDescent="0.25">
      <c r="A17" s="6" t="s">
        <v>18</v>
      </c>
      <c r="B17" s="8" t="s">
        <v>56</v>
      </c>
      <c r="C17" s="49">
        <v>1881.48</v>
      </c>
      <c r="E17" s="18">
        <f t="shared" si="0"/>
        <v>1881.48</v>
      </c>
      <c r="F17" s="34">
        <v>2395.9299999999998</v>
      </c>
      <c r="H17" s="18">
        <f t="shared" si="1"/>
        <v>2395.9299999999998</v>
      </c>
      <c r="I17" s="41">
        <v>2507.25</v>
      </c>
      <c r="K17" s="18">
        <f t="shared" si="2"/>
        <v>2507.25</v>
      </c>
    </row>
    <row r="18" spans="1:12" ht="78.75" x14ac:dyDescent="0.25">
      <c r="A18" s="6" t="s">
        <v>19</v>
      </c>
      <c r="B18" s="6" t="s">
        <v>57</v>
      </c>
      <c r="C18" s="49">
        <v>1130</v>
      </c>
      <c r="E18" s="18">
        <f t="shared" si="0"/>
        <v>1130</v>
      </c>
      <c r="F18" s="34">
        <v>6993.97</v>
      </c>
      <c r="H18" s="18">
        <f t="shared" si="1"/>
        <v>6993.97</v>
      </c>
      <c r="I18" s="41">
        <v>6993.97</v>
      </c>
      <c r="K18" s="18">
        <f t="shared" si="2"/>
        <v>6993.97</v>
      </c>
    </row>
    <row r="19" spans="1:12" ht="81.75" customHeight="1" x14ac:dyDescent="0.25">
      <c r="A19" s="6" t="s">
        <v>17</v>
      </c>
      <c r="B19" s="6" t="s">
        <v>58</v>
      </c>
      <c r="C19" s="49">
        <v>277.45</v>
      </c>
      <c r="E19" s="18">
        <f t="shared" si="0"/>
        <v>277.45</v>
      </c>
      <c r="F19" s="34">
        <v>1464.35</v>
      </c>
      <c r="H19" s="18">
        <f t="shared" si="1"/>
        <v>1464.35</v>
      </c>
      <c r="I19" s="41">
        <v>1464.35</v>
      </c>
      <c r="K19" s="18">
        <f t="shared" si="2"/>
        <v>1464.35</v>
      </c>
    </row>
    <row r="20" spans="1:12" ht="78.75" x14ac:dyDescent="0.25">
      <c r="A20" s="6" t="s">
        <v>17</v>
      </c>
      <c r="B20" s="6" t="s">
        <v>59</v>
      </c>
      <c r="C20" s="49">
        <v>2777.17</v>
      </c>
      <c r="E20" s="18">
        <f t="shared" si="0"/>
        <v>2777.17</v>
      </c>
      <c r="F20" s="34"/>
      <c r="H20" s="18">
        <f t="shared" si="1"/>
        <v>0</v>
      </c>
      <c r="I20" s="41"/>
      <c r="K20" s="18">
        <f t="shared" si="2"/>
        <v>0</v>
      </c>
    </row>
    <row r="21" spans="1:12" ht="129.75" customHeight="1" x14ac:dyDescent="0.25">
      <c r="A21" s="6" t="s">
        <v>17</v>
      </c>
      <c r="B21" s="6" t="s">
        <v>60</v>
      </c>
      <c r="C21" s="49">
        <v>6130.14</v>
      </c>
      <c r="E21" s="18">
        <f t="shared" si="0"/>
        <v>6130.14</v>
      </c>
      <c r="F21" s="34">
        <v>2140.23</v>
      </c>
      <c r="H21" s="18">
        <f t="shared" si="1"/>
        <v>2140.23</v>
      </c>
      <c r="I21" s="41">
        <v>2140.23</v>
      </c>
      <c r="K21" s="18">
        <f t="shared" si="2"/>
        <v>2140.23</v>
      </c>
    </row>
    <row r="22" spans="1:12" ht="94.5" x14ac:dyDescent="0.25">
      <c r="A22" s="6" t="s">
        <v>17</v>
      </c>
      <c r="B22" s="6" t="s">
        <v>61</v>
      </c>
      <c r="C22" s="49">
        <v>0.44</v>
      </c>
      <c r="E22" s="18">
        <f t="shared" si="0"/>
        <v>0.44</v>
      </c>
      <c r="F22" s="34">
        <v>997.53</v>
      </c>
      <c r="H22" s="18">
        <f t="shared" si="1"/>
        <v>997.53</v>
      </c>
      <c r="I22" s="41">
        <v>997.53</v>
      </c>
      <c r="K22" s="18">
        <f t="shared" si="2"/>
        <v>997.53</v>
      </c>
    </row>
    <row r="23" spans="1:12" ht="114" customHeight="1" x14ac:dyDescent="0.25">
      <c r="A23" s="6" t="s">
        <v>17</v>
      </c>
      <c r="B23" s="6" t="s">
        <v>62</v>
      </c>
      <c r="C23" s="49">
        <v>28.24</v>
      </c>
      <c r="E23" s="18">
        <f t="shared" si="0"/>
        <v>28.24</v>
      </c>
      <c r="F23" s="34">
        <v>2601.94</v>
      </c>
      <c r="H23" s="18">
        <f t="shared" si="1"/>
        <v>2601.94</v>
      </c>
      <c r="I23" s="41">
        <v>2601.94</v>
      </c>
      <c r="K23" s="18">
        <f t="shared" si="2"/>
        <v>2601.94</v>
      </c>
    </row>
    <row r="24" spans="1:12" ht="78.75" x14ac:dyDescent="0.25">
      <c r="A24" s="6" t="s">
        <v>20</v>
      </c>
      <c r="B24" s="6" t="s">
        <v>64</v>
      </c>
      <c r="C24" s="49">
        <v>10.6</v>
      </c>
      <c r="E24" s="18">
        <f t="shared" si="0"/>
        <v>10.6</v>
      </c>
      <c r="F24" s="34">
        <v>933.2</v>
      </c>
      <c r="H24" s="18">
        <f t="shared" si="1"/>
        <v>933.2</v>
      </c>
      <c r="I24" s="41">
        <v>964.9</v>
      </c>
      <c r="K24" s="18">
        <f t="shared" si="2"/>
        <v>964.9</v>
      </c>
    </row>
    <row r="25" spans="1:12" ht="63" x14ac:dyDescent="0.25">
      <c r="A25" s="6" t="s">
        <v>21</v>
      </c>
      <c r="B25" s="6" t="s">
        <v>63</v>
      </c>
      <c r="C25" s="49">
        <v>989.6</v>
      </c>
      <c r="E25" s="18">
        <f t="shared" si="0"/>
        <v>989.6</v>
      </c>
      <c r="F25" s="34">
        <v>1311.5</v>
      </c>
      <c r="H25" s="18">
        <f t="shared" si="1"/>
        <v>1311.5</v>
      </c>
      <c r="I25" s="41">
        <v>1353.5</v>
      </c>
      <c r="K25" s="18">
        <f t="shared" si="2"/>
        <v>1353.5</v>
      </c>
    </row>
    <row r="26" spans="1:12" ht="72.75" hidden="1" customHeight="1" x14ac:dyDescent="0.25">
      <c r="A26" s="6" t="s">
        <v>22</v>
      </c>
      <c r="B26" s="6" t="s">
        <v>47</v>
      </c>
      <c r="C26" s="49"/>
      <c r="E26" s="18">
        <f t="shared" si="0"/>
        <v>0</v>
      </c>
      <c r="F26" s="34">
        <v>2.4</v>
      </c>
      <c r="H26" s="18">
        <f t="shared" si="1"/>
        <v>2.4</v>
      </c>
      <c r="I26" s="41">
        <v>2.2000000000000002</v>
      </c>
      <c r="K26" s="18">
        <f t="shared" si="2"/>
        <v>2.2000000000000002</v>
      </c>
    </row>
    <row r="27" spans="1:12" ht="116.25" hidden="1" customHeight="1" x14ac:dyDescent="0.25">
      <c r="A27" s="6" t="s">
        <v>17</v>
      </c>
      <c r="B27" s="6"/>
      <c r="C27" s="49"/>
      <c r="E27" s="18">
        <f t="shared" si="0"/>
        <v>0</v>
      </c>
      <c r="F27" s="34">
        <v>26.4</v>
      </c>
      <c r="H27" s="18">
        <f t="shared" si="1"/>
        <v>26.4</v>
      </c>
      <c r="I27" s="41">
        <v>28.1</v>
      </c>
      <c r="K27" s="18">
        <f t="shared" si="2"/>
        <v>28.1</v>
      </c>
    </row>
    <row r="28" spans="1:12" hidden="1" x14ac:dyDescent="0.25">
      <c r="A28" s="6" t="s">
        <v>17</v>
      </c>
      <c r="B28" s="6"/>
      <c r="C28" s="49"/>
      <c r="E28" s="18">
        <f t="shared" si="0"/>
        <v>0</v>
      </c>
      <c r="F28" s="34"/>
      <c r="H28" s="18">
        <f t="shared" si="1"/>
        <v>0</v>
      </c>
      <c r="I28" s="41"/>
      <c r="K28" s="18">
        <f t="shared" si="2"/>
        <v>0</v>
      </c>
    </row>
    <row r="29" spans="1:12" ht="36.75" hidden="1" customHeight="1" x14ac:dyDescent="0.25">
      <c r="A29" s="6"/>
      <c r="B29" s="6"/>
      <c r="C29" s="49"/>
      <c r="E29" s="18">
        <f t="shared" si="0"/>
        <v>0</v>
      </c>
      <c r="F29" s="34"/>
      <c r="H29" s="18">
        <f t="shared" si="1"/>
        <v>0</v>
      </c>
      <c r="I29" s="41"/>
      <c r="K29" s="18">
        <f t="shared" si="2"/>
        <v>0</v>
      </c>
    </row>
    <row r="30" spans="1:12" ht="47.25" x14ac:dyDescent="0.25">
      <c r="A30" s="7" t="s">
        <v>8</v>
      </c>
      <c r="B30" s="21" t="s">
        <v>9</v>
      </c>
      <c r="C30" s="50">
        <f>SUM(C31:C51)</f>
        <v>531604.8600000001</v>
      </c>
      <c r="E30" s="19">
        <f>SUM(E31:E51)</f>
        <v>531604.8600000001</v>
      </c>
      <c r="F30" s="35">
        <f>SUM(F31:F47)</f>
        <v>28120.220000000005</v>
      </c>
      <c r="H30" s="19">
        <f>SUM(H31:H47)</f>
        <v>28120.220000000005</v>
      </c>
      <c r="I30" s="42">
        <f>SUM(I31:I47)</f>
        <v>23985.38</v>
      </c>
      <c r="K30" s="19">
        <f>SUM(K31:K47)</f>
        <v>23985.38</v>
      </c>
    </row>
    <row r="31" spans="1:12" ht="94.5" hidden="1" x14ac:dyDescent="0.25">
      <c r="A31" s="6" t="s">
        <v>23</v>
      </c>
      <c r="B31" s="6" t="s">
        <v>44</v>
      </c>
      <c r="C31" s="49"/>
      <c r="E31" s="18">
        <f t="shared" si="0"/>
        <v>0</v>
      </c>
      <c r="F31" s="34"/>
      <c r="H31" s="18">
        <f t="shared" ref="H31:H60" si="3">F31+G31</f>
        <v>0</v>
      </c>
      <c r="I31" s="41"/>
      <c r="K31" s="18">
        <f t="shared" ref="K31:K60" si="4">I31+J31</f>
        <v>0</v>
      </c>
      <c r="L31" s="46"/>
    </row>
    <row r="32" spans="1:12" ht="63" x14ac:dyDescent="0.25">
      <c r="A32" s="6" t="s">
        <v>23</v>
      </c>
      <c r="B32" s="6" t="s">
        <v>65</v>
      </c>
      <c r="C32" s="49">
        <v>1744.8</v>
      </c>
      <c r="E32" s="18">
        <f t="shared" si="0"/>
        <v>1744.8</v>
      </c>
      <c r="F32" s="34">
        <v>1190</v>
      </c>
      <c r="H32" s="18">
        <f t="shared" si="3"/>
        <v>1190</v>
      </c>
      <c r="I32" s="41">
        <v>1261</v>
      </c>
      <c r="K32" s="18">
        <f t="shared" si="4"/>
        <v>1261</v>
      </c>
    </row>
    <row r="33" spans="1:11" ht="63" hidden="1" x14ac:dyDescent="0.25">
      <c r="A33" s="6"/>
      <c r="B33" s="6" t="s">
        <v>48</v>
      </c>
      <c r="C33" s="49"/>
      <c r="E33" s="18">
        <f t="shared" si="0"/>
        <v>0</v>
      </c>
      <c r="F33" s="34"/>
      <c r="H33" s="18"/>
      <c r="I33" s="41"/>
      <c r="K33" s="18"/>
    </row>
    <row r="34" spans="1:11" ht="78.75" x14ac:dyDescent="0.25">
      <c r="A34" s="6" t="s">
        <v>23</v>
      </c>
      <c r="B34" s="6" t="s">
        <v>66</v>
      </c>
      <c r="C34" s="49">
        <v>895.6</v>
      </c>
      <c r="E34" s="18">
        <f t="shared" si="0"/>
        <v>895.6</v>
      </c>
      <c r="F34" s="34"/>
      <c r="H34" s="18">
        <f t="shared" si="3"/>
        <v>0</v>
      </c>
      <c r="I34" s="41"/>
      <c r="K34" s="18">
        <f t="shared" si="4"/>
        <v>0</v>
      </c>
    </row>
    <row r="35" spans="1:11" ht="94.5" x14ac:dyDescent="0.25">
      <c r="A35" s="6" t="s">
        <v>23</v>
      </c>
      <c r="B35" s="6" t="s">
        <v>67</v>
      </c>
      <c r="C35" s="49">
        <v>2245.21</v>
      </c>
      <c r="E35" s="18">
        <f t="shared" si="0"/>
        <v>2245.21</v>
      </c>
      <c r="F35" s="34">
        <v>656.5</v>
      </c>
      <c r="H35" s="18">
        <f t="shared" si="3"/>
        <v>656.5</v>
      </c>
      <c r="I35" s="41">
        <v>703.79</v>
      </c>
      <c r="K35" s="18">
        <f t="shared" si="4"/>
        <v>703.79</v>
      </c>
    </row>
    <row r="36" spans="1:11" ht="84.75" customHeight="1" x14ac:dyDescent="0.25">
      <c r="A36" s="6" t="s">
        <v>23</v>
      </c>
      <c r="B36" s="6" t="s">
        <v>68</v>
      </c>
      <c r="C36" s="49">
        <v>12207.78</v>
      </c>
      <c r="E36" s="18">
        <f t="shared" si="0"/>
        <v>12207.78</v>
      </c>
      <c r="F36" s="34">
        <v>11674.25</v>
      </c>
      <c r="H36" s="18">
        <f t="shared" si="3"/>
        <v>11674.25</v>
      </c>
      <c r="I36" s="41">
        <v>11620.3</v>
      </c>
      <c r="K36" s="18">
        <f t="shared" si="4"/>
        <v>11620.3</v>
      </c>
    </row>
    <row r="37" spans="1:11" ht="131.25" customHeight="1" x14ac:dyDescent="0.25">
      <c r="A37" s="6" t="s">
        <v>23</v>
      </c>
      <c r="B37" s="6" t="s">
        <v>69</v>
      </c>
      <c r="C37" s="49">
        <v>2879.2</v>
      </c>
      <c r="E37" s="18">
        <f t="shared" si="0"/>
        <v>2879.2</v>
      </c>
      <c r="F37" s="34">
        <v>2903.9</v>
      </c>
      <c r="H37" s="18">
        <f t="shared" si="3"/>
        <v>2903.9</v>
      </c>
      <c r="I37" s="41">
        <v>1200.06</v>
      </c>
      <c r="K37" s="18">
        <f t="shared" si="4"/>
        <v>1200.06</v>
      </c>
    </row>
    <row r="38" spans="1:11" hidden="1" x14ac:dyDescent="0.25">
      <c r="A38" s="6" t="s">
        <v>23</v>
      </c>
      <c r="B38" s="6" t="s">
        <v>49</v>
      </c>
      <c r="C38" s="49"/>
      <c r="E38" s="18">
        <f t="shared" si="0"/>
        <v>0</v>
      </c>
      <c r="F38" s="34"/>
      <c r="H38" s="18"/>
      <c r="I38" s="41"/>
      <c r="K38" s="18"/>
    </row>
    <row r="39" spans="1:11" ht="31.5" x14ac:dyDescent="0.25">
      <c r="A39" s="6" t="s">
        <v>23</v>
      </c>
      <c r="B39" s="6" t="s">
        <v>70</v>
      </c>
      <c r="C39" s="49">
        <v>67.75</v>
      </c>
      <c r="E39" s="18">
        <f t="shared" si="0"/>
        <v>67.75</v>
      </c>
      <c r="F39" s="34">
        <v>360</v>
      </c>
      <c r="H39" s="18">
        <f t="shared" si="3"/>
        <v>360</v>
      </c>
      <c r="I39" s="41">
        <v>360</v>
      </c>
      <c r="K39" s="18">
        <f t="shared" si="4"/>
        <v>360</v>
      </c>
    </row>
    <row r="40" spans="1:11" ht="63" x14ac:dyDescent="0.25">
      <c r="A40" s="6" t="s">
        <v>23</v>
      </c>
      <c r="B40" s="6" t="s">
        <v>71</v>
      </c>
      <c r="C40" s="49">
        <v>75</v>
      </c>
      <c r="E40" s="18">
        <f t="shared" si="0"/>
        <v>75</v>
      </c>
      <c r="F40" s="34"/>
      <c r="H40" s="18">
        <f t="shared" si="3"/>
        <v>0</v>
      </c>
      <c r="I40" s="41"/>
      <c r="K40" s="18">
        <f t="shared" si="4"/>
        <v>0</v>
      </c>
    </row>
    <row r="41" spans="1:11" ht="47.25" x14ac:dyDescent="0.25">
      <c r="A41" s="6" t="s">
        <v>23</v>
      </c>
      <c r="B41" s="6" t="s">
        <v>72</v>
      </c>
      <c r="C41" s="49">
        <v>4808</v>
      </c>
      <c r="E41" s="18">
        <f t="shared" si="0"/>
        <v>4808</v>
      </c>
      <c r="F41" s="34">
        <v>1381.75</v>
      </c>
      <c r="H41" s="18">
        <f t="shared" si="3"/>
        <v>1381.75</v>
      </c>
      <c r="I41" s="41">
        <v>1382.21</v>
      </c>
      <c r="K41" s="18">
        <f t="shared" si="4"/>
        <v>1382.21</v>
      </c>
    </row>
    <row r="42" spans="1:11" ht="47.25" hidden="1" x14ac:dyDescent="0.25">
      <c r="A42" s="6" t="s">
        <v>23</v>
      </c>
      <c r="B42" s="6" t="s">
        <v>45</v>
      </c>
      <c r="C42" s="49"/>
      <c r="E42" s="18">
        <f t="shared" si="0"/>
        <v>0</v>
      </c>
      <c r="F42" s="34">
        <v>161.22</v>
      </c>
      <c r="H42" s="18">
        <f t="shared" si="3"/>
        <v>161.22</v>
      </c>
      <c r="I42" s="41"/>
      <c r="K42" s="18">
        <f t="shared" si="4"/>
        <v>0</v>
      </c>
    </row>
    <row r="43" spans="1:11" ht="56.25" hidden="1" customHeight="1" x14ac:dyDescent="0.25">
      <c r="A43" s="6" t="s">
        <v>23</v>
      </c>
      <c r="B43" s="6" t="s">
        <v>46</v>
      </c>
      <c r="C43" s="49"/>
      <c r="E43" s="18">
        <f t="shared" si="0"/>
        <v>0</v>
      </c>
      <c r="F43" s="34">
        <v>102</v>
      </c>
      <c r="H43" s="18">
        <f t="shared" si="3"/>
        <v>102</v>
      </c>
      <c r="I43" s="41">
        <v>102</v>
      </c>
      <c r="K43" s="18">
        <f t="shared" si="4"/>
        <v>102</v>
      </c>
    </row>
    <row r="44" spans="1:11" ht="54" hidden="1" customHeight="1" x14ac:dyDescent="0.25">
      <c r="A44" s="6" t="s">
        <v>23</v>
      </c>
      <c r="B44" s="6" t="s">
        <v>46</v>
      </c>
      <c r="C44" s="49"/>
      <c r="E44" s="18">
        <f t="shared" si="0"/>
        <v>0</v>
      </c>
      <c r="F44" s="34">
        <v>1956.2</v>
      </c>
      <c r="H44" s="18">
        <f t="shared" si="3"/>
        <v>1956.2</v>
      </c>
      <c r="I44" s="41">
        <v>1921.62</v>
      </c>
      <c r="K44" s="18">
        <f t="shared" si="4"/>
        <v>1921.62</v>
      </c>
    </row>
    <row r="45" spans="1:11" ht="47.25" x14ac:dyDescent="0.25">
      <c r="A45" s="6" t="s">
        <v>23</v>
      </c>
      <c r="B45" s="6" t="s">
        <v>73</v>
      </c>
      <c r="C45" s="49">
        <v>2000</v>
      </c>
      <c r="E45" s="18">
        <f t="shared" si="0"/>
        <v>2000</v>
      </c>
      <c r="F45" s="34">
        <v>3434.4</v>
      </c>
      <c r="H45" s="18">
        <f t="shared" si="3"/>
        <v>3434.4</v>
      </c>
      <c r="I45" s="41">
        <v>3434.4</v>
      </c>
      <c r="K45" s="18">
        <f t="shared" si="4"/>
        <v>3434.4</v>
      </c>
    </row>
    <row r="46" spans="1:11" ht="31.5" x14ac:dyDescent="0.25">
      <c r="A46" s="6" t="s">
        <v>23</v>
      </c>
      <c r="B46" s="6" t="s">
        <v>74</v>
      </c>
      <c r="C46" s="49">
        <v>473.76</v>
      </c>
      <c r="E46" s="18">
        <f t="shared" si="0"/>
        <v>473.76</v>
      </c>
      <c r="F46" s="34">
        <v>2300</v>
      </c>
      <c r="H46" s="18">
        <f t="shared" si="3"/>
        <v>2300</v>
      </c>
      <c r="I46" s="41"/>
      <c r="K46" s="18">
        <f t="shared" si="4"/>
        <v>0</v>
      </c>
    </row>
    <row r="47" spans="1:11" ht="94.5" x14ac:dyDescent="0.25">
      <c r="A47" s="6" t="s">
        <v>23</v>
      </c>
      <c r="B47" s="6" t="s">
        <v>75</v>
      </c>
      <c r="C47" s="49">
        <v>144000</v>
      </c>
      <c r="E47" s="18">
        <f t="shared" si="0"/>
        <v>144000</v>
      </c>
      <c r="F47" s="34">
        <v>2000</v>
      </c>
      <c r="H47" s="18">
        <f t="shared" si="3"/>
        <v>2000</v>
      </c>
      <c r="I47" s="41">
        <v>2000</v>
      </c>
      <c r="K47" s="18">
        <f t="shared" si="4"/>
        <v>2000</v>
      </c>
    </row>
    <row r="48" spans="1:11" ht="31.5" x14ac:dyDescent="0.25">
      <c r="A48" s="6" t="s">
        <v>23</v>
      </c>
      <c r="B48" s="6" t="s">
        <v>76</v>
      </c>
      <c r="C48" s="49">
        <v>31.91</v>
      </c>
      <c r="E48" s="18">
        <f t="shared" si="0"/>
        <v>31.91</v>
      </c>
      <c r="F48" s="34"/>
      <c r="H48" s="18"/>
      <c r="I48" s="41"/>
      <c r="K48" s="18"/>
    </row>
    <row r="49" spans="1:11" ht="31.5" x14ac:dyDescent="0.25">
      <c r="A49" s="6" t="s">
        <v>23</v>
      </c>
      <c r="B49" s="6" t="s">
        <v>84</v>
      </c>
      <c r="C49" s="49">
        <v>28666.79</v>
      </c>
      <c r="E49" s="18">
        <f t="shared" si="0"/>
        <v>28666.79</v>
      </c>
      <c r="F49" s="34"/>
      <c r="H49" s="18"/>
      <c r="I49" s="41"/>
      <c r="K49" s="18"/>
    </row>
    <row r="50" spans="1:11" ht="25.5" customHeight="1" x14ac:dyDescent="0.25">
      <c r="A50" s="6" t="s">
        <v>23</v>
      </c>
      <c r="B50" s="6" t="s">
        <v>85</v>
      </c>
      <c r="C50" s="49">
        <v>315058</v>
      </c>
      <c r="E50" s="18">
        <f t="shared" si="0"/>
        <v>315058</v>
      </c>
      <c r="F50" s="34"/>
      <c r="H50" s="18"/>
      <c r="I50" s="41"/>
      <c r="K50" s="18"/>
    </row>
    <row r="51" spans="1:11" ht="78.75" x14ac:dyDescent="0.25">
      <c r="A51" s="6" t="s">
        <v>23</v>
      </c>
      <c r="B51" s="6" t="s">
        <v>86</v>
      </c>
      <c r="C51" s="49">
        <v>16451.060000000001</v>
      </c>
      <c r="E51" s="18">
        <f t="shared" si="0"/>
        <v>16451.060000000001</v>
      </c>
      <c r="F51" s="34"/>
      <c r="H51" s="18"/>
      <c r="I51" s="41"/>
      <c r="K51" s="18"/>
    </row>
    <row r="52" spans="1:11" x14ac:dyDescent="0.25">
      <c r="A52" s="25" t="s">
        <v>32</v>
      </c>
      <c r="B52" s="21" t="s">
        <v>33</v>
      </c>
      <c r="C52" s="52">
        <f>SUM(C53:C60)</f>
        <v>18830.18</v>
      </c>
      <c r="E52" s="24">
        <f>SUM(E53:E60)</f>
        <v>18830.18</v>
      </c>
      <c r="F52" s="37">
        <f>SUM(F53:F60)</f>
        <v>5702.76</v>
      </c>
      <c r="H52" s="24">
        <f t="shared" si="3"/>
        <v>5702.76</v>
      </c>
      <c r="I52" s="44">
        <f>SUM(I53:I60)</f>
        <v>5702.76</v>
      </c>
      <c r="K52" s="24">
        <f t="shared" si="4"/>
        <v>5702.76</v>
      </c>
    </row>
    <row r="53" spans="1:11" ht="84" customHeight="1" x14ac:dyDescent="0.25">
      <c r="A53" s="26" t="s">
        <v>43</v>
      </c>
      <c r="B53" s="6" t="s">
        <v>77</v>
      </c>
      <c r="C53" s="49">
        <v>847.47</v>
      </c>
      <c r="E53" s="18">
        <f>C53+D53</f>
        <v>847.47</v>
      </c>
      <c r="F53" s="34">
        <v>5702.76</v>
      </c>
      <c r="H53" s="18">
        <f t="shared" si="3"/>
        <v>5702.76</v>
      </c>
      <c r="I53" s="41">
        <v>5702.76</v>
      </c>
      <c r="K53" s="18">
        <f t="shared" si="4"/>
        <v>5702.76</v>
      </c>
    </row>
    <row r="54" spans="1:11" ht="72.75" customHeight="1" x14ac:dyDescent="0.25">
      <c r="A54" s="26" t="s">
        <v>43</v>
      </c>
      <c r="B54" s="6" t="s">
        <v>79</v>
      </c>
      <c r="C54" s="49">
        <v>1424.05</v>
      </c>
      <c r="E54" s="18">
        <f t="shared" si="0"/>
        <v>1424.05</v>
      </c>
      <c r="F54" s="34"/>
      <c r="H54" s="18">
        <f t="shared" si="3"/>
        <v>0</v>
      </c>
      <c r="I54" s="41"/>
      <c r="K54" s="18">
        <f t="shared" si="4"/>
        <v>0</v>
      </c>
    </row>
    <row r="55" spans="1:11" ht="80.25" customHeight="1" x14ac:dyDescent="0.25">
      <c r="A55" s="26" t="s">
        <v>43</v>
      </c>
      <c r="B55" s="6" t="s">
        <v>80</v>
      </c>
      <c r="C55" s="49">
        <v>500</v>
      </c>
      <c r="E55" s="18">
        <f t="shared" si="0"/>
        <v>500</v>
      </c>
      <c r="F55" s="34"/>
      <c r="H55" s="18">
        <f t="shared" si="3"/>
        <v>0</v>
      </c>
      <c r="I55" s="41"/>
      <c r="K55" s="18">
        <f t="shared" si="4"/>
        <v>0</v>
      </c>
    </row>
    <row r="56" spans="1:11" ht="89.25" customHeight="1" x14ac:dyDescent="0.25">
      <c r="A56" s="26" t="s">
        <v>43</v>
      </c>
      <c r="B56" s="6" t="s">
        <v>81</v>
      </c>
      <c r="C56" s="49">
        <v>540</v>
      </c>
      <c r="E56" s="18">
        <f t="shared" si="0"/>
        <v>540</v>
      </c>
      <c r="F56" s="34"/>
      <c r="H56" s="18">
        <f t="shared" si="3"/>
        <v>0</v>
      </c>
      <c r="I56" s="41"/>
      <c r="K56" s="18">
        <f t="shared" si="4"/>
        <v>0</v>
      </c>
    </row>
    <row r="57" spans="1:11" ht="133.5" customHeight="1" x14ac:dyDescent="0.25">
      <c r="A57" s="26" t="s">
        <v>34</v>
      </c>
      <c r="B57" s="6" t="s">
        <v>78</v>
      </c>
      <c r="C57" s="49">
        <v>5937.12</v>
      </c>
      <c r="E57" s="18">
        <f t="shared" si="0"/>
        <v>5937.12</v>
      </c>
      <c r="F57" s="34"/>
      <c r="H57" s="18">
        <f t="shared" si="3"/>
        <v>0</v>
      </c>
      <c r="I57" s="41"/>
      <c r="K57" s="18">
        <f t="shared" si="4"/>
        <v>0</v>
      </c>
    </row>
    <row r="58" spans="1:11" ht="62.25" customHeight="1" x14ac:dyDescent="0.25">
      <c r="A58" s="26" t="s">
        <v>43</v>
      </c>
      <c r="B58" s="6" t="s">
        <v>82</v>
      </c>
      <c r="C58" s="49">
        <v>9181.5400000000009</v>
      </c>
      <c r="E58" s="18">
        <f t="shared" si="0"/>
        <v>9181.5400000000009</v>
      </c>
      <c r="F58" s="34"/>
      <c r="H58" s="18"/>
      <c r="I58" s="41"/>
      <c r="K58" s="18"/>
    </row>
    <row r="59" spans="1:11" ht="126" x14ac:dyDescent="0.25">
      <c r="A59" s="26" t="s">
        <v>43</v>
      </c>
      <c r="B59" s="6" t="s">
        <v>83</v>
      </c>
      <c r="C59" s="49">
        <v>400</v>
      </c>
      <c r="E59" s="18">
        <f t="shared" si="0"/>
        <v>400</v>
      </c>
      <c r="F59" s="34"/>
      <c r="H59" s="18">
        <f t="shared" si="3"/>
        <v>0</v>
      </c>
      <c r="I59" s="41"/>
      <c r="K59" s="18">
        <f t="shared" si="4"/>
        <v>0</v>
      </c>
    </row>
    <row r="60" spans="1:11" hidden="1" x14ac:dyDescent="0.25">
      <c r="A60" s="6"/>
      <c r="B60" s="6"/>
      <c r="C60" s="49"/>
      <c r="E60" s="18">
        <f t="shared" si="0"/>
        <v>0</v>
      </c>
      <c r="F60" s="34"/>
      <c r="H60" s="18">
        <f t="shared" si="3"/>
        <v>0</v>
      </c>
      <c r="I60" s="41"/>
      <c r="K60" s="18">
        <f t="shared" si="4"/>
        <v>0</v>
      </c>
    </row>
    <row r="61" spans="1:11" ht="45.75" hidden="1" customHeight="1" x14ac:dyDescent="0.25">
      <c r="A61" s="7" t="s">
        <v>28</v>
      </c>
      <c r="B61" s="9" t="s">
        <v>27</v>
      </c>
      <c r="C61" s="52">
        <f>C62</f>
        <v>0</v>
      </c>
      <c r="E61" s="20">
        <f>E62</f>
        <v>0</v>
      </c>
      <c r="F61" s="37">
        <f>F62</f>
        <v>0</v>
      </c>
      <c r="H61" s="20">
        <f>H62</f>
        <v>0</v>
      </c>
      <c r="I61" s="44">
        <f>I62</f>
        <v>0</v>
      </c>
      <c r="K61" s="20">
        <f>K62</f>
        <v>0</v>
      </c>
    </row>
    <row r="62" spans="1:11" ht="47.25" hidden="1" x14ac:dyDescent="0.25">
      <c r="A62" s="6" t="s">
        <v>26</v>
      </c>
      <c r="B62" s="6" t="s">
        <v>25</v>
      </c>
      <c r="C62" s="49">
        <f>C63+C64+C65</f>
        <v>0</v>
      </c>
      <c r="E62" s="23">
        <f>E63+E64+E65</f>
        <v>0</v>
      </c>
      <c r="F62" s="34">
        <f>F63+F64+F65</f>
        <v>0</v>
      </c>
      <c r="H62" s="23">
        <f>H63+H64+H65</f>
        <v>0</v>
      </c>
      <c r="I62" s="41">
        <f>I63+I64+I65</f>
        <v>0</v>
      </c>
      <c r="K62" s="23">
        <f>K63+K64+K65</f>
        <v>0</v>
      </c>
    </row>
    <row r="63" spans="1:11" hidden="1" outlineLevel="1" x14ac:dyDescent="0.25">
      <c r="A63" s="6" t="s">
        <v>39</v>
      </c>
      <c r="B63" s="27" t="s">
        <v>35</v>
      </c>
      <c r="C63" s="49"/>
      <c r="E63" s="18">
        <f t="shared" si="0"/>
        <v>0</v>
      </c>
      <c r="F63" s="34"/>
      <c r="H63" s="18">
        <f t="shared" ref="H63" si="5">F63+G63</f>
        <v>0</v>
      </c>
      <c r="I63" s="41"/>
      <c r="K63" s="18">
        <f t="shared" ref="K63" si="6">I63+J63</f>
        <v>0</v>
      </c>
    </row>
    <row r="64" spans="1:11" hidden="1" outlineLevel="1" x14ac:dyDescent="0.25">
      <c r="A64" s="6" t="s">
        <v>40</v>
      </c>
      <c r="B64" s="27" t="s">
        <v>37</v>
      </c>
      <c r="C64" s="49"/>
      <c r="E64" s="18">
        <f>C64+D64</f>
        <v>0</v>
      </c>
      <c r="F64" s="34"/>
      <c r="H64" s="18">
        <f>F64+G64</f>
        <v>0</v>
      </c>
      <c r="I64" s="41"/>
      <c r="K64" s="18">
        <f>I64+J64</f>
        <v>0</v>
      </c>
    </row>
    <row r="65" spans="1:11" ht="43.5" hidden="1" customHeight="1" outlineLevel="1" x14ac:dyDescent="0.25">
      <c r="A65" s="6" t="s">
        <v>41</v>
      </c>
      <c r="B65" s="27" t="s">
        <v>36</v>
      </c>
      <c r="C65" s="49"/>
      <c r="E65" s="18">
        <f t="shared" si="0"/>
        <v>0</v>
      </c>
      <c r="F65" s="34"/>
      <c r="H65" s="18">
        <f t="shared" ref="H65" si="7">F65+G65</f>
        <v>0</v>
      </c>
      <c r="I65" s="41"/>
      <c r="K65" s="18">
        <f t="shared" ref="K65" si="8">I65+J65</f>
        <v>0</v>
      </c>
    </row>
    <row r="66" spans="1:11" hidden="1" outlineLevel="1" x14ac:dyDescent="0.25">
      <c r="A66" s="6"/>
      <c r="B66" s="6"/>
      <c r="C66" s="49"/>
      <c r="E66" s="18"/>
      <c r="F66" s="34"/>
      <c r="H66" s="18"/>
      <c r="I66" s="41"/>
      <c r="K66" s="18"/>
    </row>
    <row r="67" spans="1:11" collapsed="1" x14ac:dyDescent="0.25">
      <c r="A67" s="55" t="s">
        <v>4</v>
      </c>
      <c r="B67" s="55"/>
      <c r="C67" s="50">
        <f>C12+C10+C61+C30+C52</f>
        <v>781291.57000000018</v>
      </c>
      <c r="D67" s="4">
        <f>SUM(D10:D66)</f>
        <v>0</v>
      </c>
      <c r="E67" s="20">
        <f>E12+E10+E61+E30+E52</f>
        <v>781291.57000000018</v>
      </c>
      <c r="F67" s="35">
        <f>F12+F10+F61+F30+F52</f>
        <v>246048.33000000002</v>
      </c>
      <c r="G67" s="4">
        <f>SUM(G10:G66)</f>
        <v>0</v>
      </c>
      <c r="H67" s="20">
        <f>H12+H10+H61+H30+H52</f>
        <v>246048.33000000002</v>
      </c>
      <c r="I67" s="42">
        <f>I12+I10+I61+I30+I52</f>
        <v>264140.11000000004</v>
      </c>
      <c r="J67" s="4">
        <f>SUM(J10:J66)</f>
        <v>0</v>
      </c>
      <c r="K67" s="20">
        <f>K12+K10+K61+K30+K52</f>
        <v>264140.11000000004</v>
      </c>
    </row>
  </sheetData>
  <mergeCells count="6">
    <mergeCell ref="A67:B67"/>
    <mergeCell ref="A1:E1"/>
    <mergeCell ref="A2:E2"/>
    <mergeCell ref="A3:E3"/>
    <mergeCell ref="A4:E4"/>
    <mergeCell ref="A5:E5"/>
  </mergeCells>
  <pageMargins left="0.70866141732283472" right="0.19685039370078741" top="0.59055118110236227" bottom="0.31496062992125984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2024-11-13T07:37:13Z</dcterms:modified>
</cp:coreProperties>
</file>